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560" windowHeight="8205" activeTab="0"/>
  </bookViews>
  <sheets>
    <sheet name="N.1" sheetId="1" r:id="rId1"/>
    <sheet name="เฉลี่ย5ปี" sheetId="2" r:id="rId2"/>
  </sheets>
  <definedNames>
    <definedName name="_xlnm.Print_Area" localSheetId="0">'N.1'!$A:$N</definedName>
  </definedNames>
  <calcPr fullCalcOnLoad="1"/>
</workbook>
</file>

<file path=xl/sharedStrings.xml><?xml version="1.0" encoding="utf-8"?>
<sst xmlns="http://schemas.openxmlformats.org/spreadsheetml/2006/main" count="49" uniqueCount="30">
  <si>
    <t>ปริมาณตะกอนรายเดือน - ตัน</t>
  </si>
  <si>
    <t>ปริมาณตะกอน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</si>
  <si>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</si>
  <si>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</si>
  <si>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</si>
  <si>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</si>
  <si>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</si>
  <si>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</si>
  <si>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</si>
  <si>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</si>
  <si>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</si>
  <si>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</si>
  <si>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</si>
  <si>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</si>
  <si>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</si>
  <si>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</si>
  <si>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</si>
  <si>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ต่ำสุด</t>
  </si>
  <si>
    <t xml:space="preserve">สูงสุด </t>
  </si>
  <si>
    <t>Sediment  Yield  :</t>
  </si>
  <si>
    <t>ปริมาณตะกอนรายปีเฉลี่ย</t>
  </si>
  <si>
    <t>=</t>
  </si>
  <si>
    <t>D.A.</t>
  </si>
  <si>
    <t>เฉลี่ยตะกอน5ปี</t>
  </si>
  <si>
    <t>ตัน</t>
  </si>
  <si>
    <t>ตัน/ตร.กม.</t>
  </si>
  <si>
    <t xml:space="preserve"> แม่น้ำน่าน สถานี N.1 สำนักงานป่าไม้ อ.เมือง จ.น่าน</t>
  </si>
  <si>
    <t>พื้นที่รับน้ำ 4,560 ตร.กม.</t>
  </si>
  <si>
    <t>แม่น้ำน่าน สถานี N.1 หน้าสำนักงานป่าไม้ อ.เมือง จ.น่าน</t>
  </si>
  <si>
    <r>
      <t>หมายเหตุ</t>
    </r>
    <r>
      <rPr>
        <sz val="12"/>
        <rFont val="TH SarabunPSK"/>
        <family val="2"/>
      </rPr>
      <t xml:space="preserve">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</si>
</sst>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\(&quot;฿&quot;#,##0\)"/>
    <numFmt numFmtId="188" formatCode="&quot;฿&quot;#,##0_);[Red]\(&quot;฿&quot;#,##0\)"/>
    <numFmt numFmtId="189" formatCode="&quot;฿&quot;#,##0.00_);\(&quot;฿&quot;#,##0.00\)"/>
    <numFmt numFmtId="190" formatCode="&quot;฿&quot;#,##0.00_);[Red]\(&quot;฿&quot;#,##0.00\)"/>
    <numFmt numFmtId="191" formatCode="_(&quot;฿&quot;* #,##0_);_(&quot;฿&quot;* \(#,##0\);_(&quot;฿&quot;* &quot;-&quot;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* #,##0.00_);_(* \(#,##0.00\);_(* &quot;-&quot;??_);_(@_)"/>
    <numFmt numFmtId="195" formatCode="t#,##0_);\(t#,##0\)"/>
    <numFmt numFmtId="196" formatCode="t#,##0_);[Red]\(t#,##0\)"/>
    <numFmt numFmtId="197" formatCode="_(&quot;฿&quot;* t#,##0_);_(&quot;฿&quot;* \(t#,##0\);_(&quot;฿&quot;* &quot;-&quot;_);_(@_)"/>
    <numFmt numFmtId="198" formatCode="d\ ดดดด\ &quot;พ.ศ.&quot;\ bbbb"/>
    <numFmt numFmtId="199" formatCode="ว\ ดดดด\ &quot;ค.ศ.&quot;\ คคคค"/>
    <numFmt numFmtId="200" formatCode="&quot;วันที่&quot;\ ว\ ดดดด\ ปปปป"/>
    <numFmt numFmtId="201" formatCode="d\ ดดด\ bb"/>
    <numFmt numFmtId="202" formatCode="ว\ ดดด\ ปป"/>
    <numFmt numFmtId="203" formatCode="วว/ดด/ปป"/>
    <numFmt numFmtId="204" formatCode="ชช:นน:ทท"/>
    <numFmt numFmtId="205" formatCode="ช\.นน\ &quot;น.&quot;"/>
    <numFmt numFmtId="206" formatCode="t0.00E+00"/>
    <numFmt numFmtId="207" formatCode="&quot;฿&quot;t#,##0_);\(&quot;฿&quot;t#,##0\)"/>
    <numFmt numFmtId="208" formatCode="&quot;฿&quot;t#,##0_);[Red]\(&quot;฿&quot;t#,##0\)"/>
    <numFmt numFmtId="209" formatCode="0.000"/>
    <numFmt numFmtId="210" formatCode="0.0"/>
    <numFmt numFmtId="211" formatCode="#,##0.0"/>
    <numFmt numFmtId="212" formatCode="0.00000"/>
    <numFmt numFmtId="213" formatCode="0.0000"/>
    <numFmt numFmtId="214" formatCode="0.0000000000"/>
  </numFmts>
  <fonts count="47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10"/>
      <name val="Arial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8"/>
      <name val="TH SarabunPSK"/>
      <family val="2"/>
    </font>
    <font>
      <sz val="16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u val="single"/>
      <sz val="12"/>
      <name val="TH SarabunPSK"/>
      <family val="2"/>
    </font>
    <font>
      <sz val="13"/>
      <name val="TH SarabunPSK"/>
      <family val="2"/>
    </font>
    <font>
      <sz val="11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4" fillId="0" borderId="0">
      <alignment/>
      <protection/>
    </xf>
    <xf numFmtId="0" fontId="30" fillId="0" borderId="0">
      <alignment/>
      <protection/>
    </xf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2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 horizontal="center"/>
    </xf>
    <xf numFmtId="0" fontId="5" fillId="0" borderId="10" xfId="0" applyFont="1" applyBorder="1" applyAlignment="1">
      <alignment/>
    </xf>
    <xf numFmtId="2" fontId="5" fillId="0" borderId="11" xfId="0" applyNumberFormat="1" applyFont="1" applyBorder="1" applyAlignment="1">
      <alignment/>
    </xf>
    <xf numFmtId="2" fontId="5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2" fontId="5" fillId="0" borderId="17" xfId="0" applyNumberFormat="1" applyFont="1" applyBorder="1" applyAlignment="1">
      <alignment/>
    </xf>
    <xf numFmtId="2" fontId="5" fillId="0" borderId="18" xfId="0" applyNumberFormat="1" applyFont="1" applyBorder="1" applyAlignment="1">
      <alignment horizontal="centerContinuous"/>
    </xf>
    <xf numFmtId="0" fontId="5" fillId="0" borderId="13" xfId="0" applyFont="1" applyBorder="1" applyAlignment="1">
      <alignment/>
    </xf>
    <xf numFmtId="4" fontId="5" fillId="0" borderId="14" xfId="0" applyNumberFormat="1" applyFont="1" applyBorder="1" applyAlignment="1">
      <alignment/>
    </xf>
    <xf numFmtId="4" fontId="5" fillId="0" borderId="15" xfId="0" applyNumberFormat="1" applyFont="1" applyBorder="1" applyAlignment="1">
      <alignment/>
    </xf>
    <xf numFmtId="0" fontId="5" fillId="0" borderId="19" xfId="0" applyFont="1" applyBorder="1" applyAlignment="1">
      <alignment horizontal="right"/>
    </xf>
    <xf numFmtId="4" fontId="5" fillId="0" borderId="20" xfId="0" applyNumberFormat="1" applyFont="1" applyBorder="1" applyAlignment="1">
      <alignment/>
    </xf>
    <xf numFmtId="4" fontId="5" fillId="0" borderId="21" xfId="0" applyNumberFormat="1" applyFont="1" applyBorder="1" applyAlignment="1">
      <alignment/>
    </xf>
    <xf numFmtId="0" fontId="10" fillId="0" borderId="0" xfId="0" applyFont="1" applyAlignment="1">
      <alignment/>
    </xf>
    <xf numFmtId="2" fontId="1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10" fillId="0" borderId="22" xfId="0" applyFont="1" applyBorder="1" applyAlignment="1">
      <alignment/>
    </xf>
    <xf numFmtId="2" fontId="10" fillId="0" borderId="23" xfId="0" applyNumberFormat="1" applyFont="1" applyBorder="1" applyAlignment="1">
      <alignment/>
    </xf>
    <xf numFmtId="2" fontId="10" fillId="0" borderId="24" xfId="0" applyNumberFormat="1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2" fontId="10" fillId="0" borderId="26" xfId="0" applyNumberFormat="1" applyFont="1" applyBorder="1" applyAlignment="1">
      <alignment horizontal="center"/>
    </xf>
    <xf numFmtId="2" fontId="10" fillId="0" borderId="27" xfId="0" applyNumberFormat="1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2" fontId="10" fillId="0" borderId="29" xfId="0" applyNumberFormat="1" applyFont="1" applyBorder="1" applyAlignment="1">
      <alignment/>
    </xf>
    <xf numFmtId="2" fontId="10" fillId="0" borderId="30" xfId="0" applyNumberFormat="1" applyFont="1" applyBorder="1" applyAlignment="1">
      <alignment horizontal="centerContinuous"/>
    </xf>
    <xf numFmtId="0" fontId="10" fillId="0" borderId="31" xfId="0" applyFont="1" applyBorder="1" applyAlignment="1">
      <alignment horizontal="left"/>
    </xf>
    <xf numFmtId="210" fontId="10" fillId="0" borderId="32" xfId="0" applyNumberFormat="1" applyFont="1" applyBorder="1" applyAlignment="1">
      <alignment/>
    </xf>
    <xf numFmtId="210" fontId="10" fillId="0" borderId="33" xfId="0" applyNumberFormat="1" applyFont="1" applyBorder="1" applyAlignment="1">
      <alignment/>
    </xf>
    <xf numFmtId="0" fontId="10" fillId="0" borderId="31" xfId="0" applyFont="1" applyBorder="1" applyAlignment="1">
      <alignment/>
    </xf>
    <xf numFmtId="210" fontId="9" fillId="0" borderId="0" xfId="0" applyNumberFormat="1" applyFont="1" applyBorder="1" applyAlignment="1">
      <alignment horizontal="left"/>
    </xf>
    <xf numFmtId="210" fontId="10" fillId="0" borderId="0" xfId="0" applyNumberFormat="1" applyFont="1" applyBorder="1" applyAlignment="1">
      <alignment horizontal="centerContinuous"/>
    </xf>
    <xf numFmtId="4" fontId="10" fillId="0" borderId="0" xfId="0" applyNumberFormat="1" applyFont="1" applyBorder="1" applyAlignment="1">
      <alignment horizontal="center"/>
    </xf>
    <xf numFmtId="210" fontId="10" fillId="0" borderId="33" xfId="0" applyNumberFormat="1" applyFont="1" applyBorder="1" applyAlignment="1">
      <alignment horizontal="centerContinuous"/>
    </xf>
    <xf numFmtId="0" fontId="10" fillId="0" borderId="31" xfId="0" applyFont="1" applyBorder="1" applyAlignment="1">
      <alignment horizontal="center"/>
    </xf>
    <xf numFmtId="3" fontId="10" fillId="0" borderId="0" xfId="0" applyNumberFormat="1" applyFont="1" applyBorder="1" applyAlignment="1">
      <alignment horizontal="right"/>
    </xf>
    <xf numFmtId="3" fontId="10" fillId="0" borderId="33" xfId="0" applyNumberFormat="1" applyFont="1" applyBorder="1" applyAlignment="1">
      <alignment horizontal="right"/>
    </xf>
    <xf numFmtId="0" fontId="10" fillId="0" borderId="34" xfId="0" applyFont="1" applyBorder="1" applyAlignment="1">
      <alignment horizontal="center"/>
    </xf>
    <xf numFmtId="210" fontId="10" fillId="0" borderId="35" xfId="0" applyNumberFormat="1" applyFont="1" applyBorder="1" applyAlignment="1">
      <alignment horizontal="right"/>
    </xf>
    <xf numFmtId="210" fontId="11" fillId="0" borderId="35" xfId="0" applyNumberFormat="1" applyFont="1" applyBorder="1" applyAlignment="1">
      <alignment horizontal="left"/>
    </xf>
    <xf numFmtId="210" fontId="10" fillId="0" borderId="36" xfId="0" applyNumberFormat="1" applyFont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1" fontId="10" fillId="0" borderId="0" xfId="0" applyNumberFormat="1" applyFont="1" applyAlignment="1">
      <alignment/>
    </xf>
    <xf numFmtId="210" fontId="12" fillId="0" borderId="0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Continuous"/>
    </xf>
    <xf numFmtId="0" fontId="13" fillId="0" borderId="25" xfId="0" applyFont="1" applyBorder="1" applyAlignment="1">
      <alignment horizontal="center"/>
    </xf>
    <xf numFmtId="4" fontId="13" fillId="0" borderId="26" xfId="0" applyNumberFormat="1" applyFont="1" applyBorder="1" applyAlignment="1">
      <alignment horizontal="right"/>
    </xf>
    <xf numFmtId="4" fontId="13" fillId="0" borderId="27" xfId="0" applyNumberFormat="1" applyFont="1" applyBorder="1" applyAlignment="1">
      <alignment horizontal="right"/>
    </xf>
    <xf numFmtId="0" fontId="13" fillId="0" borderId="0" xfId="0" applyFont="1" applyAlignment="1">
      <alignment/>
    </xf>
    <xf numFmtId="4" fontId="13" fillId="0" borderId="26" xfId="0" applyNumberFormat="1" applyFont="1" applyBorder="1" applyAlignment="1" applyProtection="1">
      <alignment horizontal="right" vertical="center"/>
      <protection/>
    </xf>
    <xf numFmtId="4" fontId="13" fillId="0" borderId="0" xfId="0" applyNumberFormat="1" applyFont="1" applyAlignment="1">
      <alignment/>
    </xf>
    <xf numFmtId="3" fontId="13" fillId="0" borderId="26" xfId="0" applyNumberFormat="1" applyFont="1" applyBorder="1" applyAlignment="1">
      <alignment horizontal="right"/>
    </xf>
    <xf numFmtId="1" fontId="13" fillId="0" borderId="37" xfId="0" applyNumberFormat="1" applyFont="1" applyBorder="1" applyAlignment="1">
      <alignment horizontal="center"/>
    </xf>
    <xf numFmtId="4" fontId="13" fillId="0" borderId="38" xfId="0" applyNumberFormat="1" applyFont="1" applyBorder="1" applyAlignment="1">
      <alignment/>
    </xf>
    <xf numFmtId="4" fontId="13" fillId="0" borderId="39" xfId="0" applyNumberFormat="1" applyFont="1" applyBorder="1" applyAlignment="1">
      <alignment/>
    </xf>
    <xf numFmtId="0" fontId="10" fillId="0" borderId="0" xfId="0" applyFont="1" applyAlignment="1">
      <alignment/>
    </xf>
    <xf numFmtId="2" fontId="10" fillId="0" borderId="0" xfId="0" applyNumberFormat="1" applyFont="1" applyAlignment="1">
      <alignment/>
    </xf>
    <xf numFmtId="0" fontId="10" fillId="0" borderId="35" xfId="0" applyFont="1" applyBorder="1" applyAlignment="1">
      <alignment/>
    </xf>
    <xf numFmtId="210" fontId="10" fillId="0" borderId="0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7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Normal 3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47</xdr:row>
      <xdr:rowOff>0</xdr:rowOff>
    </xdr:from>
    <xdr:to>
      <xdr:col>7</xdr:col>
      <xdr:colOff>276225</xdr:colOff>
      <xdr:row>47</xdr:row>
      <xdr:rowOff>0</xdr:rowOff>
    </xdr:to>
    <xdr:sp>
      <xdr:nvSpPr>
        <xdr:cNvPr id="1" name="Line 3"/>
        <xdr:cNvSpPr>
          <a:spLocks/>
        </xdr:cNvSpPr>
      </xdr:nvSpPr>
      <xdr:spPr>
        <a:xfrm>
          <a:off x="1990725" y="11191875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76200</xdr:colOff>
      <xdr:row>46</xdr:row>
      <xdr:rowOff>209550</xdr:rowOff>
    </xdr:from>
    <xdr:to>
      <xdr:col>10</xdr:col>
      <xdr:colOff>447675</xdr:colOff>
      <xdr:row>46</xdr:row>
      <xdr:rowOff>209550</xdr:rowOff>
    </xdr:to>
    <xdr:sp>
      <xdr:nvSpPr>
        <xdr:cNvPr id="2" name="Line 4"/>
        <xdr:cNvSpPr>
          <a:spLocks/>
        </xdr:cNvSpPr>
      </xdr:nvSpPr>
      <xdr:spPr>
        <a:xfrm>
          <a:off x="4705350" y="111728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tabSelected="1" zoomScalePageLayoutView="0" workbookViewId="0" topLeftCell="A1">
      <selection activeCell="M47" sqref="M47"/>
    </sheetView>
  </sheetViews>
  <sheetFormatPr defaultColWidth="9.33203125" defaultRowHeight="21"/>
  <cols>
    <col min="1" max="1" width="4.83203125" style="24" customWidth="1"/>
    <col min="2" max="3" width="8.83203125" style="25" customWidth="1"/>
    <col min="4" max="5" width="9.66015625" style="25" customWidth="1"/>
    <col min="6" max="6" width="10.16015625" style="25" customWidth="1"/>
    <col min="7" max="7" width="9.83203125" style="25" customWidth="1"/>
    <col min="8" max="8" width="10" style="25" customWidth="1"/>
    <col min="9" max="9" width="9.16015625" style="25" customWidth="1"/>
    <col min="10" max="13" width="8.66015625" style="25" customWidth="1"/>
    <col min="14" max="14" width="16.83203125" style="25" customWidth="1"/>
    <col min="15" max="17" width="9.33203125" style="24" customWidth="1"/>
    <col min="18" max="18" width="13.33203125" style="24" bestFit="1" customWidth="1"/>
    <col min="19" max="16384" width="9.33203125" style="24" customWidth="1"/>
  </cols>
  <sheetData>
    <row r="1" spans="1:14" s="3" customFormat="1" ht="21">
      <c r="A1" s="54" t="s">
        <v>0</v>
      </c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1"/>
    </row>
    <row r="3" spans="1:17" ht="24.75" customHeight="1">
      <c r="A3" s="65" t="s">
        <v>26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70" t="s">
        <v>27</v>
      </c>
      <c r="M3" s="70"/>
      <c r="N3" s="70"/>
      <c r="Q3" s="26">
        <v>4560</v>
      </c>
    </row>
    <row r="4" spans="2:14" ht="24.75" customHeight="1">
      <c r="B4" s="24"/>
      <c r="C4" s="24"/>
      <c r="D4" s="24"/>
      <c r="E4" s="24"/>
      <c r="F4" s="24"/>
      <c r="G4" s="24"/>
      <c r="H4" s="24"/>
      <c r="I4" s="24"/>
      <c r="J4" s="24"/>
      <c r="K4" s="24"/>
      <c r="L4" s="67"/>
      <c r="M4" s="67"/>
      <c r="N4" s="67"/>
    </row>
    <row r="5" spans="1:14" ht="23.25" customHeight="1">
      <c r="A5" s="27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9" t="s">
        <v>1</v>
      </c>
    </row>
    <row r="6" spans="1:14" ht="23.25" customHeight="1">
      <c r="A6" s="30" t="s">
        <v>2</v>
      </c>
      <c r="B6" s="31" t="s">
        <v>3</v>
      </c>
      <c r="C6" s="31" t="s">
        <v>4</v>
      </c>
      <c r="D6" s="31" t="s">
        <v>5</v>
      </c>
      <c r="E6" s="31" t="s">
        <v>6</v>
      </c>
      <c r="F6" s="31" t="s">
        <v>7</v>
      </c>
      <c r="G6" s="31" t="s">
        <v>8</v>
      </c>
      <c r="H6" s="31" t="s">
        <v>9</v>
      </c>
      <c r="I6" s="31" t="s">
        <v>10</v>
      </c>
      <c r="J6" s="31" t="s">
        <v>11</v>
      </c>
      <c r="K6" s="31" t="s">
        <v>12</v>
      </c>
      <c r="L6" s="31" t="s">
        <v>13</v>
      </c>
      <c r="M6" s="31" t="s">
        <v>14</v>
      </c>
      <c r="N6" s="32" t="s">
        <v>15</v>
      </c>
    </row>
    <row r="7" spans="1:14" ht="23.25" customHeight="1">
      <c r="A7" s="33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5" t="s">
        <v>24</v>
      </c>
    </row>
    <row r="8" spans="1:14" s="58" customFormat="1" ht="18" customHeight="1">
      <c r="A8" s="55">
        <v>2521</v>
      </c>
      <c r="B8" s="56">
        <v>137</v>
      </c>
      <c r="C8" s="56">
        <v>443</v>
      </c>
      <c r="D8" s="56">
        <v>43439</v>
      </c>
      <c r="E8" s="56">
        <v>80882</v>
      </c>
      <c r="F8" s="56">
        <v>204880</v>
      </c>
      <c r="G8" s="56">
        <v>155105</v>
      </c>
      <c r="H8" s="56">
        <v>20621</v>
      </c>
      <c r="I8" s="56">
        <v>938</v>
      </c>
      <c r="J8" s="56">
        <v>438</v>
      </c>
      <c r="K8" s="56">
        <v>110</v>
      </c>
      <c r="L8" s="56">
        <v>64</v>
      </c>
      <c r="M8" s="56">
        <v>42</v>
      </c>
      <c r="N8" s="57">
        <f>+SUM(A8:M8)</f>
        <v>509620</v>
      </c>
    </row>
    <row r="9" spans="1:14" s="58" customFormat="1" ht="18" customHeight="1">
      <c r="A9" s="55">
        <f>+A8+1</f>
        <v>2522</v>
      </c>
      <c r="B9" s="56">
        <v>646</v>
      </c>
      <c r="C9" s="56">
        <v>2419</v>
      </c>
      <c r="D9" s="56">
        <v>34256</v>
      </c>
      <c r="E9" s="56">
        <v>15200</v>
      </c>
      <c r="F9" s="56">
        <v>170912</v>
      </c>
      <c r="G9" s="56">
        <v>33388</v>
      </c>
      <c r="H9" s="56">
        <v>9153</v>
      </c>
      <c r="I9" s="56">
        <v>3714</v>
      </c>
      <c r="J9" s="56">
        <v>2016</v>
      </c>
      <c r="K9" s="56">
        <v>1304</v>
      </c>
      <c r="L9" s="56">
        <v>837</v>
      </c>
      <c r="M9" s="56">
        <v>1064</v>
      </c>
      <c r="N9" s="57">
        <f aca="true" t="shared" si="0" ref="N9:N40">+SUM(A9:M9)</f>
        <v>277431</v>
      </c>
    </row>
    <row r="10" spans="1:14" s="58" customFormat="1" ht="18" customHeight="1">
      <c r="A10" s="55">
        <f aca="true" t="shared" si="1" ref="A10:A23">+A9+1</f>
        <v>2523</v>
      </c>
      <c r="B10" s="56">
        <v>1569</v>
      </c>
      <c r="C10" s="56">
        <v>4067</v>
      </c>
      <c r="D10" s="56">
        <v>85218</v>
      </c>
      <c r="E10" s="56">
        <v>556778</v>
      </c>
      <c r="F10" s="56">
        <v>234959</v>
      </c>
      <c r="G10" s="56">
        <v>745603</v>
      </c>
      <c r="H10" s="56">
        <v>33106</v>
      </c>
      <c r="I10" s="56">
        <v>6959</v>
      </c>
      <c r="J10" s="56">
        <v>3486</v>
      </c>
      <c r="K10" s="56">
        <v>1661</v>
      </c>
      <c r="L10" s="56">
        <v>631</v>
      </c>
      <c r="M10" s="56">
        <v>316</v>
      </c>
      <c r="N10" s="57">
        <f t="shared" si="0"/>
        <v>1676876</v>
      </c>
    </row>
    <row r="11" spans="1:14" s="58" customFormat="1" ht="18" customHeight="1">
      <c r="A11" s="55">
        <f t="shared" si="1"/>
        <v>2524</v>
      </c>
      <c r="B11" s="56">
        <v>564</v>
      </c>
      <c r="C11" s="56">
        <v>10481</v>
      </c>
      <c r="D11" s="56">
        <v>25005</v>
      </c>
      <c r="E11" s="56">
        <v>1066842</v>
      </c>
      <c r="F11" s="56">
        <v>331709</v>
      </c>
      <c r="G11" s="56">
        <v>217672</v>
      </c>
      <c r="H11" s="56">
        <v>35351</v>
      </c>
      <c r="I11" s="56">
        <v>8375</v>
      </c>
      <c r="J11" s="56">
        <v>2879</v>
      </c>
      <c r="K11" s="56">
        <v>1444</v>
      </c>
      <c r="L11" s="56">
        <v>642</v>
      </c>
      <c r="M11" s="56">
        <v>368</v>
      </c>
      <c r="N11" s="57">
        <f t="shared" si="0"/>
        <v>1703856</v>
      </c>
    </row>
    <row r="12" spans="1:14" s="58" customFormat="1" ht="18" customHeight="1">
      <c r="A12" s="55">
        <f t="shared" si="1"/>
        <v>2525</v>
      </c>
      <c r="B12" s="56">
        <v>1054</v>
      </c>
      <c r="C12" s="56">
        <v>1114</v>
      </c>
      <c r="D12" s="56">
        <v>4861</v>
      </c>
      <c r="E12" s="56">
        <v>160019</v>
      </c>
      <c r="F12" s="56">
        <v>363971</v>
      </c>
      <c r="G12" s="56">
        <v>754235</v>
      </c>
      <c r="H12" s="56">
        <v>238959</v>
      </c>
      <c r="I12" s="56">
        <v>5885</v>
      </c>
      <c r="J12" s="56">
        <v>1803</v>
      </c>
      <c r="K12" s="56">
        <v>818</v>
      </c>
      <c r="L12" s="56">
        <v>216</v>
      </c>
      <c r="M12" s="56">
        <v>104</v>
      </c>
      <c r="N12" s="57">
        <f t="shared" si="0"/>
        <v>1535564</v>
      </c>
    </row>
    <row r="13" spans="1:14" s="58" customFormat="1" ht="18" customHeight="1">
      <c r="A13" s="55">
        <f t="shared" si="1"/>
        <v>2526</v>
      </c>
      <c r="B13" s="56">
        <v>31</v>
      </c>
      <c r="C13" s="56">
        <v>598</v>
      </c>
      <c r="D13" s="56">
        <v>4530</v>
      </c>
      <c r="E13" s="56">
        <v>113943</v>
      </c>
      <c r="F13" s="56">
        <v>325266</v>
      </c>
      <c r="G13" s="56">
        <v>247167</v>
      </c>
      <c r="H13" s="56">
        <v>111548</v>
      </c>
      <c r="I13" s="56">
        <v>9298</v>
      </c>
      <c r="J13" s="56">
        <v>1361</v>
      </c>
      <c r="K13" s="56">
        <v>317</v>
      </c>
      <c r="L13" s="56">
        <v>86</v>
      </c>
      <c r="M13" s="56">
        <v>22</v>
      </c>
      <c r="N13" s="57">
        <f t="shared" si="0"/>
        <v>816693</v>
      </c>
    </row>
    <row r="14" spans="1:14" s="58" customFormat="1" ht="18" customHeight="1">
      <c r="A14" s="55">
        <f t="shared" si="1"/>
        <v>2527</v>
      </c>
      <c r="B14" s="56">
        <v>143</v>
      </c>
      <c r="C14" s="56">
        <v>5979</v>
      </c>
      <c r="D14" s="56">
        <v>13731</v>
      </c>
      <c r="E14" s="56">
        <v>420787</v>
      </c>
      <c r="F14" s="56">
        <v>770404</v>
      </c>
      <c r="G14" s="56">
        <v>817975</v>
      </c>
      <c r="H14" s="56">
        <v>56608</v>
      </c>
      <c r="I14" s="56">
        <v>5345</v>
      </c>
      <c r="J14" s="56">
        <v>1564</v>
      </c>
      <c r="K14" s="56">
        <v>403</v>
      </c>
      <c r="L14" s="56">
        <v>141</v>
      </c>
      <c r="M14" s="56">
        <v>52</v>
      </c>
      <c r="N14" s="57">
        <f t="shared" si="0"/>
        <v>2095659</v>
      </c>
    </row>
    <row r="15" spans="1:14" s="58" customFormat="1" ht="18" customHeight="1">
      <c r="A15" s="55">
        <f t="shared" si="1"/>
        <v>2528</v>
      </c>
      <c r="B15" s="56">
        <v>2318</v>
      </c>
      <c r="C15" s="56">
        <v>1633</v>
      </c>
      <c r="D15" s="56">
        <v>9863</v>
      </c>
      <c r="E15" s="56">
        <v>84560</v>
      </c>
      <c r="F15" s="56">
        <v>716907</v>
      </c>
      <c r="G15" s="56">
        <v>145462</v>
      </c>
      <c r="H15" s="56">
        <v>18869</v>
      </c>
      <c r="I15" s="56">
        <v>15440</v>
      </c>
      <c r="J15" s="56">
        <v>4731</v>
      </c>
      <c r="K15" s="56">
        <v>1742</v>
      </c>
      <c r="L15" s="56">
        <v>684</v>
      </c>
      <c r="M15" s="56">
        <v>432</v>
      </c>
      <c r="N15" s="57">
        <f t="shared" si="0"/>
        <v>1005169</v>
      </c>
    </row>
    <row r="16" spans="1:14" s="58" customFormat="1" ht="18" customHeight="1">
      <c r="A16" s="55">
        <f t="shared" si="1"/>
        <v>2529</v>
      </c>
      <c r="B16" s="56">
        <v>762</v>
      </c>
      <c r="C16" s="56">
        <v>26528</v>
      </c>
      <c r="D16" s="56">
        <v>14722</v>
      </c>
      <c r="E16" s="56">
        <v>152919</v>
      </c>
      <c r="F16" s="56">
        <v>92044</v>
      </c>
      <c r="G16" s="56">
        <v>48781</v>
      </c>
      <c r="H16" s="56">
        <v>13767</v>
      </c>
      <c r="I16" s="56">
        <v>4565</v>
      </c>
      <c r="J16" s="56">
        <v>1394</v>
      </c>
      <c r="K16" s="56">
        <v>693</v>
      </c>
      <c r="L16" s="56">
        <v>391</v>
      </c>
      <c r="M16" s="56">
        <v>293</v>
      </c>
      <c r="N16" s="57">
        <f t="shared" si="0"/>
        <v>359388</v>
      </c>
    </row>
    <row r="17" spans="1:14" s="58" customFormat="1" ht="18" customHeight="1">
      <c r="A17" s="55">
        <f t="shared" si="1"/>
        <v>2530</v>
      </c>
      <c r="B17" s="56">
        <v>63</v>
      </c>
      <c r="C17" s="56">
        <v>169</v>
      </c>
      <c r="D17" s="56">
        <v>1084</v>
      </c>
      <c r="E17" s="56">
        <v>2847</v>
      </c>
      <c r="F17" s="56">
        <v>163782</v>
      </c>
      <c r="G17" s="56">
        <v>27925</v>
      </c>
      <c r="H17" s="56">
        <v>11440</v>
      </c>
      <c r="I17" s="56">
        <v>5562</v>
      </c>
      <c r="J17" s="56">
        <v>1127</v>
      </c>
      <c r="K17" s="56">
        <v>394</v>
      </c>
      <c r="L17" s="56">
        <v>181</v>
      </c>
      <c r="M17" s="56">
        <v>124</v>
      </c>
      <c r="N17" s="57">
        <f t="shared" si="0"/>
        <v>217228</v>
      </c>
    </row>
    <row r="18" spans="1:14" s="58" customFormat="1" ht="18" customHeight="1">
      <c r="A18" s="55">
        <f t="shared" si="1"/>
        <v>2531</v>
      </c>
      <c r="B18" s="56">
        <v>482</v>
      </c>
      <c r="C18" s="56">
        <v>8912</v>
      </c>
      <c r="D18" s="56">
        <v>12041</v>
      </c>
      <c r="E18" s="56">
        <v>113774</v>
      </c>
      <c r="F18" s="56">
        <v>509846</v>
      </c>
      <c r="G18" s="56">
        <v>50041</v>
      </c>
      <c r="H18" s="56">
        <v>10983</v>
      </c>
      <c r="I18" s="56">
        <v>1849</v>
      </c>
      <c r="J18" s="56">
        <v>502</v>
      </c>
      <c r="K18" s="56">
        <v>181</v>
      </c>
      <c r="L18" s="56">
        <v>106</v>
      </c>
      <c r="M18" s="56">
        <v>93</v>
      </c>
      <c r="N18" s="57">
        <f t="shared" si="0"/>
        <v>711341</v>
      </c>
    </row>
    <row r="19" spans="1:14" s="58" customFormat="1" ht="18" customHeight="1">
      <c r="A19" s="55">
        <f t="shared" si="1"/>
        <v>2532</v>
      </c>
      <c r="B19" s="56">
        <v>104</v>
      </c>
      <c r="C19" s="56">
        <v>2490</v>
      </c>
      <c r="D19" s="56">
        <v>5887</v>
      </c>
      <c r="E19" s="56">
        <v>67369</v>
      </c>
      <c r="F19" s="56">
        <v>97202</v>
      </c>
      <c r="G19" s="56">
        <v>137852</v>
      </c>
      <c r="H19" s="56">
        <v>27071</v>
      </c>
      <c r="I19" s="56">
        <v>3516</v>
      </c>
      <c r="J19" s="56">
        <v>1158</v>
      </c>
      <c r="K19" s="56">
        <v>503</v>
      </c>
      <c r="L19" s="56">
        <v>345</v>
      </c>
      <c r="M19" s="56">
        <v>403</v>
      </c>
      <c r="N19" s="57">
        <f t="shared" si="0"/>
        <v>346432</v>
      </c>
    </row>
    <row r="20" spans="1:14" s="58" customFormat="1" ht="18" customHeight="1">
      <c r="A20" s="55">
        <f t="shared" si="1"/>
        <v>2533</v>
      </c>
      <c r="B20" s="56">
        <v>513.7</v>
      </c>
      <c r="C20" s="56">
        <v>2562.9</v>
      </c>
      <c r="D20" s="56">
        <v>17038.3</v>
      </c>
      <c r="E20" s="56">
        <v>151519.6</v>
      </c>
      <c r="F20" s="56">
        <v>151836.4</v>
      </c>
      <c r="G20" s="56">
        <v>86823.1</v>
      </c>
      <c r="H20" s="56">
        <v>21301.5</v>
      </c>
      <c r="I20" s="56">
        <v>10153.9</v>
      </c>
      <c r="J20" s="56">
        <v>2938</v>
      </c>
      <c r="K20" s="56">
        <v>1204.7</v>
      </c>
      <c r="L20" s="56">
        <v>447.3</v>
      </c>
      <c r="M20" s="56">
        <v>365.2</v>
      </c>
      <c r="N20" s="57">
        <f t="shared" si="0"/>
        <v>449237.60000000003</v>
      </c>
    </row>
    <row r="21" spans="1:14" s="58" customFormat="1" ht="18" customHeight="1">
      <c r="A21" s="55">
        <f>+A20+1</f>
        <v>2534</v>
      </c>
      <c r="B21" s="56">
        <v>196.3</v>
      </c>
      <c r="C21" s="56">
        <v>5340.4</v>
      </c>
      <c r="D21" s="56">
        <v>8369.1</v>
      </c>
      <c r="E21" s="56">
        <v>33732.4</v>
      </c>
      <c r="F21" s="56">
        <v>139660.1</v>
      </c>
      <c r="G21" s="56">
        <v>118609.6</v>
      </c>
      <c r="H21" s="56">
        <v>18732.2</v>
      </c>
      <c r="I21" s="56">
        <v>3266.5</v>
      </c>
      <c r="J21" s="56">
        <v>1231.7</v>
      </c>
      <c r="K21" s="56">
        <v>429.7</v>
      </c>
      <c r="L21" s="56">
        <v>202.6</v>
      </c>
      <c r="M21" s="56">
        <v>114.1</v>
      </c>
      <c r="N21" s="57">
        <f t="shared" si="0"/>
        <v>332418.7</v>
      </c>
    </row>
    <row r="22" spans="1:14" s="58" customFormat="1" ht="18" customHeight="1">
      <c r="A22" s="55">
        <f t="shared" si="1"/>
        <v>2535</v>
      </c>
      <c r="B22" s="56">
        <v>86.72</v>
      </c>
      <c r="C22" s="56">
        <v>90.36</v>
      </c>
      <c r="D22" s="56">
        <v>422.16</v>
      </c>
      <c r="E22" s="56">
        <v>60249.29</v>
      </c>
      <c r="F22" s="56">
        <v>59679.55</v>
      </c>
      <c r="G22" s="56">
        <v>53508</v>
      </c>
      <c r="H22" s="56">
        <v>17216.71</v>
      </c>
      <c r="I22" s="56">
        <v>4683.02</v>
      </c>
      <c r="J22" s="56">
        <v>7053.7</v>
      </c>
      <c r="K22" s="56">
        <v>1412.08</v>
      </c>
      <c r="L22" s="56">
        <v>506.84</v>
      </c>
      <c r="M22" s="56">
        <v>849.22</v>
      </c>
      <c r="N22" s="57">
        <f t="shared" si="0"/>
        <v>208292.65</v>
      </c>
    </row>
    <row r="23" spans="1:14" s="58" customFormat="1" ht="18" customHeight="1">
      <c r="A23" s="55">
        <f t="shared" si="1"/>
        <v>2536</v>
      </c>
      <c r="B23" s="56">
        <v>1521.77</v>
      </c>
      <c r="C23" s="56">
        <v>2876.92</v>
      </c>
      <c r="D23" s="56">
        <v>6130.57</v>
      </c>
      <c r="E23" s="56">
        <v>85296.98</v>
      </c>
      <c r="F23" s="56">
        <v>40129.04</v>
      </c>
      <c r="G23" s="56">
        <v>26597.8</v>
      </c>
      <c r="H23" s="56">
        <v>14641.97</v>
      </c>
      <c r="I23" s="56">
        <v>5102.97</v>
      </c>
      <c r="J23" s="56">
        <v>1940.42</v>
      </c>
      <c r="K23" s="56">
        <v>1423.51</v>
      </c>
      <c r="L23" s="56">
        <v>864.69</v>
      </c>
      <c r="M23" s="56">
        <v>1265.6</v>
      </c>
      <c r="N23" s="57">
        <f t="shared" si="0"/>
        <v>190328.24000000002</v>
      </c>
    </row>
    <row r="24" spans="1:14" s="58" customFormat="1" ht="18" customHeight="1">
      <c r="A24" s="55">
        <v>2549</v>
      </c>
      <c r="B24" s="56">
        <v>1399.38</v>
      </c>
      <c r="C24" s="56">
        <v>7823.54</v>
      </c>
      <c r="D24" s="56">
        <v>4946.74</v>
      </c>
      <c r="E24" s="56">
        <v>156732.27</v>
      </c>
      <c r="F24" s="56">
        <v>2248262.96</v>
      </c>
      <c r="G24" s="56">
        <v>408273.38</v>
      </c>
      <c r="H24" s="56">
        <v>113582.34</v>
      </c>
      <c r="I24" s="56">
        <v>12791.79</v>
      </c>
      <c r="J24" s="56">
        <v>3864.61</v>
      </c>
      <c r="K24" s="56">
        <v>1547.16</v>
      </c>
      <c r="L24" s="56">
        <v>532.82</v>
      </c>
      <c r="M24" s="56">
        <v>255.19</v>
      </c>
      <c r="N24" s="57">
        <f t="shared" si="0"/>
        <v>2962561.1799999997</v>
      </c>
    </row>
    <row r="25" spans="1:14" s="58" customFormat="1" ht="18" customHeight="1">
      <c r="A25" s="55">
        <v>2550</v>
      </c>
      <c r="B25" s="56">
        <v>424.13</v>
      </c>
      <c r="C25" s="56">
        <v>5800.93</v>
      </c>
      <c r="D25" s="56">
        <v>26301.65</v>
      </c>
      <c r="E25" s="56">
        <v>26956.7</v>
      </c>
      <c r="F25" s="56">
        <v>251824.27</v>
      </c>
      <c r="G25" s="56">
        <v>292818.81</v>
      </c>
      <c r="H25" s="56">
        <v>207333.59</v>
      </c>
      <c r="I25" s="56">
        <v>11887.55</v>
      </c>
      <c r="J25" s="56">
        <v>1378.48</v>
      </c>
      <c r="K25" s="56">
        <v>226.66</v>
      </c>
      <c r="L25" s="56">
        <v>3452.98</v>
      </c>
      <c r="M25" s="56">
        <v>39.03</v>
      </c>
      <c r="N25" s="57">
        <f t="shared" si="0"/>
        <v>830994.78</v>
      </c>
    </row>
    <row r="26" spans="1:14" s="58" customFormat="1" ht="18" customHeight="1">
      <c r="A26" s="55">
        <v>2551</v>
      </c>
      <c r="B26" s="59">
        <v>1766.39</v>
      </c>
      <c r="C26" s="59">
        <v>10693.62</v>
      </c>
      <c r="D26" s="59">
        <v>171332.76</v>
      </c>
      <c r="E26" s="59">
        <v>918585.86</v>
      </c>
      <c r="F26" s="59">
        <v>1615410.45</v>
      </c>
      <c r="G26" s="59">
        <v>301661.88</v>
      </c>
      <c r="H26" s="59">
        <v>82551.21</v>
      </c>
      <c r="I26" s="59">
        <v>24548.58</v>
      </c>
      <c r="J26" s="59">
        <v>4701.74</v>
      </c>
      <c r="K26" s="59">
        <v>1357.99</v>
      </c>
      <c r="L26" s="59">
        <v>288.88</v>
      </c>
      <c r="M26" s="59">
        <v>86.07</v>
      </c>
      <c r="N26" s="57">
        <f t="shared" si="0"/>
        <v>3135536.43</v>
      </c>
    </row>
    <row r="27" spans="1:14" s="58" customFormat="1" ht="18" customHeight="1">
      <c r="A27" s="55">
        <v>2552</v>
      </c>
      <c r="B27" s="56">
        <v>650.85</v>
      </c>
      <c r="C27" s="56">
        <v>3320.63</v>
      </c>
      <c r="D27" s="56">
        <v>13821.05</v>
      </c>
      <c r="E27" s="56">
        <v>345480.83</v>
      </c>
      <c r="F27" s="56">
        <v>168700.04</v>
      </c>
      <c r="G27" s="56">
        <v>105102.12</v>
      </c>
      <c r="H27" s="56">
        <v>33450.02</v>
      </c>
      <c r="I27" s="56">
        <v>6471.61</v>
      </c>
      <c r="J27" s="56">
        <v>1396.4</v>
      </c>
      <c r="K27" s="56">
        <v>896.25</v>
      </c>
      <c r="L27" s="56">
        <v>112.8</v>
      </c>
      <c r="M27" s="56">
        <v>33.38</v>
      </c>
      <c r="N27" s="57">
        <f t="shared" si="0"/>
        <v>681987.9800000001</v>
      </c>
    </row>
    <row r="28" spans="1:14" s="58" customFormat="1" ht="18" customHeight="1">
      <c r="A28" s="55">
        <v>2553</v>
      </c>
      <c r="B28" s="56">
        <v>51.9</v>
      </c>
      <c r="C28" s="56">
        <v>1241.08</v>
      </c>
      <c r="D28" s="56">
        <v>1298.14</v>
      </c>
      <c r="E28" s="56">
        <v>208562.56</v>
      </c>
      <c r="F28" s="56">
        <v>931001.7</v>
      </c>
      <c r="G28" s="56">
        <v>621628.41</v>
      </c>
      <c r="H28" s="56">
        <v>32098.41</v>
      </c>
      <c r="I28" s="56">
        <v>5669.58</v>
      </c>
      <c r="J28" s="56">
        <v>2264.65</v>
      </c>
      <c r="K28" s="56">
        <v>685.01</v>
      </c>
      <c r="L28" s="56">
        <v>105.45</v>
      </c>
      <c r="M28" s="56">
        <v>472.6</v>
      </c>
      <c r="N28" s="57">
        <f t="shared" si="0"/>
        <v>1807632.49</v>
      </c>
    </row>
    <row r="29" spans="1:14" s="58" customFormat="1" ht="18" customHeight="1">
      <c r="A29" s="55">
        <v>2554</v>
      </c>
      <c r="B29" s="56">
        <v>1476.43</v>
      </c>
      <c r="C29" s="56">
        <v>32667.64</v>
      </c>
      <c r="D29" s="56">
        <v>1059664.88</v>
      </c>
      <c r="E29" s="56">
        <v>993952.95</v>
      </c>
      <c r="F29" s="56">
        <v>1550666.5</v>
      </c>
      <c r="G29" s="56">
        <v>894012.67</v>
      </c>
      <c r="H29" s="56">
        <v>143160.28</v>
      </c>
      <c r="I29" s="56">
        <v>20754.31</v>
      </c>
      <c r="J29" s="56">
        <v>6049.94</v>
      </c>
      <c r="K29" s="56">
        <v>2920.93</v>
      </c>
      <c r="L29" s="56">
        <v>1206.36</v>
      </c>
      <c r="M29" s="56">
        <v>711.98</v>
      </c>
      <c r="N29" s="57">
        <f t="shared" si="0"/>
        <v>4709798.870000001</v>
      </c>
    </row>
    <row r="30" spans="1:14" s="58" customFormat="1" ht="18" customHeight="1">
      <c r="A30" s="55">
        <v>2555</v>
      </c>
      <c r="B30" s="56">
        <v>1813.72</v>
      </c>
      <c r="C30" s="56">
        <v>9061.83</v>
      </c>
      <c r="D30" s="56">
        <v>6343.59</v>
      </c>
      <c r="E30" s="56">
        <v>111265.09</v>
      </c>
      <c r="F30" s="56">
        <v>454768.22</v>
      </c>
      <c r="G30" s="56">
        <v>314553.29</v>
      </c>
      <c r="H30" s="56">
        <v>27485.55</v>
      </c>
      <c r="I30" s="56">
        <v>13809.58</v>
      </c>
      <c r="J30" s="56">
        <v>5986.49</v>
      </c>
      <c r="K30" s="56">
        <v>1585.95</v>
      </c>
      <c r="L30" s="56">
        <v>1165.93</v>
      </c>
      <c r="M30" s="56">
        <v>305.71</v>
      </c>
      <c r="N30" s="57">
        <f t="shared" si="0"/>
        <v>950699.95</v>
      </c>
    </row>
    <row r="31" spans="1:14" s="58" customFormat="1" ht="18" customHeight="1">
      <c r="A31" s="55">
        <v>2556</v>
      </c>
      <c r="B31" s="56">
        <v>306.81</v>
      </c>
      <c r="C31" s="56">
        <v>1576.67</v>
      </c>
      <c r="D31" s="56">
        <v>3894.19</v>
      </c>
      <c r="E31" s="56">
        <v>199808.99</v>
      </c>
      <c r="F31" s="56">
        <v>328143.48</v>
      </c>
      <c r="G31" s="56">
        <v>158520.19</v>
      </c>
      <c r="H31" s="56">
        <v>27142.03</v>
      </c>
      <c r="I31" s="56">
        <v>7597.24</v>
      </c>
      <c r="J31" s="56">
        <v>5690.81</v>
      </c>
      <c r="K31" s="56">
        <v>1610.65</v>
      </c>
      <c r="L31" s="56">
        <v>541.1</v>
      </c>
      <c r="M31" s="56">
        <v>245.78</v>
      </c>
      <c r="N31" s="57">
        <f t="shared" si="0"/>
        <v>737633.9400000002</v>
      </c>
    </row>
    <row r="32" spans="1:14" s="58" customFormat="1" ht="18" customHeight="1">
      <c r="A32" s="55">
        <v>2557</v>
      </c>
      <c r="B32" s="56">
        <v>280.58</v>
      </c>
      <c r="C32" s="56">
        <v>1672.57</v>
      </c>
      <c r="D32" s="56">
        <v>1981.52</v>
      </c>
      <c r="E32" s="56">
        <v>88742.54</v>
      </c>
      <c r="F32" s="56">
        <v>377690.41</v>
      </c>
      <c r="G32" s="56">
        <v>339797.05</v>
      </c>
      <c r="H32" s="56">
        <v>34672.57</v>
      </c>
      <c r="I32" s="56">
        <v>15746.07</v>
      </c>
      <c r="J32" s="56">
        <v>2875.12</v>
      </c>
      <c r="K32" s="56">
        <v>3404.76</v>
      </c>
      <c r="L32" s="56">
        <v>638.97</v>
      </c>
      <c r="M32" s="56">
        <v>349.98</v>
      </c>
      <c r="N32" s="57">
        <f t="shared" si="0"/>
        <v>870409.1399999998</v>
      </c>
    </row>
    <row r="33" spans="1:15" s="58" customFormat="1" ht="18" customHeight="1">
      <c r="A33" s="55">
        <v>2558</v>
      </c>
      <c r="B33" s="56">
        <v>1204.67</v>
      </c>
      <c r="C33" s="56">
        <v>583.98</v>
      </c>
      <c r="D33" s="56">
        <v>1245.97</v>
      </c>
      <c r="E33" s="56">
        <v>30351.84</v>
      </c>
      <c r="F33" s="56">
        <v>232934.45</v>
      </c>
      <c r="G33" s="56">
        <v>178676.33</v>
      </c>
      <c r="H33" s="56">
        <v>70558.65</v>
      </c>
      <c r="I33" s="56">
        <v>6893.11</v>
      </c>
      <c r="J33" s="56">
        <v>4729.59</v>
      </c>
      <c r="K33" s="56">
        <v>1281.68</v>
      </c>
      <c r="L33" s="56">
        <v>431.42</v>
      </c>
      <c r="M33" s="56">
        <v>120.12</v>
      </c>
      <c r="N33" s="57">
        <f t="shared" si="0"/>
        <v>531569.81</v>
      </c>
      <c r="O33" s="60"/>
    </row>
    <row r="34" spans="1:14" s="58" customFormat="1" ht="18" customHeight="1">
      <c r="A34" s="55">
        <v>2559</v>
      </c>
      <c r="B34" s="56">
        <v>436.2681068334569</v>
      </c>
      <c r="C34" s="56">
        <v>4986.380371085895</v>
      </c>
      <c r="D34" s="56">
        <v>8203.409782764775</v>
      </c>
      <c r="E34" s="56">
        <v>91579.84077117358</v>
      </c>
      <c r="F34" s="56">
        <v>844107.9083627234</v>
      </c>
      <c r="G34" s="56">
        <v>359114.07297829626</v>
      </c>
      <c r="H34" s="56">
        <v>50793.83186090823</v>
      </c>
      <c r="I34" s="56">
        <v>10199.245970344944</v>
      </c>
      <c r="J34" s="56">
        <v>3195.467560843142</v>
      </c>
      <c r="K34" s="56">
        <v>2733.7998734300913</v>
      </c>
      <c r="L34" s="56">
        <v>576.8332031996354</v>
      </c>
      <c r="M34" s="56">
        <v>138.4788101579233</v>
      </c>
      <c r="N34" s="57">
        <f t="shared" si="0"/>
        <v>1378624.5376517612</v>
      </c>
    </row>
    <row r="35" spans="1:14" s="58" customFormat="1" ht="18" customHeight="1">
      <c r="A35" s="55">
        <v>2560</v>
      </c>
      <c r="B35" s="56">
        <v>822.7607784305508</v>
      </c>
      <c r="C35" s="56">
        <v>3422.130047967319</v>
      </c>
      <c r="D35" s="56">
        <v>5005.990712513447</v>
      </c>
      <c r="E35" s="56">
        <v>200023.9516462732</v>
      </c>
      <c r="F35" s="56">
        <v>172304.65806869383</v>
      </c>
      <c r="G35" s="56">
        <v>164716.63790945438</v>
      </c>
      <c r="H35" s="56">
        <v>62145.72733770678</v>
      </c>
      <c r="I35" s="56">
        <v>11818.00084372454</v>
      </c>
      <c r="J35" s="56">
        <v>4836.231430625925</v>
      </c>
      <c r="K35" s="56">
        <v>2808.931119071581</v>
      </c>
      <c r="L35" s="56">
        <v>951.8710394339973</v>
      </c>
      <c r="M35" s="56">
        <v>528.1634354106722</v>
      </c>
      <c r="N35" s="57">
        <f t="shared" si="0"/>
        <v>631945.0543693063</v>
      </c>
    </row>
    <row r="36" spans="1:14" s="58" customFormat="1" ht="18" customHeight="1">
      <c r="A36" s="55">
        <v>2561</v>
      </c>
      <c r="B36" s="56">
        <v>817.5518687946949</v>
      </c>
      <c r="C36" s="56">
        <v>3635.1365129912856</v>
      </c>
      <c r="D36" s="56">
        <v>73099.96048047865</v>
      </c>
      <c r="E36" s="56">
        <v>593455.9778978571</v>
      </c>
      <c r="F36" s="56">
        <v>670078.8009029567</v>
      </c>
      <c r="G36" s="56">
        <v>248090.53978890876</v>
      </c>
      <c r="H36" s="56">
        <v>36271.34840507907</v>
      </c>
      <c r="I36" s="56">
        <v>6214.828533708455</v>
      </c>
      <c r="J36" s="56">
        <v>1868.9005039015271</v>
      </c>
      <c r="K36" s="56">
        <v>1180.452623509054</v>
      </c>
      <c r="L36" s="56">
        <v>251.15921725938122</v>
      </c>
      <c r="M36" s="56">
        <v>92.36775853351446</v>
      </c>
      <c r="N36" s="57">
        <f t="shared" si="0"/>
        <v>1637618.0244939781</v>
      </c>
    </row>
    <row r="37" spans="1:14" s="58" customFormat="1" ht="18" customHeight="1">
      <c r="A37" s="55">
        <v>2562</v>
      </c>
      <c r="B37" s="56">
        <v>142.43135458960413</v>
      </c>
      <c r="C37" s="56">
        <v>243.79096288188953</v>
      </c>
      <c r="D37" s="56">
        <v>1350.4989073882482</v>
      </c>
      <c r="E37" s="56">
        <v>12193.093297848165</v>
      </c>
      <c r="F37" s="56">
        <v>601085.489361024</v>
      </c>
      <c r="G37" s="56">
        <v>162354.275554956</v>
      </c>
      <c r="H37" s="56">
        <v>12523.046074747386</v>
      </c>
      <c r="I37" s="56">
        <v>4298.894289884453</v>
      </c>
      <c r="J37" s="56">
        <v>1352.2442325679401</v>
      </c>
      <c r="K37" s="56">
        <v>631.9373992595004</v>
      </c>
      <c r="L37" s="56">
        <v>189.8483293403503</v>
      </c>
      <c r="M37" s="56">
        <v>71.60204846913925</v>
      </c>
      <c r="N37" s="57">
        <f t="shared" si="0"/>
        <v>798999.1518129568</v>
      </c>
    </row>
    <row r="38" spans="1:14" s="58" customFormat="1" ht="18" customHeight="1">
      <c r="A38" s="55">
        <v>2563</v>
      </c>
      <c r="B38" s="56">
        <v>215.19648857351515</v>
      </c>
      <c r="C38" s="56">
        <v>136.72228841296393</v>
      </c>
      <c r="D38" s="56">
        <v>11881.089540150551</v>
      </c>
      <c r="E38" s="56">
        <v>15340.584666134957</v>
      </c>
      <c r="F38" s="56">
        <v>683347.8807675473</v>
      </c>
      <c r="G38" s="56">
        <v>133980.68749739887</v>
      </c>
      <c r="H38" s="56">
        <v>28071.401739707537</v>
      </c>
      <c r="I38" s="56">
        <v>5326.6841792175555</v>
      </c>
      <c r="J38" s="56">
        <v>1769.475399618119</v>
      </c>
      <c r="K38" s="56">
        <v>789.0626479295888</v>
      </c>
      <c r="L38" s="56">
        <v>563.0936191098726</v>
      </c>
      <c r="M38" s="56">
        <v>233.83525197894858</v>
      </c>
      <c r="N38" s="57">
        <f t="shared" si="0"/>
        <v>884218.7140857796</v>
      </c>
    </row>
    <row r="39" spans="1:14" s="58" customFormat="1" ht="18" customHeight="1">
      <c r="A39" s="55">
        <v>2564</v>
      </c>
      <c r="B39" s="56">
        <v>3154.701923961598</v>
      </c>
      <c r="C39" s="56">
        <v>1091.181004249518</v>
      </c>
      <c r="D39" s="56">
        <v>102559.20134576228</v>
      </c>
      <c r="E39" s="56">
        <v>65067.58981152875</v>
      </c>
      <c r="F39" s="56">
        <v>106563.8160478294</v>
      </c>
      <c r="G39" s="56">
        <v>49391.5555049689</v>
      </c>
      <c r="H39" s="56">
        <v>20522.365953397897</v>
      </c>
      <c r="I39" s="56">
        <v>5510.003540248261</v>
      </c>
      <c r="J39" s="56">
        <v>1009.4988286875945</v>
      </c>
      <c r="K39" s="56">
        <v>536.6425676117949</v>
      </c>
      <c r="L39" s="56">
        <v>527.7169154602959</v>
      </c>
      <c r="M39" s="56">
        <v>898.7759753829487</v>
      </c>
      <c r="N39" s="57">
        <f t="shared" si="0"/>
        <v>359397.0494190892</v>
      </c>
    </row>
    <row r="40" spans="1:14" s="58" customFormat="1" ht="18" customHeight="1">
      <c r="A40" s="55">
        <v>2565</v>
      </c>
      <c r="B40" s="56">
        <v>877.759807128335</v>
      </c>
      <c r="C40" s="56">
        <v>13163.047646692115</v>
      </c>
      <c r="D40" s="56">
        <v>13535.291073368107</v>
      </c>
      <c r="E40" s="56">
        <v>149997.00854288496</v>
      </c>
      <c r="F40" s="56">
        <v>626089.2902531505</v>
      </c>
      <c r="G40" s="56">
        <v>162042.334840767</v>
      </c>
      <c r="H40" s="56">
        <v>94694.53769019927</v>
      </c>
      <c r="I40" s="56">
        <v>9482.502599044425</v>
      </c>
      <c r="J40" s="56">
        <v>3006.3300256311836</v>
      </c>
      <c r="K40" s="56">
        <v>999.9907753098821</v>
      </c>
      <c r="L40" s="56">
        <v>357.5566065944472</v>
      </c>
      <c r="M40" s="56">
        <v>132.40780714420444</v>
      </c>
      <c r="N40" s="57">
        <f t="shared" si="0"/>
        <v>1076943.0576679145</v>
      </c>
    </row>
    <row r="41" spans="1:14" s="58" customFormat="1" ht="18" customHeight="1">
      <c r="A41" s="55">
        <v>2566</v>
      </c>
      <c r="B41" s="56">
        <v>34.74450942994106</v>
      </c>
      <c r="C41" s="56">
        <v>478.71755148822405</v>
      </c>
      <c r="D41" s="56">
        <v>3730.115209254649</v>
      </c>
      <c r="E41" s="56">
        <v>26779.569980984525</v>
      </c>
      <c r="F41" s="56">
        <v>300901.98767584714</v>
      </c>
      <c r="G41" s="56">
        <v>131854.12119473974</v>
      </c>
      <c r="H41" s="56">
        <v>36947.578510227926</v>
      </c>
      <c r="I41" s="56">
        <v>10580.664807237177</v>
      </c>
      <c r="J41" s="56">
        <v>2684.66076134896</v>
      </c>
      <c r="K41" s="56">
        <v>942.4303197815825</v>
      </c>
      <c r="L41" s="56">
        <v>366.2425262297412</v>
      </c>
      <c r="M41" s="56">
        <v>102.06434145701961</v>
      </c>
      <c r="N41" s="57">
        <v>515402.8973880266</v>
      </c>
    </row>
    <row r="42" spans="1:14" s="58" customFormat="1" ht="18" customHeight="1">
      <c r="A42" s="55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57"/>
    </row>
    <row r="43" spans="1:14" s="58" customFormat="1" ht="18" customHeight="1">
      <c r="A43" s="62" t="s">
        <v>18</v>
      </c>
      <c r="B43" s="63">
        <f>+MAX(B8:B42)</f>
        <v>3154.701923961598</v>
      </c>
      <c r="C43" s="63">
        <f>+MAX(C8:C42)</f>
        <v>32667.64</v>
      </c>
      <c r="D43" s="63">
        <f>+MAX(D8:D42)</f>
        <v>1059664.88</v>
      </c>
      <c r="E43" s="63">
        <f>+MAX(E8:E42)</f>
        <v>1066842</v>
      </c>
      <c r="F43" s="63">
        <f>+MAX(F8:F42)</f>
        <v>2248262.96</v>
      </c>
      <c r="G43" s="63">
        <f>+MAX(G8:G42)</f>
        <v>894012.67</v>
      </c>
      <c r="H43" s="63">
        <f>+MAX(H8:H42)</f>
        <v>238959</v>
      </c>
      <c r="I43" s="63">
        <f>+MAX(I8:I42)</f>
        <v>24548.58</v>
      </c>
      <c r="J43" s="63">
        <f>+MAX(J8:J42)</f>
        <v>7053.7</v>
      </c>
      <c r="K43" s="63">
        <f>+MAX(K8:K42)</f>
        <v>3404.76</v>
      </c>
      <c r="L43" s="63">
        <f>+MAX(L8:L42)</f>
        <v>3452.98</v>
      </c>
      <c r="M43" s="63">
        <f>+MAX(M8:M42)</f>
        <v>1265.6</v>
      </c>
      <c r="N43" s="63">
        <f>+MAX(N8:N42)</f>
        <v>4709798.870000001</v>
      </c>
    </row>
    <row r="44" spans="1:18" s="58" customFormat="1" ht="18" customHeight="1">
      <c r="A44" s="62" t="s">
        <v>16</v>
      </c>
      <c r="B44" s="63">
        <f>+AVERAGE(B8:B42)</f>
        <v>766.6989658159321</v>
      </c>
      <c r="C44" s="63">
        <f>+AVERAGE(C8:C42)</f>
        <v>5214.7993054638</v>
      </c>
      <c r="D44" s="63">
        <f>+AVERAGE(D8:D42)</f>
        <v>52846.85814857884</v>
      </c>
      <c r="E44" s="63">
        <f>+AVERAGE(E8:E42)</f>
        <v>217693.98578278488</v>
      </c>
      <c r="F44" s="63">
        <f>+AVERAGE(F8:F42)</f>
        <v>486384.3941599933</v>
      </c>
      <c r="G44" s="63">
        <f>+AVERAGE(G8:G42)</f>
        <v>255686.26044910258</v>
      </c>
      <c r="H44" s="63">
        <f>+AVERAGE(H8:H42)</f>
        <v>52158.02551682276</v>
      </c>
      <c r="I44" s="63">
        <f>+AVERAGE(I8:I42)</f>
        <v>8360.371610688522</v>
      </c>
      <c r="J44" s="63">
        <f>+AVERAGE(J8:J42)</f>
        <v>2773.042904212482</v>
      </c>
      <c r="K44" s="63">
        <f>+AVERAGE(K8:K42)</f>
        <v>1181.772862526561</v>
      </c>
      <c r="L44" s="63">
        <f>+AVERAGE(L8:L42)</f>
        <v>547.2488663714037</v>
      </c>
      <c r="M44" s="63">
        <f>+AVERAGE(M8:M42)</f>
        <v>315.43104201571674</v>
      </c>
      <c r="N44" s="64">
        <f>SUM(B44:M44)</f>
        <v>1083928.8896143767</v>
      </c>
      <c r="R44" s="60"/>
    </row>
    <row r="45" spans="1:14" s="58" customFormat="1" ht="18" customHeight="1">
      <c r="A45" s="62" t="s">
        <v>17</v>
      </c>
      <c r="B45" s="63">
        <f>+MIN(B8:B42)</f>
        <v>31</v>
      </c>
      <c r="C45" s="63">
        <f>+MIN(C8:C42)</f>
        <v>90.36</v>
      </c>
      <c r="D45" s="63">
        <f>+MIN(D8:D42)</f>
        <v>422.16</v>
      </c>
      <c r="E45" s="63">
        <f>+MIN(E8:E42)</f>
        <v>2847</v>
      </c>
      <c r="F45" s="63">
        <f>+MIN(F8:F42)</f>
        <v>40129.04</v>
      </c>
      <c r="G45" s="63">
        <f>+MIN(G8:G42)</f>
        <v>26597.8</v>
      </c>
      <c r="H45" s="63">
        <f>+MIN(H8:H42)</f>
        <v>9153</v>
      </c>
      <c r="I45" s="63">
        <f>+MIN(I8:I42)</f>
        <v>938</v>
      </c>
      <c r="J45" s="63">
        <f>+MIN(J8:J42)</f>
        <v>438</v>
      </c>
      <c r="K45" s="63">
        <f>+MIN(K8:K42)</f>
        <v>110</v>
      </c>
      <c r="L45" s="63">
        <f>+MIN(L8:L42)</f>
        <v>64</v>
      </c>
      <c r="M45" s="63">
        <f>+MIN(M8:M42)</f>
        <v>22</v>
      </c>
      <c r="N45" s="63">
        <f>+MIN(N8:N42)</f>
        <v>190328.24000000002</v>
      </c>
    </row>
    <row r="46" spans="1:14" ht="18" customHeight="1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8"/>
    </row>
    <row r="47" spans="1:14" ht="18" customHeight="1">
      <c r="A47" s="39"/>
      <c r="B47" s="40" t="s">
        <v>19</v>
      </c>
      <c r="C47" s="41"/>
      <c r="D47" s="41"/>
      <c r="E47" s="68" t="s">
        <v>20</v>
      </c>
      <c r="F47" s="68"/>
      <c r="G47" s="68"/>
      <c r="H47" s="68"/>
      <c r="I47" s="53" t="s">
        <v>21</v>
      </c>
      <c r="J47" s="69">
        <f>N44</f>
        <v>1083928.8896143767</v>
      </c>
      <c r="K47" s="69"/>
      <c r="L47" s="53" t="s">
        <v>21</v>
      </c>
      <c r="M47" s="42">
        <f>J47/J48</f>
        <v>237.70370386280192</v>
      </c>
      <c r="N47" s="43" t="s">
        <v>25</v>
      </c>
    </row>
    <row r="48" spans="1:14" ht="18" customHeight="1">
      <c r="A48" s="39"/>
      <c r="B48" s="41"/>
      <c r="C48" s="41"/>
      <c r="D48" s="41"/>
      <c r="E48" s="41"/>
      <c r="F48" s="68" t="s">
        <v>22</v>
      </c>
      <c r="G48" s="68"/>
      <c r="H48" s="41"/>
      <c r="I48" s="41"/>
      <c r="J48" s="69">
        <f>Q3</f>
        <v>4560</v>
      </c>
      <c r="K48" s="69"/>
      <c r="L48" s="41"/>
      <c r="M48" s="41"/>
      <c r="N48" s="43"/>
    </row>
    <row r="49" spans="1:14" ht="18" customHeight="1">
      <c r="A49" s="44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6"/>
    </row>
    <row r="50" spans="1:14" ht="22.5" customHeight="1">
      <c r="A50" s="47"/>
      <c r="B50" s="48"/>
      <c r="C50" s="49" t="s">
        <v>29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50"/>
    </row>
    <row r="51" spans="2:14" ht="18"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</row>
    <row r="52" spans="2:16" ht="18"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P52" s="51"/>
    </row>
    <row r="54" spans="2:13" ht="18"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</row>
  </sheetData>
  <sheetProtection/>
  <mergeCells count="5">
    <mergeCell ref="E47:H47"/>
    <mergeCell ref="J47:K47"/>
    <mergeCell ref="F48:G48"/>
    <mergeCell ref="J48:K48"/>
    <mergeCell ref="L3:N3"/>
  </mergeCells>
  <printOptions/>
  <pageMargins left="1.3779527559055118" right="0" top="0.7086614173228347" bottom="0.5118110236220472" header="0.35433070866141736" footer="0.03937007874015748"/>
  <pageSetup fitToHeight="2" horizontalDpi="300" verticalDpi="300" orientation="portrait" paperSize="9" scale="80" r:id="rId2"/>
  <headerFooter alignWithMargins="0">
    <oddHeader>&amp;C &amp;R&amp;"Angsana New,ตัวหนา"&amp;16 84</oddHeader>
    <oddFooter xml:space="preserve">&amp;C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J19" sqref="J19"/>
    </sheetView>
  </sheetViews>
  <sheetFormatPr defaultColWidth="9.33203125" defaultRowHeight="21"/>
  <cols>
    <col min="1" max="1" width="9.33203125" style="3" customWidth="1"/>
    <col min="2" max="2" width="9.5" style="3" bestFit="1" customWidth="1"/>
    <col min="3" max="3" width="9.66015625" style="3" bestFit="1" customWidth="1"/>
    <col min="4" max="5" width="11.66015625" style="3" bestFit="1" customWidth="1"/>
    <col min="6" max="7" width="12.66015625" style="3" bestFit="1" customWidth="1"/>
    <col min="8" max="8" width="10.66015625" style="3" bestFit="1" customWidth="1"/>
    <col min="9" max="9" width="10" style="3" customWidth="1"/>
    <col min="10" max="13" width="9.5" style="3" bestFit="1" customWidth="1"/>
    <col min="14" max="14" width="13.16015625" style="3" customWidth="1"/>
    <col min="15" max="16384" width="9.33203125" style="3" customWidth="1"/>
  </cols>
  <sheetData>
    <row r="1" spans="1:14" ht="27">
      <c r="A1" s="71" t="s">
        <v>23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ht="24.75" customHeight="1">
      <c r="A2" s="5" t="s">
        <v>28</v>
      </c>
      <c r="B2" s="4"/>
      <c r="C2" s="6"/>
      <c r="D2" s="4"/>
      <c r="E2" s="4"/>
      <c r="F2" s="4"/>
      <c r="G2" s="4"/>
      <c r="H2" s="4"/>
      <c r="I2" s="4"/>
      <c r="J2" s="4"/>
      <c r="L2" s="7" t="s">
        <v>27</v>
      </c>
      <c r="M2" s="7"/>
      <c r="N2" s="8"/>
    </row>
    <row r="3" spans="1:14" ht="24.75" customHeight="1">
      <c r="A3" s="5"/>
      <c r="B3" s="4"/>
      <c r="C3" s="4"/>
      <c r="D3" s="4"/>
      <c r="E3" s="4"/>
      <c r="F3" s="4"/>
      <c r="G3" s="4"/>
      <c r="H3" s="4"/>
      <c r="I3" s="4"/>
      <c r="J3" s="6"/>
      <c r="K3" s="4"/>
      <c r="L3" s="4"/>
      <c r="M3" s="4"/>
      <c r="N3" s="4"/>
    </row>
    <row r="4" spans="1:14" ht="23.25" customHeigh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1" t="s">
        <v>1</v>
      </c>
    </row>
    <row r="5" spans="1:14" ht="23.25" customHeight="1">
      <c r="A5" s="12" t="s">
        <v>2</v>
      </c>
      <c r="B5" s="13" t="s">
        <v>3</v>
      </c>
      <c r="C5" s="13" t="s">
        <v>4</v>
      </c>
      <c r="D5" s="13" t="s">
        <v>5</v>
      </c>
      <c r="E5" s="13" t="s">
        <v>6</v>
      </c>
      <c r="F5" s="13" t="s">
        <v>7</v>
      </c>
      <c r="G5" s="13" t="s">
        <v>8</v>
      </c>
      <c r="H5" s="13" t="s">
        <v>9</v>
      </c>
      <c r="I5" s="13" t="s">
        <v>10</v>
      </c>
      <c r="J5" s="13" t="s">
        <v>11</v>
      </c>
      <c r="K5" s="13" t="s">
        <v>12</v>
      </c>
      <c r="L5" s="13" t="s">
        <v>13</v>
      </c>
      <c r="M5" s="13" t="s">
        <v>14</v>
      </c>
      <c r="N5" s="14" t="s">
        <v>15</v>
      </c>
    </row>
    <row r="6" spans="1:14" ht="23.25" customHeight="1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7" t="s">
        <v>24</v>
      </c>
    </row>
    <row r="7" spans="1:14" ht="21">
      <c r="A7" s="18">
        <v>2555</v>
      </c>
      <c r="B7" s="19">
        <v>1813.72</v>
      </c>
      <c r="C7" s="19">
        <v>9061.83</v>
      </c>
      <c r="D7" s="19">
        <v>6343.59</v>
      </c>
      <c r="E7" s="19">
        <v>111265.09</v>
      </c>
      <c r="F7" s="19">
        <v>454768.22</v>
      </c>
      <c r="G7" s="19">
        <v>314553.29</v>
      </c>
      <c r="H7" s="19">
        <v>27485.55</v>
      </c>
      <c r="I7" s="19">
        <v>13809.58</v>
      </c>
      <c r="J7" s="19">
        <v>5986.49</v>
      </c>
      <c r="K7" s="19">
        <v>1585.95</v>
      </c>
      <c r="L7" s="19">
        <v>1165.93</v>
      </c>
      <c r="M7" s="19">
        <v>305.71</v>
      </c>
      <c r="N7" s="20">
        <v>948144.96</v>
      </c>
    </row>
    <row r="8" spans="1:14" ht="21">
      <c r="A8" s="18">
        <v>2556</v>
      </c>
      <c r="B8" s="19">
        <v>306.81</v>
      </c>
      <c r="C8" s="19">
        <v>1576.67</v>
      </c>
      <c r="D8" s="19">
        <v>3894.19</v>
      </c>
      <c r="E8" s="19">
        <v>199808.99</v>
      </c>
      <c r="F8" s="19">
        <v>328143.48</v>
      </c>
      <c r="G8" s="19">
        <v>158520.19</v>
      </c>
      <c r="H8" s="19">
        <v>27142.03</v>
      </c>
      <c r="I8" s="19">
        <v>7597.24</v>
      </c>
      <c r="J8" s="19">
        <v>5690.81</v>
      </c>
      <c r="K8" s="19">
        <v>1610.65</v>
      </c>
      <c r="L8" s="19">
        <v>541.1</v>
      </c>
      <c r="M8" s="19">
        <v>245.78</v>
      </c>
      <c r="N8" s="20">
        <v>735077.93</v>
      </c>
    </row>
    <row r="9" spans="1:14" ht="21">
      <c r="A9" s="18">
        <v>2557</v>
      </c>
      <c r="B9" s="19">
        <v>280.58</v>
      </c>
      <c r="C9" s="19">
        <v>1672.57</v>
      </c>
      <c r="D9" s="19">
        <v>1981.52</v>
      </c>
      <c r="E9" s="19">
        <v>88742.54</v>
      </c>
      <c r="F9" s="19">
        <v>377690.41</v>
      </c>
      <c r="G9" s="19">
        <v>339797.05</v>
      </c>
      <c r="H9" s="19">
        <v>34672.57</v>
      </c>
      <c r="I9" s="19">
        <v>15746.07</v>
      </c>
      <c r="J9" s="19">
        <v>2875.12</v>
      </c>
      <c r="K9" s="19">
        <v>3404.76</v>
      </c>
      <c r="L9" s="19">
        <v>638.97</v>
      </c>
      <c r="M9" s="19">
        <v>349.98</v>
      </c>
      <c r="N9" s="20">
        <v>867852.14</v>
      </c>
    </row>
    <row r="10" spans="1:14" ht="21">
      <c r="A10" s="18">
        <v>2558</v>
      </c>
      <c r="B10" s="19">
        <v>1204.67</v>
      </c>
      <c r="C10" s="19">
        <v>583.98</v>
      </c>
      <c r="D10" s="19">
        <v>1245.97</v>
      </c>
      <c r="E10" s="19">
        <v>30351.84</v>
      </c>
      <c r="F10" s="19">
        <v>232934.45</v>
      </c>
      <c r="G10" s="19">
        <v>178676.33</v>
      </c>
      <c r="H10" s="19">
        <v>70558.65</v>
      </c>
      <c r="I10" s="19">
        <v>6893.11</v>
      </c>
      <c r="J10" s="19">
        <v>4729.59</v>
      </c>
      <c r="K10" s="19">
        <v>1281.68</v>
      </c>
      <c r="L10" s="19">
        <v>431.42</v>
      </c>
      <c r="M10" s="19">
        <v>120.12</v>
      </c>
      <c r="N10" s="20">
        <v>529011.82</v>
      </c>
    </row>
    <row r="11" spans="1:14" ht="21">
      <c r="A11" s="18">
        <v>2559</v>
      </c>
      <c r="B11" s="19">
        <v>436.2681068334569</v>
      </c>
      <c r="C11" s="19">
        <v>4986.380371085895</v>
      </c>
      <c r="D11" s="19">
        <v>8203.409782764775</v>
      </c>
      <c r="E11" s="19">
        <v>91579.84077117358</v>
      </c>
      <c r="F11" s="19">
        <v>844107.9083627234</v>
      </c>
      <c r="G11" s="19">
        <v>359114.07297829626</v>
      </c>
      <c r="H11" s="19">
        <v>50793.83186090823</v>
      </c>
      <c r="I11" s="19">
        <v>10199.245970344944</v>
      </c>
      <c r="J11" s="19">
        <v>3195.467560843142</v>
      </c>
      <c r="K11" s="19">
        <v>2733.7998734300913</v>
      </c>
      <c r="L11" s="19">
        <v>576.8332031996354</v>
      </c>
      <c r="M11" s="19">
        <v>138.4788101579233</v>
      </c>
      <c r="N11" s="20">
        <v>1376065.5376517612</v>
      </c>
    </row>
    <row r="12" spans="1:14" ht="21">
      <c r="A12" s="18">
        <v>2560</v>
      </c>
      <c r="B12" s="19">
        <v>822.7607784305508</v>
      </c>
      <c r="C12" s="19">
        <v>3422.130047967319</v>
      </c>
      <c r="D12" s="19">
        <v>5005.990712513447</v>
      </c>
      <c r="E12" s="19">
        <v>200023.9516462732</v>
      </c>
      <c r="F12" s="19">
        <v>172304.65806869383</v>
      </c>
      <c r="G12" s="19">
        <v>164716.63790945438</v>
      </c>
      <c r="H12" s="19">
        <v>62145.72733770678</v>
      </c>
      <c r="I12" s="19">
        <v>11818.00084372454</v>
      </c>
      <c r="J12" s="19">
        <v>4836.231430625925</v>
      </c>
      <c r="K12" s="19">
        <v>2808.931119071581</v>
      </c>
      <c r="L12" s="19">
        <v>951.8710394339973</v>
      </c>
      <c r="M12" s="19">
        <v>528.1634354106722</v>
      </c>
      <c r="N12" s="20">
        <v>629385.0543693063</v>
      </c>
    </row>
    <row r="13" spans="1:14" ht="21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</row>
    <row r="14" spans="1:14" ht="21">
      <c r="A14" s="21" t="s">
        <v>16</v>
      </c>
      <c r="B14" s="22">
        <f>AVERAGE(B7:B12)</f>
        <v>810.8014808773346</v>
      </c>
      <c r="C14" s="22">
        <f aca="true" t="shared" si="0" ref="C14:M14">AVERAGE(C7:C12)</f>
        <v>3550.5934031755355</v>
      </c>
      <c r="D14" s="22">
        <f t="shared" si="0"/>
        <v>4445.778415879704</v>
      </c>
      <c r="E14" s="22">
        <f t="shared" si="0"/>
        <v>120295.3754029078</v>
      </c>
      <c r="F14" s="22">
        <f t="shared" si="0"/>
        <v>401658.1877385695</v>
      </c>
      <c r="G14" s="22">
        <f t="shared" si="0"/>
        <v>252562.92848129175</v>
      </c>
      <c r="H14" s="22">
        <f t="shared" si="0"/>
        <v>45466.39319976917</v>
      </c>
      <c r="I14" s="22">
        <f t="shared" si="0"/>
        <v>11010.541135678248</v>
      </c>
      <c r="J14" s="22">
        <f t="shared" si="0"/>
        <v>4552.284831911511</v>
      </c>
      <c r="K14" s="22">
        <f t="shared" si="0"/>
        <v>2237.628498750279</v>
      </c>
      <c r="L14" s="22">
        <f t="shared" si="0"/>
        <v>717.687373772272</v>
      </c>
      <c r="M14" s="22">
        <f t="shared" si="0"/>
        <v>281.37204092809924</v>
      </c>
      <c r="N14" s="23">
        <f>SUM(B14:M14)</f>
        <v>847589.5720035114</v>
      </c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Powernet</cp:lastModifiedBy>
  <cp:lastPrinted>2022-06-08T03:50:04Z</cp:lastPrinted>
  <dcterms:created xsi:type="dcterms:W3CDTF">1999-04-01T02:42:13Z</dcterms:created>
  <dcterms:modified xsi:type="dcterms:W3CDTF">2024-06-19T02:31:57Z</dcterms:modified>
  <cp:category/>
  <cp:version/>
  <cp:contentType/>
  <cp:contentStatus/>
</cp:coreProperties>
</file>