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<sst xmlns="http://schemas.openxmlformats.org/spreadsheetml/2006/main" count="32" uniqueCount="25">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</sst>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  <numFmt numFmtId="249" formatCode="#,##0.0;[Red]\-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4" xfId="0" applyNumberFormat="1" applyFont="1" applyFill="1" applyBorder="1" applyAlignment="1" applyProtection="1">
      <alignment horizont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38" fontId="8" fillId="33" borderId="16" xfId="38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36" fontId="8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2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'N.1-H.05'!$A$7:$A$59</c:f>
              <c:numCache>
                <c:ptCount val="53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  <c:pt idx="51">
                  <c:v>2566</c:v>
                </c:pt>
                <c:pt idx="52">
                  <c:v>2567</c:v>
                </c:pt>
              </c:numCache>
            </c:numRef>
          </c:cat>
          <c:val>
            <c:numRef>
              <c:f>'N.1-H.05'!$N$7:$N$59</c:f>
              <c:numCache>
                <c:ptCount val="53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1982.47</c:v>
                </c:pt>
                <c:pt idx="44">
                  <c:v>2926.2400000000002</c:v>
                </c:pt>
                <c:pt idx="45">
                  <c:v>2935.65</c:v>
                </c:pt>
                <c:pt idx="46">
                  <c:v>4128.099999999999</c:v>
                </c:pt>
                <c:pt idx="47">
                  <c:v>1696.95</c:v>
                </c:pt>
                <c:pt idx="48">
                  <c:v>2042.25</c:v>
                </c:pt>
                <c:pt idx="49">
                  <c:v>1631.1188160000004</c:v>
                </c:pt>
                <c:pt idx="50">
                  <c:v>2633.5380959999998</c:v>
                </c:pt>
                <c:pt idx="51">
                  <c:v>2212.8210720000006</c:v>
                </c:pt>
                <c:pt idx="52">
                  <c:v>7.463232</c:v>
                </c:pt>
              </c:numCache>
            </c:numRef>
          </c:val>
        </c:ser>
        <c:gapWidth val="100"/>
        <c:axId val="49816880"/>
        <c:axId val="45698737"/>
      </c:barChart>
      <c:lineChart>
        <c:grouping val="standard"/>
        <c:varyColors val="0"/>
        <c:ser>
          <c:idx val="1"/>
          <c:order val="1"/>
          <c:tx>
            <c:v>ค่าเฉลี่ย 2,885.5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'N.1-H.05'!$A$7:$A$58</c:f>
              <c:numCache>
                <c:ptCount val="52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  <c:pt idx="49">
                  <c:v>2564</c:v>
                </c:pt>
                <c:pt idx="50">
                  <c:v>2565</c:v>
                </c:pt>
                <c:pt idx="51">
                  <c:v>2566</c:v>
                </c:pt>
              </c:numCache>
            </c:numRef>
          </c:cat>
          <c:val>
            <c:numRef>
              <c:f>'N.1-H.05'!$P$7:$P$58</c:f>
              <c:numCache>
                <c:ptCount val="52"/>
                <c:pt idx="0">
                  <c:v>2885.5376473182496</c:v>
                </c:pt>
                <c:pt idx="1">
                  <c:v>2885.5376473182496</c:v>
                </c:pt>
                <c:pt idx="2">
                  <c:v>2885.5376473182496</c:v>
                </c:pt>
                <c:pt idx="3">
                  <c:v>2885.5376473182496</c:v>
                </c:pt>
                <c:pt idx="4">
                  <c:v>2885.5376473182496</c:v>
                </c:pt>
                <c:pt idx="5">
                  <c:v>2885.5376473182496</c:v>
                </c:pt>
                <c:pt idx="6">
                  <c:v>2885.5376473182496</c:v>
                </c:pt>
                <c:pt idx="7">
                  <c:v>2885.5376473182496</c:v>
                </c:pt>
                <c:pt idx="8">
                  <c:v>2885.5376473182496</c:v>
                </c:pt>
                <c:pt idx="9">
                  <c:v>2885.5376473182496</c:v>
                </c:pt>
                <c:pt idx="10">
                  <c:v>2885.5376473182496</c:v>
                </c:pt>
                <c:pt idx="11">
                  <c:v>2885.5376473182496</c:v>
                </c:pt>
                <c:pt idx="12">
                  <c:v>2885.5376473182496</c:v>
                </c:pt>
                <c:pt idx="13">
                  <c:v>2885.5376473182496</c:v>
                </c:pt>
                <c:pt idx="14">
                  <c:v>2885.5376473182496</c:v>
                </c:pt>
                <c:pt idx="15">
                  <c:v>2885.5376473182496</c:v>
                </c:pt>
                <c:pt idx="16">
                  <c:v>2885.5376473182496</c:v>
                </c:pt>
                <c:pt idx="17">
                  <c:v>2885.5376473182496</c:v>
                </c:pt>
                <c:pt idx="18">
                  <c:v>2885.5376473182496</c:v>
                </c:pt>
                <c:pt idx="19">
                  <c:v>2885.5376473182496</c:v>
                </c:pt>
                <c:pt idx="20">
                  <c:v>2885.5376473182496</c:v>
                </c:pt>
                <c:pt idx="21">
                  <c:v>2885.5376473182496</c:v>
                </c:pt>
                <c:pt idx="22">
                  <c:v>2885.5376473182496</c:v>
                </c:pt>
                <c:pt idx="23">
                  <c:v>2885.5376473182496</c:v>
                </c:pt>
                <c:pt idx="24">
                  <c:v>2885.5376473182496</c:v>
                </c:pt>
                <c:pt idx="25">
                  <c:v>2885.5376473182496</c:v>
                </c:pt>
                <c:pt idx="26">
                  <c:v>2885.5376473182496</c:v>
                </c:pt>
                <c:pt idx="27">
                  <c:v>2885.5376473182496</c:v>
                </c:pt>
                <c:pt idx="28">
                  <c:v>2885.5376473182496</c:v>
                </c:pt>
                <c:pt idx="29">
                  <c:v>2885.5376473182496</c:v>
                </c:pt>
                <c:pt idx="30">
                  <c:v>2885.5376473182496</c:v>
                </c:pt>
                <c:pt idx="31">
                  <c:v>2885.5376473182496</c:v>
                </c:pt>
                <c:pt idx="32">
                  <c:v>2885.5376473182496</c:v>
                </c:pt>
                <c:pt idx="33">
                  <c:v>2885.5376473182496</c:v>
                </c:pt>
                <c:pt idx="34">
                  <c:v>2885.5376473182496</c:v>
                </c:pt>
                <c:pt idx="35">
                  <c:v>2885.5376473182496</c:v>
                </c:pt>
                <c:pt idx="36">
                  <c:v>2885.5376473182496</c:v>
                </c:pt>
                <c:pt idx="37">
                  <c:v>2885.5376473182496</c:v>
                </c:pt>
                <c:pt idx="38">
                  <c:v>2885.5376473182496</c:v>
                </c:pt>
                <c:pt idx="39">
                  <c:v>2885.5376473182496</c:v>
                </c:pt>
                <c:pt idx="40">
                  <c:v>2885.5376473182496</c:v>
                </c:pt>
                <c:pt idx="41">
                  <c:v>2885.5376473182496</c:v>
                </c:pt>
                <c:pt idx="42">
                  <c:v>2885.5376473182496</c:v>
                </c:pt>
                <c:pt idx="43">
                  <c:v>2885.5376473182496</c:v>
                </c:pt>
                <c:pt idx="44">
                  <c:v>2885.5376473182496</c:v>
                </c:pt>
                <c:pt idx="45">
                  <c:v>2885.5376473182496</c:v>
                </c:pt>
                <c:pt idx="46">
                  <c:v>2885.5376473182496</c:v>
                </c:pt>
                <c:pt idx="47">
                  <c:v>2885.5376473182496</c:v>
                </c:pt>
                <c:pt idx="48">
                  <c:v>2885.5376473182496</c:v>
                </c:pt>
                <c:pt idx="49">
                  <c:v>2885.5376473182496</c:v>
                </c:pt>
                <c:pt idx="50">
                  <c:v>2885.5376473182496</c:v>
                </c:pt>
                <c:pt idx="51">
                  <c:v>2885.5376473182496</c:v>
                </c:pt>
              </c:numCache>
            </c:numRef>
          </c:val>
          <c:smooth val="0"/>
        </c:ser>
        <c:axId val="49816880"/>
        <c:axId val="45698737"/>
      </c:line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698737"/>
        <c:crossesAt val="0"/>
        <c:auto val="1"/>
        <c:lblOffset val="100"/>
        <c:tickLblSkip val="1"/>
        <c:noMultiLvlLbl val="0"/>
      </c:catAx>
      <c:valAx>
        <c:axId val="4569873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0"/>
  <sheetViews>
    <sheetView showGridLines="0" zoomScalePageLayoutView="0" workbookViewId="0" topLeftCell="A49">
      <selection activeCell="B59" sqref="B5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>+N7*1000000/(365*86400)</f>
        <v>59.88203957382039</v>
      </c>
      <c r="P7" s="37">
        <f aca="true" t="shared" si="0" ref="P7:P58">$N$61</f>
        <v>2885.5376473182496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1" ref="N8:N49">SUM(B8:M8)</f>
        <v>2494.6600000000008</v>
      </c>
      <c r="O8" s="36">
        <f aca="true" t="shared" si="2" ref="O8:O56">+N8*1000000/(365*86400)</f>
        <v>79.1051496702182</v>
      </c>
      <c r="P8" s="37">
        <f t="shared" si="0"/>
        <v>2885.5376473182496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1"/>
        <v>1341.7000000000003</v>
      </c>
      <c r="O9" s="36">
        <f t="shared" si="2"/>
        <v>42.54502790461695</v>
      </c>
      <c r="P9" s="37">
        <f t="shared" si="0"/>
        <v>2885.5376473182496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1"/>
        <v>1960.5800000000004</v>
      </c>
      <c r="O10" s="36">
        <f t="shared" si="2"/>
        <v>62.169583967529185</v>
      </c>
      <c r="P10" s="37">
        <f t="shared" si="0"/>
        <v>2885.5376473182496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1"/>
        <v>1978.8999999999999</v>
      </c>
      <c r="O11" s="36">
        <f t="shared" si="2"/>
        <v>62.75050735667173</v>
      </c>
      <c r="P11" s="37">
        <f t="shared" si="0"/>
        <v>2885.5376473182496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1"/>
        <v>914.1</v>
      </c>
      <c r="O12" s="36">
        <f t="shared" si="2"/>
        <v>28.985920852359207</v>
      </c>
      <c r="P12" s="37">
        <f t="shared" si="0"/>
        <v>2885.5376473182496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1"/>
        <v>2141.4199999999996</v>
      </c>
      <c r="O13" s="36">
        <f t="shared" si="2"/>
        <v>67.90398274987315</v>
      </c>
      <c r="P13" s="37">
        <f t="shared" si="0"/>
        <v>2885.5376473182496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1"/>
        <v>1850.4200000000005</v>
      </c>
      <c r="O14" s="36">
        <f t="shared" si="2"/>
        <v>58.67643328259768</v>
      </c>
      <c r="P14" s="37">
        <f t="shared" si="0"/>
        <v>2885.5376473182496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1"/>
        <v>4043.629999999999</v>
      </c>
      <c r="O15" s="36">
        <f t="shared" si="2"/>
        <v>128.22266615930997</v>
      </c>
      <c r="P15" s="37">
        <f t="shared" si="0"/>
        <v>2885.5376473182496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1"/>
        <v>3932.7899999999995</v>
      </c>
      <c r="O16" s="36">
        <f t="shared" si="2"/>
        <v>124.70795281582951</v>
      </c>
      <c r="P16" s="37">
        <f t="shared" si="0"/>
        <v>2885.5376473182496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1"/>
        <v>3005.69</v>
      </c>
      <c r="O17" s="36">
        <f t="shared" si="2"/>
        <v>95.30980466768138</v>
      </c>
      <c r="P17" s="37">
        <f t="shared" si="0"/>
        <v>2885.5376473182496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1"/>
        <v>3413.2999999999997</v>
      </c>
      <c r="O18" s="36">
        <f t="shared" si="2"/>
        <v>108.23503297818365</v>
      </c>
      <c r="P18" s="37">
        <f t="shared" si="0"/>
        <v>2885.5376473182496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1"/>
        <v>4205.78</v>
      </c>
      <c r="O19" s="36">
        <f t="shared" si="2"/>
        <v>133.3644089294774</v>
      </c>
      <c r="P19" s="37">
        <f t="shared" si="0"/>
        <v>2885.5376473182496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1"/>
        <v>2906.49</v>
      </c>
      <c r="O20" s="36">
        <f t="shared" si="2"/>
        <v>92.16419330289193</v>
      </c>
      <c r="P20" s="37">
        <f t="shared" si="0"/>
        <v>2885.5376473182496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1"/>
        <v>2072.4100000000003</v>
      </c>
      <c r="O21" s="36">
        <f t="shared" si="2"/>
        <v>65.71569000507357</v>
      </c>
      <c r="P21" s="37">
        <f t="shared" si="0"/>
        <v>2885.5376473182496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1"/>
        <v>1343.88</v>
      </c>
      <c r="O22" s="36">
        <f t="shared" si="2"/>
        <v>42.614155251141554</v>
      </c>
      <c r="P22" s="37">
        <f t="shared" si="0"/>
        <v>2885.5376473182496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1"/>
        <v>2116.64</v>
      </c>
      <c r="O23" s="36">
        <f t="shared" si="2"/>
        <v>67.11821410451547</v>
      </c>
      <c r="P23" s="37">
        <f t="shared" si="0"/>
        <v>2885.5376473182496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1"/>
        <v>2218.1099999999997</v>
      </c>
      <c r="O24" s="36">
        <f t="shared" si="2"/>
        <v>70.33580669710805</v>
      </c>
      <c r="P24" s="37">
        <f t="shared" si="0"/>
        <v>2885.5376473182496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1"/>
        <v>2204.9700000000003</v>
      </c>
      <c r="O25" s="36">
        <f t="shared" si="2"/>
        <v>69.91914003044141</v>
      </c>
      <c r="P25" s="37">
        <f t="shared" si="0"/>
        <v>2885.5376473182496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1"/>
        <v>2114.1900000000005</v>
      </c>
      <c r="O26" s="36">
        <f t="shared" si="2"/>
        <v>67.04052511415527</v>
      </c>
      <c r="P26" s="37">
        <f t="shared" si="0"/>
        <v>2885.5376473182496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1"/>
        <v>1776.57</v>
      </c>
      <c r="O27" s="36">
        <f t="shared" si="2"/>
        <v>56.33466514459665</v>
      </c>
      <c r="P27" s="37">
        <f t="shared" si="0"/>
        <v>2885.5376473182496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1"/>
        <v>2016.5099999999998</v>
      </c>
      <c r="O28" s="36">
        <f t="shared" si="2"/>
        <v>63.943112633181116</v>
      </c>
      <c r="P28" s="37">
        <f t="shared" si="0"/>
        <v>2885.5376473182496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1"/>
        <v>4917.7</v>
      </c>
      <c r="O29" s="36">
        <f t="shared" si="2"/>
        <v>155.9392440385591</v>
      </c>
      <c r="P29" s="37">
        <f t="shared" si="0"/>
        <v>2885.5376473182496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1"/>
        <v>5326.400000000001</v>
      </c>
      <c r="O30" s="36">
        <f t="shared" si="2"/>
        <v>168.8990360223237</v>
      </c>
      <c r="P30" s="37">
        <f t="shared" si="0"/>
        <v>2885.5376473182496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1"/>
        <v>3206</v>
      </c>
      <c r="O31" s="36">
        <f t="shared" si="2"/>
        <v>101.66159309994926</v>
      </c>
      <c r="P31" s="37">
        <f t="shared" si="0"/>
        <v>2885.5376473182496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1"/>
        <v>2431.6359999999995</v>
      </c>
      <c r="O32" s="36">
        <f t="shared" si="2"/>
        <v>77.10667174023337</v>
      </c>
      <c r="P32" s="37">
        <f t="shared" si="0"/>
        <v>2885.5376473182496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1"/>
        <v>1775.916</v>
      </c>
      <c r="O33" s="36">
        <f t="shared" si="2"/>
        <v>56.31392694063927</v>
      </c>
      <c r="P33" s="37">
        <f t="shared" si="0"/>
        <v>2885.5376473182496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1"/>
        <v>3842.0800000000004</v>
      </c>
      <c r="O34" s="36">
        <f t="shared" si="2"/>
        <v>121.83155758498226</v>
      </c>
      <c r="P34" s="37">
        <f t="shared" si="0"/>
        <v>2885.5376473182496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1"/>
        <v>3173.883</v>
      </c>
      <c r="O35" s="36">
        <f t="shared" si="2"/>
        <v>100.6431697108067</v>
      </c>
      <c r="P35" s="37">
        <f t="shared" si="0"/>
        <v>2885.5376473182496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1"/>
        <v>3990.8699999999994</v>
      </c>
      <c r="O36" s="36">
        <f t="shared" si="2"/>
        <v>126.54965753424656</v>
      </c>
      <c r="P36" s="37">
        <f t="shared" si="0"/>
        <v>2885.5376473182496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1"/>
        <v>4180.16</v>
      </c>
      <c r="O37" s="36">
        <f t="shared" si="2"/>
        <v>132.55200405885338</v>
      </c>
      <c r="P37" s="37">
        <f t="shared" si="0"/>
        <v>2885.5376473182496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1"/>
        <v>2512.66</v>
      </c>
      <c r="O38" s="36">
        <f t="shared" si="2"/>
        <v>79.67592592592592</v>
      </c>
      <c r="P38" s="37">
        <f t="shared" si="0"/>
        <v>2885.5376473182496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1"/>
        <v>3876.6700000000005</v>
      </c>
      <c r="O39" s="36">
        <f t="shared" si="2"/>
        <v>122.92839928970068</v>
      </c>
      <c r="P39" s="37">
        <f t="shared" si="0"/>
        <v>2885.5376473182496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1"/>
        <v>3171.0009600000003</v>
      </c>
      <c r="O40" s="36">
        <f t="shared" si="2"/>
        <v>100.55178082191782</v>
      </c>
      <c r="P40" s="37">
        <f t="shared" si="0"/>
        <v>2885.5376473182496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1"/>
        <v>3955.3436160000006</v>
      </c>
      <c r="O41" s="36">
        <f t="shared" si="2"/>
        <v>125.42312328767125</v>
      </c>
      <c r="P41" s="37">
        <f t="shared" si="0"/>
        <v>2885.5376473182496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1"/>
        <v>2665.6421760000003</v>
      </c>
      <c r="O42" s="36">
        <f t="shared" si="2"/>
        <v>84.5269589041096</v>
      </c>
      <c r="P42" s="37">
        <f t="shared" si="0"/>
        <v>2885.5376473182496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1"/>
        <v>5106.082752000001</v>
      </c>
      <c r="O43" s="36">
        <f t="shared" si="2"/>
        <v>161.91282191780826</v>
      </c>
      <c r="P43" s="37">
        <f t="shared" si="0"/>
        <v>2885.5376473182496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1"/>
        <v>2332.2038399999997</v>
      </c>
      <c r="O44" s="36">
        <f t="shared" si="2"/>
        <v>73.95369863013697</v>
      </c>
      <c r="P44" s="37">
        <f t="shared" si="0"/>
        <v>2885.5376473182496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1"/>
        <v>3836.0649599999997</v>
      </c>
      <c r="O45" s="36">
        <f t="shared" si="2"/>
        <v>121.64082191780821</v>
      </c>
      <c r="P45" s="37">
        <f t="shared" si="0"/>
        <v>2885.5376473182496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1"/>
        <v>6078.375360000003</v>
      </c>
      <c r="O46" s="36">
        <f t="shared" si="2"/>
        <v>192.74401826484026</v>
      </c>
      <c r="P46" s="37">
        <f t="shared" si="0"/>
        <v>2885.5376473182496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1"/>
        <v>2621.450304</v>
      </c>
      <c r="O47" s="36">
        <f t="shared" si="2"/>
        <v>83.12564383561644</v>
      </c>
      <c r="P47" s="37">
        <f t="shared" si="0"/>
        <v>2885.5376473182496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1"/>
        <v>2509.593408</v>
      </c>
      <c r="O48" s="36">
        <f t="shared" si="2"/>
        <v>79.57868493150684</v>
      </c>
      <c r="P48" s="37">
        <f t="shared" si="0"/>
        <v>2885.5376473182496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1"/>
        <v>2547.58608</v>
      </c>
      <c r="O49" s="36">
        <f t="shared" si="2"/>
        <v>80.78342465753424</v>
      </c>
      <c r="P49" s="37">
        <f t="shared" si="0"/>
        <v>2885.5376473182496</v>
      </c>
    </row>
    <row r="50" spans="1:16" ht="15" customHeight="1">
      <c r="A50" s="18">
        <v>2558</v>
      </c>
      <c r="B50" s="34">
        <v>38.35</v>
      </c>
      <c r="C50" s="34">
        <v>32.8</v>
      </c>
      <c r="D50" s="34">
        <v>45.85</v>
      </c>
      <c r="E50" s="34">
        <v>180.36</v>
      </c>
      <c r="F50" s="34">
        <v>567.66</v>
      </c>
      <c r="G50" s="34">
        <v>501.92</v>
      </c>
      <c r="H50" s="34">
        <v>327.12</v>
      </c>
      <c r="I50" s="34">
        <v>110.96</v>
      </c>
      <c r="J50" s="34">
        <v>85.98</v>
      </c>
      <c r="K50" s="34">
        <v>47.69</v>
      </c>
      <c r="L50" s="34">
        <v>28.04</v>
      </c>
      <c r="M50" s="34">
        <v>15.74</v>
      </c>
      <c r="N50" s="35">
        <f aca="true" t="shared" si="3" ref="N50:N55">SUM(B50:M50)</f>
        <v>1982.47</v>
      </c>
      <c r="O50" s="36">
        <f t="shared" si="2"/>
        <v>62.86371131405378</v>
      </c>
      <c r="P50" s="37">
        <f t="shared" si="0"/>
        <v>2885.5376473182496</v>
      </c>
    </row>
    <row r="51" spans="1:16" ht="15" customHeight="1">
      <c r="A51" s="18">
        <v>2559</v>
      </c>
      <c r="B51" s="34">
        <v>22.92</v>
      </c>
      <c r="C51" s="34">
        <v>69.98</v>
      </c>
      <c r="D51" s="34">
        <v>102.67</v>
      </c>
      <c r="E51" s="34">
        <v>375.9</v>
      </c>
      <c r="F51" s="34">
        <v>1041.38</v>
      </c>
      <c r="G51" s="34">
        <v>739.98</v>
      </c>
      <c r="H51" s="34">
        <v>284.36</v>
      </c>
      <c r="I51" s="34">
        <v>121.92</v>
      </c>
      <c r="J51" s="34">
        <v>67.9</v>
      </c>
      <c r="K51" s="34">
        <v>60.83</v>
      </c>
      <c r="L51" s="34">
        <v>25.82</v>
      </c>
      <c r="M51" s="34">
        <v>12.58</v>
      </c>
      <c r="N51" s="35">
        <f t="shared" si="3"/>
        <v>2926.2400000000002</v>
      </c>
      <c r="O51" s="36">
        <f t="shared" si="2"/>
        <v>92.79046169457128</v>
      </c>
      <c r="P51" s="37">
        <f t="shared" si="0"/>
        <v>2885.5376473182496</v>
      </c>
    </row>
    <row r="52" spans="1:16" ht="15" customHeight="1">
      <c r="A52" s="18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 t="shared" si="3"/>
        <v>2935.65</v>
      </c>
      <c r="O52" s="36">
        <f t="shared" si="2"/>
        <v>93.08885083713851</v>
      </c>
      <c r="P52" s="37">
        <f t="shared" si="0"/>
        <v>2885.5376473182496</v>
      </c>
    </row>
    <row r="53" spans="1:16" ht="15" customHeight="1">
      <c r="A53" s="18">
        <v>2561</v>
      </c>
      <c r="B53" s="34">
        <v>42.73</v>
      </c>
      <c r="C53" s="34">
        <v>90.4</v>
      </c>
      <c r="D53" s="34">
        <v>369.05</v>
      </c>
      <c r="E53" s="34">
        <v>1068.02</v>
      </c>
      <c r="F53" s="34">
        <v>1152.89</v>
      </c>
      <c r="G53" s="34">
        <v>788.53</v>
      </c>
      <c r="H53" s="34">
        <v>315.05</v>
      </c>
      <c r="I53" s="34">
        <v>130.83</v>
      </c>
      <c r="J53" s="34">
        <v>73.48</v>
      </c>
      <c r="K53" s="34">
        <v>56.04</v>
      </c>
      <c r="L53" s="34">
        <v>25.38</v>
      </c>
      <c r="M53" s="34">
        <v>15.7</v>
      </c>
      <c r="N53" s="35">
        <f t="shared" si="3"/>
        <v>4128.099999999999</v>
      </c>
      <c r="O53" s="36">
        <f t="shared" si="2"/>
        <v>130.90119228817858</v>
      </c>
      <c r="P53" s="37">
        <f t="shared" si="0"/>
        <v>2885.5376473182496</v>
      </c>
    </row>
    <row r="54" spans="1:16" ht="15" customHeight="1">
      <c r="A54" s="18">
        <v>2562</v>
      </c>
      <c r="B54" s="34">
        <v>8.59</v>
      </c>
      <c r="C54" s="34">
        <v>10.92</v>
      </c>
      <c r="D54" s="34">
        <v>28.51</v>
      </c>
      <c r="E54" s="34">
        <v>49.5</v>
      </c>
      <c r="F54" s="34">
        <v>949.38</v>
      </c>
      <c r="G54" s="34">
        <v>406.59</v>
      </c>
      <c r="H54" s="34">
        <v>113.94</v>
      </c>
      <c r="I54" s="34">
        <v>60.82</v>
      </c>
      <c r="J54" s="34">
        <v>32.22</v>
      </c>
      <c r="K54" s="34">
        <v>20.71</v>
      </c>
      <c r="L54" s="34">
        <v>9.98</v>
      </c>
      <c r="M54" s="34">
        <v>5.79</v>
      </c>
      <c r="N54" s="35">
        <f t="shared" si="3"/>
        <v>1696.95</v>
      </c>
      <c r="O54" s="36">
        <f t="shared" si="2"/>
        <v>53.80993150684932</v>
      </c>
      <c r="P54" s="37">
        <f t="shared" si="0"/>
        <v>2885.5376473182496</v>
      </c>
    </row>
    <row r="55" spans="1:16" ht="15" customHeight="1">
      <c r="A55" s="18">
        <v>2563</v>
      </c>
      <c r="B55" s="34">
        <v>9.04</v>
      </c>
      <c r="C55" s="34">
        <v>9.54</v>
      </c>
      <c r="D55" s="34">
        <v>95.89</v>
      </c>
      <c r="E55" s="34">
        <v>133.6</v>
      </c>
      <c r="F55" s="34">
        <v>1007.84</v>
      </c>
      <c r="G55" s="34">
        <v>426.88</v>
      </c>
      <c r="H55" s="34">
        <v>184.13</v>
      </c>
      <c r="I55" s="34">
        <v>73.88</v>
      </c>
      <c r="J55" s="34">
        <v>41.34</v>
      </c>
      <c r="K55" s="34">
        <v>26.52</v>
      </c>
      <c r="L55" s="34">
        <v>20.27</v>
      </c>
      <c r="M55" s="34">
        <v>13.32</v>
      </c>
      <c r="N55" s="35">
        <f t="shared" si="3"/>
        <v>2042.25</v>
      </c>
      <c r="O55" s="36">
        <f t="shared" si="2"/>
        <v>64.75932267884323</v>
      </c>
      <c r="P55" s="37">
        <f t="shared" si="0"/>
        <v>2885.5376473182496</v>
      </c>
    </row>
    <row r="56" spans="1:16" ht="15" customHeight="1">
      <c r="A56" s="18">
        <v>2564</v>
      </c>
      <c r="B56" s="34">
        <v>49.49078399999999</v>
      </c>
      <c r="C56" s="34">
        <v>34.09689599999999</v>
      </c>
      <c r="D56" s="34">
        <v>222.74611200000004</v>
      </c>
      <c r="E56" s="34">
        <v>266.31936</v>
      </c>
      <c r="F56" s="34">
        <v>375.87456</v>
      </c>
      <c r="G56" s="34">
        <v>271.88352000000003</v>
      </c>
      <c r="H56" s="34">
        <v>180.34272</v>
      </c>
      <c r="I56" s="34">
        <v>96.6384</v>
      </c>
      <c r="J56" s="34">
        <v>43.476479999999995</v>
      </c>
      <c r="K56" s="34">
        <v>30.58387199999999</v>
      </c>
      <c r="L56" s="34">
        <v>25.281504</v>
      </c>
      <c r="M56" s="34">
        <v>34.384608</v>
      </c>
      <c r="N56" s="35">
        <f>SUM(B56:M56)</f>
        <v>1631.1188160000004</v>
      </c>
      <c r="O56" s="36">
        <f t="shared" si="2"/>
        <v>51.722438356164396</v>
      </c>
      <c r="P56" s="37">
        <f t="shared" si="0"/>
        <v>2885.5376473182496</v>
      </c>
    </row>
    <row r="57" spans="1:16" ht="15" customHeight="1">
      <c r="A57" s="18">
        <v>2565</v>
      </c>
      <c r="B57" s="34">
        <v>32.33001600000001</v>
      </c>
      <c r="C57" s="34">
        <v>118.92096</v>
      </c>
      <c r="D57" s="34">
        <v>109.71158400000004</v>
      </c>
      <c r="E57" s="34">
        <v>446.26031999999987</v>
      </c>
      <c r="F57" s="34">
        <v>828.83088</v>
      </c>
      <c r="G57" s="34">
        <v>495.9230400000003</v>
      </c>
      <c r="H57" s="34">
        <v>360.3860640000001</v>
      </c>
      <c r="I57" s="34">
        <v>117.20073599999996</v>
      </c>
      <c r="J57" s="34">
        <v>65.092896</v>
      </c>
      <c r="K57" s="34">
        <v>30.62447999999999</v>
      </c>
      <c r="L57" s="34">
        <v>17.60831999999999</v>
      </c>
      <c r="M57" s="34">
        <v>10.648799999999992</v>
      </c>
      <c r="N57" s="43">
        <f>SUM(B57:M57)</f>
        <v>2633.5380959999998</v>
      </c>
      <c r="O57" s="36">
        <f>+N57*1000000/(365*86400)</f>
        <v>83.50894520547945</v>
      </c>
      <c r="P57" s="37">
        <f t="shared" si="0"/>
        <v>2885.5376473182496</v>
      </c>
    </row>
    <row r="58" spans="1:16" ht="15" customHeight="1">
      <c r="A58" s="18">
        <v>2566</v>
      </c>
      <c r="B58" s="34">
        <v>5.692031999999998</v>
      </c>
      <c r="C58" s="34">
        <v>22.71801599999999</v>
      </c>
      <c r="D58" s="34">
        <v>62.80675199999998</v>
      </c>
      <c r="E58" s="34">
        <v>210.95164800000003</v>
      </c>
      <c r="F58" s="34">
        <v>763.0307999999994</v>
      </c>
      <c r="G58" s="34">
        <v>556.0056000000008</v>
      </c>
      <c r="H58" s="34">
        <v>306.83015999999986</v>
      </c>
      <c r="I58" s="34">
        <v>150.48071999999993</v>
      </c>
      <c r="J58" s="34">
        <v>64.82505600000002</v>
      </c>
      <c r="K58" s="34">
        <v>39.18844799999999</v>
      </c>
      <c r="L58" s="34">
        <v>20.028383999999996</v>
      </c>
      <c r="M58" s="34">
        <v>10.263456</v>
      </c>
      <c r="N58" s="35">
        <f>SUM(B58:M58)</f>
        <v>2212.8210720000006</v>
      </c>
      <c r="O58" s="49">
        <f>+N58*1000000/(365*86400)</f>
        <v>70.16809589041097</v>
      </c>
      <c r="P58" s="37">
        <f t="shared" si="0"/>
        <v>2885.5376473182496</v>
      </c>
    </row>
    <row r="59" spans="1:16" ht="15" customHeight="1">
      <c r="A59" s="41">
        <v>2567</v>
      </c>
      <c r="B59" s="42">
        <v>7.463232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4">
        <f>SUM(B59:M59)</f>
        <v>7.463232</v>
      </c>
      <c r="O59" s="45">
        <f>+N59*1000000/(365*86400)</f>
        <v>0.23665753424657535</v>
      </c>
      <c r="P59" s="38"/>
    </row>
    <row r="60" spans="1:16" ht="15" customHeight="1">
      <c r="A60" s="19" t="s">
        <v>19</v>
      </c>
      <c r="B60" s="39">
        <f>MAX(B7:B58)</f>
        <v>57.25382399999999</v>
      </c>
      <c r="C60" s="39">
        <f aca="true" t="shared" si="4" ref="C60:M60">MAX(C7:C58)</f>
        <v>302.27</v>
      </c>
      <c r="D60" s="39">
        <f t="shared" si="4"/>
        <v>737.22528</v>
      </c>
      <c r="E60" s="39">
        <f t="shared" si="4"/>
        <v>1404.42</v>
      </c>
      <c r="F60" s="39">
        <f t="shared" si="4"/>
        <v>2078.8</v>
      </c>
      <c r="G60" s="39">
        <f t="shared" si="4"/>
        <v>1382.07</v>
      </c>
      <c r="H60" s="39">
        <f t="shared" si="4"/>
        <v>580.02912</v>
      </c>
      <c r="I60" s="39">
        <f t="shared" si="4"/>
        <v>258.1</v>
      </c>
      <c r="J60" s="39">
        <f t="shared" si="4"/>
        <v>127.36</v>
      </c>
      <c r="K60" s="39">
        <f t="shared" si="4"/>
        <v>81.09</v>
      </c>
      <c r="L60" s="39">
        <f t="shared" si="4"/>
        <v>62.6</v>
      </c>
      <c r="M60" s="39">
        <f t="shared" si="4"/>
        <v>59.5</v>
      </c>
      <c r="N60" s="39">
        <f>MAX(N7:N58)</f>
        <v>6078.375360000003</v>
      </c>
      <c r="O60" s="36">
        <f>+N60*1000000/(365*86400)</f>
        <v>192.74401826484026</v>
      </c>
      <c r="P60" s="40"/>
    </row>
    <row r="61" spans="1:16" ht="15" customHeight="1">
      <c r="A61" s="19" t="s">
        <v>16</v>
      </c>
      <c r="B61" s="39">
        <f>AVERAGE(B7:B58)</f>
        <v>27.480083384615384</v>
      </c>
      <c r="C61" s="39">
        <f aca="true" t="shared" si="5" ref="C61:M61">AVERAGE(C7:C58)</f>
        <v>71.97008338461539</v>
      </c>
      <c r="D61" s="39">
        <f t="shared" si="5"/>
        <v>159.23845215384614</v>
      </c>
      <c r="E61" s="39">
        <f t="shared" si="5"/>
        <v>481.1538956923077</v>
      </c>
      <c r="F61" s="39">
        <f t="shared" si="5"/>
        <v>896.5821752156862</v>
      </c>
      <c r="G61" s="39">
        <f t="shared" si="5"/>
        <v>674.7419505882353</v>
      </c>
      <c r="H61" s="39">
        <f t="shared" si="5"/>
        <v>288.99709474509797</v>
      </c>
      <c r="I61" s="39">
        <f t="shared" si="5"/>
        <v>122.37905353846153</v>
      </c>
      <c r="J61" s="39">
        <f t="shared" si="5"/>
        <v>69.53125815384614</v>
      </c>
      <c r="K61" s="39">
        <f t="shared" si="5"/>
        <v>44.67278923076923</v>
      </c>
      <c r="L61" s="39">
        <f t="shared" si="5"/>
        <v>26.670246923076927</v>
      </c>
      <c r="M61" s="39">
        <f t="shared" si="5"/>
        <v>22.120564307692305</v>
      </c>
      <c r="N61" s="39">
        <f>SUM(B61:M61)</f>
        <v>2885.5376473182496</v>
      </c>
      <c r="O61" s="36">
        <f>+N61*1000000/(365*86400)</f>
        <v>91.49979855778317</v>
      </c>
      <c r="P61" s="40"/>
    </row>
    <row r="62" spans="1:16" ht="15" customHeight="1">
      <c r="A62" s="19" t="s">
        <v>20</v>
      </c>
      <c r="B62" s="39">
        <f>MIN(B7:B58)</f>
        <v>5.692031999999998</v>
      </c>
      <c r="C62" s="39">
        <f aca="true" t="shared" si="6" ref="C62:M62">MIN(C7:C58)</f>
        <v>9.54</v>
      </c>
      <c r="D62" s="39">
        <f t="shared" si="6"/>
        <v>25.4</v>
      </c>
      <c r="E62" s="39">
        <f t="shared" si="6"/>
        <v>49.5</v>
      </c>
      <c r="F62" s="39">
        <f t="shared" si="6"/>
        <v>375.87456</v>
      </c>
      <c r="G62" s="39">
        <f t="shared" si="6"/>
        <v>178</v>
      </c>
      <c r="H62" s="39">
        <f t="shared" si="6"/>
        <v>113.94</v>
      </c>
      <c r="I62" s="39">
        <f t="shared" si="6"/>
        <v>41.7</v>
      </c>
      <c r="J62" s="39">
        <f t="shared" si="6"/>
        <v>27.47</v>
      </c>
      <c r="K62" s="39">
        <f t="shared" si="6"/>
        <v>13.42</v>
      </c>
      <c r="L62" s="39">
        <f t="shared" si="6"/>
        <v>9.44</v>
      </c>
      <c r="M62" s="39">
        <f t="shared" si="6"/>
        <v>5.79</v>
      </c>
      <c r="N62" s="39">
        <f>MIN(N7:N58)</f>
        <v>914.1</v>
      </c>
      <c r="O62" s="36">
        <f>+N62*1000000/(365*86400)</f>
        <v>28.985920852359207</v>
      </c>
      <c r="P62" s="40"/>
    </row>
    <row r="63" spans="1:15" ht="21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3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7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8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8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18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ht="18" customHeight="1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ht="24.75" customHeight="1">
      <c r="A71" s="28"/>
      <c r="B71" s="29"/>
      <c r="C71" s="30"/>
      <c r="D71" s="27"/>
      <c r="E71" s="29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spans="1:15" ht="24.75" customHeight="1">
      <c r="A72" s="28"/>
      <c r="B72" s="29"/>
      <c r="C72" s="29"/>
      <c r="D72" s="29"/>
      <c r="E72" s="27"/>
      <c r="F72" s="29"/>
      <c r="G72" s="29"/>
      <c r="H72" s="29"/>
      <c r="I72" s="29"/>
      <c r="J72" s="29"/>
      <c r="K72" s="29"/>
      <c r="L72" s="29"/>
      <c r="M72" s="29"/>
      <c r="N72" s="31"/>
      <c r="O72" s="27"/>
    </row>
    <row r="73" spans="1:15" ht="24.75" customHeight="1">
      <c r="A73" s="28"/>
      <c r="B73" s="29"/>
      <c r="C73" s="29"/>
      <c r="D73" s="29"/>
      <c r="E73" s="27"/>
      <c r="F73" s="29"/>
      <c r="G73" s="29"/>
      <c r="H73" s="29"/>
      <c r="I73" s="29"/>
      <c r="J73" s="29"/>
      <c r="K73" s="29"/>
      <c r="L73" s="29"/>
      <c r="M73" s="29"/>
      <c r="N73" s="31"/>
      <c r="O73" s="27"/>
    </row>
    <row r="74" spans="1:15" ht="24.75" customHeight="1">
      <c r="A74" s="28"/>
      <c r="B74" s="29"/>
      <c r="C74" s="29"/>
      <c r="D74" s="29"/>
      <c r="E74" s="27"/>
      <c r="F74" s="29"/>
      <c r="G74" s="29"/>
      <c r="H74" s="29"/>
      <c r="I74" s="29"/>
      <c r="J74" s="29"/>
      <c r="K74" s="29"/>
      <c r="L74" s="29"/>
      <c r="M74" s="29"/>
      <c r="N74" s="31"/>
      <c r="O74" s="27"/>
    </row>
    <row r="75" spans="1:15" ht="24.75" customHeight="1">
      <c r="A75" s="28"/>
      <c r="B75" s="29"/>
      <c r="C75" s="29"/>
      <c r="D75" s="29"/>
      <c r="E75" s="27"/>
      <c r="F75" s="29"/>
      <c r="G75" s="29"/>
      <c r="H75" s="29"/>
      <c r="I75" s="29"/>
      <c r="J75" s="29"/>
      <c r="K75" s="29"/>
      <c r="L75" s="29"/>
      <c r="M75" s="29"/>
      <c r="N75" s="31"/>
      <c r="O75" s="27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>
      <c r="A87" s="32"/>
    </row>
    <row r="88" ht="18" customHeight="1">
      <c r="A88" s="32"/>
    </row>
    <row r="89" ht="18" customHeight="1">
      <c r="A89" s="32"/>
    </row>
    <row r="90" ht="18" customHeight="1">
      <c r="A90" s="32"/>
    </row>
    <row r="91" ht="18" customHeight="1"/>
    <row r="92" ht="18" customHeight="1"/>
    <row r="93" ht="18" customHeight="1"/>
    <row r="94" ht="18" customHeight="1"/>
    <row r="9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2016-07-05T06:22:25Z</cp:lastPrinted>
  <dcterms:created xsi:type="dcterms:W3CDTF">1994-01-31T08:04:27Z</dcterms:created>
  <dcterms:modified xsi:type="dcterms:W3CDTF">2024-05-27T07:49:21Z</dcterms:modified>
  <cp:category/>
  <cp:version/>
  <cp:contentType/>
  <cp:contentStatus/>
</cp:coreProperties>
</file>