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KH.72" sheetId="1" r:id="rId1"/>
  </sheets>
  <definedNames>
    <definedName name="_xlnm.Print_Area" localSheetId="0">'KH.72'!$A:$N</definedName>
  </definedNames>
  <calcPr fullCalcOnLoad="1"/>
</workbook>
</file>

<file path=xl/sharedStrings.xml><?xml version="1.0" encoding="utf-8"?>
<sst xmlns="http://schemas.openxmlformats.org/spreadsheetml/2006/main" count="30" uniqueCount="29">
  <si>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</si>
  <si>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</si>
  <si>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</si>
  <si>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</si>
  <si>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</si>
  <si>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</si>
  <si>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</si>
  <si>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</si>
  <si>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</si>
  <si>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</si>
  <si>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</si>
  <si>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</si>
  <si>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</si>
  <si>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</si>
  <si>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</si>
  <si>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</si>
  <si>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ตัน</t>
  </si>
  <si>
    <t>เฉลี่ย</t>
  </si>
  <si>
    <t>ต่ำสุด</t>
  </si>
  <si>
    <t xml:space="preserve">ปริมาณตะกอน </t>
  </si>
  <si>
    <t xml:space="preserve">สูงสุด </t>
  </si>
  <si>
    <t>Sediment  Yield  :</t>
  </si>
  <si>
    <t>ปริมาณตะกอนรายปีเฉลี่ย</t>
  </si>
  <si>
    <t>=</t>
  </si>
  <si>
    <t>ตัน/ตร.กม.</t>
  </si>
  <si>
    <t>D.A.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</si>
  <si>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</si>
  <si>
    <t xml:space="preserve">แม่น้ำคำ สถานี Kh.72 บ้านแม่คำหลักเจ็ด อ.แม่จัน จ.เชียงราย  </t>
  </si>
  <si>
    <t>พื้นที่รับน้ำ 644 ตร.กม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</si>
</sst>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</numFmts>
  <fonts count="42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Continuous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Continuous"/>
    </xf>
    <xf numFmtId="2" fontId="5" fillId="0" borderId="0" xfId="0" applyNumberFormat="1" applyFont="1" applyAlignment="1">
      <alignment/>
    </xf>
    <xf numFmtId="0" fontId="5" fillId="0" borderId="22" xfId="0" applyFont="1" applyBorder="1" applyAlignment="1">
      <alignment horizontal="left"/>
    </xf>
    <xf numFmtId="187" fontId="5" fillId="0" borderId="23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187" fontId="5" fillId="0" borderId="0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4" fillId="0" borderId="27" xfId="0" applyNumberFormat="1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/>
    </xf>
    <xf numFmtId="187" fontId="6" fillId="0" borderId="29" xfId="0" applyNumberFormat="1" applyFont="1" applyBorder="1" applyAlignment="1">
      <alignment horizontal="left"/>
    </xf>
    <xf numFmtId="187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187" fontId="5" fillId="0" borderId="31" xfId="0" applyNumberFormat="1" applyFont="1" applyBorder="1" applyAlignment="1">
      <alignment horizontal="centerContinuous"/>
    </xf>
    <xf numFmtId="0" fontId="5" fillId="0" borderId="32" xfId="0" applyFont="1" applyBorder="1" applyAlignment="1">
      <alignment/>
    </xf>
    <xf numFmtId="187" fontId="7" fillId="0" borderId="0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187" fontId="5" fillId="0" borderId="26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34</xdr:row>
      <xdr:rowOff>0</xdr:rowOff>
    </xdr:from>
    <xdr:to>
      <xdr:col>7</xdr:col>
      <xdr:colOff>276225</xdr:colOff>
      <xdr:row>34</xdr:row>
      <xdr:rowOff>0</xdr:rowOff>
    </xdr:to>
    <xdr:sp>
      <xdr:nvSpPr>
        <xdr:cNvPr id="1" name="Line 3"/>
        <xdr:cNvSpPr>
          <a:spLocks/>
        </xdr:cNvSpPr>
      </xdr:nvSpPr>
      <xdr:spPr>
        <a:xfrm>
          <a:off x="1952625" y="90201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0</xdr:rowOff>
    </xdr:from>
    <xdr:to>
      <xdr:col>10</xdr:col>
      <xdr:colOff>409575</xdr:colOff>
      <xdr:row>34</xdr:row>
      <xdr:rowOff>0</xdr:rowOff>
    </xdr:to>
    <xdr:sp>
      <xdr:nvSpPr>
        <xdr:cNvPr id="2" name="Line 4"/>
        <xdr:cNvSpPr>
          <a:spLocks/>
        </xdr:cNvSpPr>
      </xdr:nvSpPr>
      <xdr:spPr>
        <a:xfrm>
          <a:off x="4486275" y="90201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M34" sqref="M34"/>
    </sheetView>
  </sheetViews>
  <sheetFormatPr defaultColWidth="9.140625" defaultRowHeight="21.75"/>
  <cols>
    <col min="1" max="1" width="4.57421875" style="3" customWidth="1"/>
    <col min="2" max="2" width="6.7109375" style="3" customWidth="1"/>
    <col min="3" max="3" width="8.00390625" style="3" customWidth="1"/>
    <col min="4" max="4" width="7.7109375" style="3" customWidth="1"/>
    <col min="5" max="5" width="7.8515625" style="3" bestFit="1" customWidth="1"/>
    <col min="6" max="6" width="7.57421875" style="3" customWidth="1"/>
    <col min="7" max="7" width="8.57421875" style="3" customWidth="1"/>
    <col min="8" max="9" width="7.8515625" style="3" bestFit="1" customWidth="1"/>
    <col min="10" max="10" width="7.8515625" style="3" customWidth="1"/>
    <col min="11" max="13" width="6.7109375" style="3" customWidth="1"/>
    <col min="14" max="14" width="15.140625" style="3" customWidth="1"/>
    <col min="15" max="16384" width="9.140625" style="3" customWidth="1"/>
  </cols>
  <sheetData>
    <row r="1" spans="1:14" s="2" customFormat="1" ht="21">
      <c r="A1" s="2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0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.25" customHeight="1">
      <c r="A3" s="22" t="s">
        <v>27</v>
      </c>
      <c r="B3" s="22"/>
      <c r="C3" s="22"/>
      <c r="D3" s="22"/>
      <c r="E3" s="22"/>
      <c r="F3" s="24"/>
      <c r="G3" s="24"/>
      <c r="H3" s="24"/>
      <c r="I3" s="24"/>
      <c r="J3" s="24"/>
      <c r="K3" s="47" t="s">
        <v>28</v>
      </c>
      <c r="L3" s="47"/>
      <c r="M3" s="47"/>
      <c r="N3" s="47"/>
    </row>
    <row r="4" ht="26.25" customHeight="1"/>
    <row r="5" spans="1:17" ht="23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19</v>
      </c>
      <c r="Q5" s="3">
        <v>644</v>
      </c>
    </row>
    <row r="6" spans="1:14" ht="23.2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10" t="s">
        <v>14</v>
      </c>
    </row>
    <row r="7" spans="1:14" ht="23.25" customHeight="1">
      <c r="A7" s="11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16</v>
      </c>
    </row>
    <row r="8" spans="1:32" ht="20.25" customHeight="1">
      <c r="A8" s="8">
        <v>2540</v>
      </c>
      <c r="B8" s="14">
        <v>1352.8</v>
      </c>
      <c r="C8" s="14">
        <v>2827.9</v>
      </c>
      <c r="D8" s="14">
        <v>1792</v>
      </c>
      <c r="E8" s="14">
        <v>11273.6</v>
      </c>
      <c r="F8" s="14">
        <v>38658.7</v>
      </c>
      <c r="G8" s="14">
        <v>37348.2</v>
      </c>
      <c r="H8" s="14">
        <v>29547.7</v>
      </c>
      <c r="I8" s="14">
        <v>11283.8</v>
      </c>
      <c r="J8" s="14">
        <v>3447.5</v>
      </c>
      <c r="K8" s="14">
        <v>1442.1</v>
      </c>
      <c r="L8" s="14">
        <v>562.8</v>
      </c>
      <c r="M8" s="14">
        <v>556.1</v>
      </c>
      <c r="N8" s="15">
        <f>SUM(A8:M8)</f>
        <v>142633.19999999998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20.25" customHeight="1">
      <c r="A9" s="8">
        <v>2541</v>
      </c>
      <c r="B9" s="14">
        <v>1208</v>
      </c>
      <c r="C9" s="14">
        <v>1968</v>
      </c>
      <c r="D9" s="14">
        <v>2430</v>
      </c>
      <c r="E9" s="14">
        <v>8662</v>
      </c>
      <c r="F9" s="14">
        <v>19278</v>
      </c>
      <c r="G9" s="14">
        <v>22168</v>
      </c>
      <c r="H9" s="14">
        <v>8990</v>
      </c>
      <c r="I9" s="14">
        <v>6418</v>
      </c>
      <c r="J9" s="14">
        <v>3641</v>
      </c>
      <c r="K9" s="14">
        <v>3476</v>
      </c>
      <c r="L9" s="14">
        <v>1653</v>
      </c>
      <c r="M9" s="14">
        <v>1116</v>
      </c>
      <c r="N9" s="15">
        <f aca="true" t="shared" si="0" ref="N9:N20">SUM(A9:M9)</f>
        <v>83549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20.25" customHeight="1">
      <c r="A10" s="8">
        <v>2542</v>
      </c>
      <c r="B10" s="14">
        <v>1536</v>
      </c>
      <c r="C10" s="14">
        <v>5882</v>
      </c>
      <c r="D10" s="14">
        <v>9026</v>
      </c>
      <c r="E10" s="14">
        <v>8319</v>
      </c>
      <c r="F10" s="14">
        <v>25081</v>
      </c>
      <c r="G10" s="14">
        <v>41033</v>
      </c>
      <c r="H10" s="14">
        <v>18743</v>
      </c>
      <c r="I10" s="14">
        <v>17543</v>
      </c>
      <c r="J10" s="14">
        <v>8396</v>
      </c>
      <c r="K10" s="14">
        <v>5064</v>
      </c>
      <c r="L10" s="14">
        <v>2857</v>
      </c>
      <c r="M10" s="14">
        <v>2104</v>
      </c>
      <c r="N10" s="15">
        <f t="shared" si="0"/>
        <v>148126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20.25" customHeight="1">
      <c r="A11" s="8">
        <v>2543</v>
      </c>
      <c r="B11" s="14">
        <v>1057.1</v>
      </c>
      <c r="C11" s="14">
        <v>2565.8</v>
      </c>
      <c r="D11" s="14">
        <v>7366.2</v>
      </c>
      <c r="E11" s="14">
        <v>7909.5</v>
      </c>
      <c r="F11" s="14">
        <v>10266</v>
      </c>
      <c r="G11" s="14">
        <v>18451.7</v>
      </c>
      <c r="H11" s="14">
        <v>9944.1</v>
      </c>
      <c r="I11" s="14">
        <v>4259.3</v>
      </c>
      <c r="J11" s="14">
        <v>2747</v>
      </c>
      <c r="K11" s="14">
        <v>1028.8</v>
      </c>
      <c r="L11" s="14">
        <v>395.1</v>
      </c>
      <c r="M11" s="14">
        <v>798.9</v>
      </c>
      <c r="N11" s="15">
        <f t="shared" si="0"/>
        <v>69332.50000000001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20.25" customHeight="1">
      <c r="A12" s="8">
        <v>2544</v>
      </c>
      <c r="B12" s="14">
        <v>515.9</v>
      </c>
      <c r="C12" s="14">
        <v>5156.6</v>
      </c>
      <c r="D12" s="14">
        <v>2674.7</v>
      </c>
      <c r="E12" s="14">
        <v>8688</v>
      </c>
      <c r="F12" s="14">
        <v>24797.7</v>
      </c>
      <c r="G12" s="14">
        <v>16495.1</v>
      </c>
      <c r="H12" s="14">
        <v>13009.3</v>
      </c>
      <c r="I12" s="14">
        <v>6757</v>
      </c>
      <c r="J12" s="14">
        <v>4177.1</v>
      </c>
      <c r="K12" s="14">
        <v>2082.7</v>
      </c>
      <c r="L12" s="14">
        <v>864</v>
      </c>
      <c r="M12" s="14">
        <v>446.8</v>
      </c>
      <c r="N12" s="15">
        <f t="shared" si="0"/>
        <v>88208.90000000001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20.25" customHeight="1">
      <c r="A13" s="8">
        <v>2545</v>
      </c>
      <c r="B13" s="14">
        <v>781.1</v>
      </c>
      <c r="C13" s="14">
        <v>4998.42</v>
      </c>
      <c r="D13" s="14">
        <v>2431.2</v>
      </c>
      <c r="E13" s="14">
        <v>5655.9</v>
      </c>
      <c r="F13" s="14">
        <v>17088.4</v>
      </c>
      <c r="G13" s="14">
        <v>13358.2</v>
      </c>
      <c r="H13" s="14">
        <v>7912.8</v>
      </c>
      <c r="I13" s="14">
        <v>9445.5</v>
      </c>
      <c r="J13" s="14">
        <v>5437.3</v>
      </c>
      <c r="K13" s="14">
        <v>3917.5</v>
      </c>
      <c r="L13" s="14">
        <v>1780.6</v>
      </c>
      <c r="M13" s="14">
        <v>1071.3</v>
      </c>
      <c r="N13" s="15">
        <f t="shared" si="0"/>
        <v>76423.22000000002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20.25" customHeight="1">
      <c r="A14" s="8">
        <v>2546</v>
      </c>
      <c r="B14" s="14">
        <v>869.4</v>
      </c>
      <c r="C14" s="14">
        <v>902.1</v>
      </c>
      <c r="D14" s="14">
        <v>1139.7</v>
      </c>
      <c r="E14" s="14">
        <v>11481.8</v>
      </c>
      <c r="F14" s="14">
        <v>16184.1</v>
      </c>
      <c r="G14" s="14">
        <v>24387.9</v>
      </c>
      <c r="H14" s="14">
        <v>7872.9</v>
      </c>
      <c r="I14" s="14">
        <v>3949.1</v>
      </c>
      <c r="J14" s="14">
        <v>2466.2</v>
      </c>
      <c r="K14" s="14">
        <v>1156.4</v>
      </c>
      <c r="L14" s="14">
        <v>426.3</v>
      </c>
      <c r="M14" s="14">
        <v>258.2</v>
      </c>
      <c r="N14" s="15">
        <f t="shared" si="0"/>
        <v>73640.09999999999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20.25" customHeight="1">
      <c r="A15" s="8">
        <v>2547</v>
      </c>
      <c r="B15" s="14">
        <v>1295.299971749315</v>
      </c>
      <c r="C15" s="14">
        <v>20942.30806385651</v>
      </c>
      <c r="D15" s="14">
        <v>12598.921917601698</v>
      </c>
      <c r="E15" s="14">
        <v>30370.947338277565</v>
      </c>
      <c r="F15" s="14">
        <v>59843.37157834693</v>
      </c>
      <c r="G15" s="14">
        <v>122354.80150404836</v>
      </c>
      <c r="H15" s="14">
        <v>55012.86485980963</v>
      </c>
      <c r="I15" s="14">
        <v>23233.420686108726</v>
      </c>
      <c r="J15" s="14">
        <v>15696.136740801765</v>
      </c>
      <c r="K15" s="14">
        <v>7398.359935617858</v>
      </c>
      <c r="L15" s="14">
        <v>1179.6084727382513</v>
      </c>
      <c r="M15" s="14">
        <v>3635.69828600447</v>
      </c>
      <c r="N15" s="15">
        <f t="shared" si="0"/>
        <v>356108.739354961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20.25" customHeight="1">
      <c r="A16" s="8">
        <v>2561</v>
      </c>
      <c r="B16" s="14">
        <v>96.27581242423008</v>
      </c>
      <c r="C16" s="14">
        <v>841.9504610735676</v>
      </c>
      <c r="D16" s="14">
        <v>4339.565519932434</v>
      </c>
      <c r="E16" s="14">
        <v>17703.769141019227</v>
      </c>
      <c r="F16" s="14">
        <v>40456.8901546853</v>
      </c>
      <c r="G16" s="14">
        <v>33675.301945457075</v>
      </c>
      <c r="H16" s="14">
        <v>21411.797921068242</v>
      </c>
      <c r="I16" s="14">
        <v>6524.383213160054</v>
      </c>
      <c r="J16" s="14">
        <v>2222.6563167574436</v>
      </c>
      <c r="K16" s="14">
        <v>899.9367058914205</v>
      </c>
      <c r="L16" s="14">
        <v>195.38076615498034</v>
      </c>
      <c r="M16" s="14">
        <v>45.79751050382028</v>
      </c>
      <c r="N16" s="15">
        <f t="shared" si="0"/>
        <v>130974.7054681278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20.25" customHeight="1">
      <c r="A17" s="8">
        <v>2562</v>
      </c>
      <c r="B17" s="14">
        <v>160.60652944317962</v>
      </c>
      <c r="C17" s="14">
        <v>1395.9733623373388</v>
      </c>
      <c r="D17" s="14">
        <v>460.8409366613911</v>
      </c>
      <c r="E17" s="14">
        <v>339.31548599836503</v>
      </c>
      <c r="F17" s="14">
        <v>7386.367879506781</v>
      </c>
      <c r="G17" s="14">
        <v>1556.820443497345</v>
      </c>
      <c r="H17" s="14">
        <v>98.0268094199781</v>
      </c>
      <c r="I17" s="14">
        <v>62.06785936834559</v>
      </c>
      <c r="J17" s="14">
        <v>33.83033009670194</v>
      </c>
      <c r="K17" s="14">
        <v>40.0784342537331</v>
      </c>
      <c r="L17" s="14">
        <v>19.797695454501337</v>
      </c>
      <c r="M17" s="14">
        <v>13.561750589379939</v>
      </c>
      <c r="N17" s="15">
        <f t="shared" si="0"/>
        <v>14129.287516627042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20.25" customHeight="1">
      <c r="A18" s="17">
        <v>2563</v>
      </c>
      <c r="B18" s="14">
        <v>3.9239322454085688</v>
      </c>
      <c r="C18" s="14">
        <v>9.75434907775592</v>
      </c>
      <c r="D18" s="14">
        <v>162.95462390777246</v>
      </c>
      <c r="E18" s="14">
        <v>178.56392362791914</v>
      </c>
      <c r="F18" s="14">
        <v>14675.480186571187</v>
      </c>
      <c r="G18" s="14">
        <v>12350.39286241716</v>
      </c>
      <c r="H18" s="14">
        <v>708.0228290294864</v>
      </c>
      <c r="I18" s="14">
        <v>102.5419727348901</v>
      </c>
      <c r="J18" s="14">
        <v>18.896008778921818</v>
      </c>
      <c r="K18" s="14">
        <v>33.13865190658878</v>
      </c>
      <c r="L18" s="14">
        <v>176.12870870851154</v>
      </c>
      <c r="M18" s="14">
        <v>11.977028217517029</v>
      </c>
      <c r="N18" s="15">
        <f t="shared" si="0"/>
        <v>30994.775077223116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20.25" customHeight="1">
      <c r="A19" s="17">
        <v>2564</v>
      </c>
      <c r="B19" s="14">
        <v>42.81629529217926</v>
      </c>
      <c r="C19" s="14">
        <v>24.057646337945297</v>
      </c>
      <c r="D19" s="14">
        <v>775.4335608188626</v>
      </c>
      <c r="E19" s="14">
        <v>2018.4443531490906</v>
      </c>
      <c r="F19" s="14">
        <v>22178.13205046049</v>
      </c>
      <c r="G19" s="14">
        <v>9858.51736411566</v>
      </c>
      <c r="H19" s="14">
        <v>10870.581543301256</v>
      </c>
      <c r="I19" s="14">
        <v>8600.797227602618</v>
      </c>
      <c r="J19" s="14">
        <v>2016.4569049397824</v>
      </c>
      <c r="K19" s="14">
        <v>591.3406841876849</v>
      </c>
      <c r="L19" s="14">
        <v>103.48942943289767</v>
      </c>
      <c r="M19" s="14">
        <v>17.238029143424036</v>
      </c>
      <c r="N19" s="15">
        <f t="shared" si="0"/>
        <v>59661.30508878189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20.25" customHeight="1">
      <c r="A20" s="17">
        <v>2565</v>
      </c>
      <c r="B20" s="14">
        <v>123.69085245255471</v>
      </c>
      <c r="C20" s="14">
        <v>3361.2232935621328</v>
      </c>
      <c r="D20" s="14">
        <v>1479.1975226611814</v>
      </c>
      <c r="E20" s="14">
        <v>32406.58769155322</v>
      </c>
      <c r="F20" s="14">
        <v>52301.35397818836</v>
      </c>
      <c r="G20" s="14">
        <v>51666.85480913192</v>
      </c>
      <c r="H20" s="14">
        <v>43081.48054955967</v>
      </c>
      <c r="I20" s="14">
        <v>9014.990719065934</v>
      </c>
      <c r="J20" s="14">
        <v>3425.535994214224</v>
      </c>
      <c r="K20" s="14">
        <v>743.4207480295863</v>
      </c>
      <c r="L20" s="14">
        <v>326.687148784307</v>
      </c>
      <c r="M20" s="14">
        <v>270.77863735779044</v>
      </c>
      <c r="N20" s="15">
        <f t="shared" si="0"/>
        <v>200766.80194456087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20.25" customHeight="1">
      <c r="A21" s="17">
        <v>2566</v>
      </c>
      <c r="B21" s="14">
        <v>90.55076351673472</v>
      </c>
      <c r="C21" s="14">
        <v>2975.319377746125</v>
      </c>
      <c r="D21" s="14">
        <v>433.5783567143193</v>
      </c>
      <c r="E21" s="14">
        <v>671.0153620358626</v>
      </c>
      <c r="F21" s="14">
        <v>5832.324914938585</v>
      </c>
      <c r="G21" s="14">
        <v>11365.917128016137</v>
      </c>
      <c r="H21" s="14">
        <v>60624.80108891861</v>
      </c>
      <c r="I21" s="14">
        <v>13313.745132160871</v>
      </c>
      <c r="J21" s="14">
        <v>2018.7919271085098</v>
      </c>
      <c r="K21" s="14">
        <v>177.83520853913708</v>
      </c>
      <c r="L21" s="14">
        <v>84.71103147343679</v>
      </c>
      <c r="M21" s="14">
        <v>55.14195071678883</v>
      </c>
      <c r="N21" s="15">
        <v>97643.73224188511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20.25" customHeight="1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20.25" customHeight="1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20.25" customHeight="1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20.25" customHeight="1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20.25" customHeight="1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20.25" customHeight="1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20.25" customHeight="1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20.25" customHeight="1">
      <c r="A29" s="18" t="s">
        <v>20</v>
      </c>
      <c r="B29" s="19">
        <f>+MAX(B8:B28)</f>
        <v>1536</v>
      </c>
      <c r="C29" s="19">
        <f aca="true" t="shared" si="1" ref="C29:N29">+MAX(C8:C28)</f>
        <v>20942.30806385651</v>
      </c>
      <c r="D29" s="19">
        <f t="shared" si="1"/>
        <v>12598.921917601698</v>
      </c>
      <c r="E29" s="19">
        <f t="shared" si="1"/>
        <v>32406.58769155322</v>
      </c>
      <c r="F29" s="19">
        <f t="shared" si="1"/>
        <v>59843.37157834693</v>
      </c>
      <c r="G29" s="19">
        <f t="shared" si="1"/>
        <v>122354.80150404836</v>
      </c>
      <c r="H29" s="19">
        <f t="shared" si="1"/>
        <v>60624.80108891861</v>
      </c>
      <c r="I29" s="19">
        <f t="shared" si="1"/>
        <v>23233.420686108726</v>
      </c>
      <c r="J29" s="19">
        <f t="shared" si="1"/>
        <v>15696.136740801765</v>
      </c>
      <c r="K29" s="19">
        <f t="shared" si="1"/>
        <v>7398.359935617858</v>
      </c>
      <c r="L29" s="19">
        <f t="shared" si="1"/>
        <v>2857</v>
      </c>
      <c r="M29" s="19">
        <f t="shared" si="1"/>
        <v>3635.69828600447</v>
      </c>
      <c r="N29" s="20">
        <f t="shared" si="1"/>
        <v>356108.739354961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20.25" customHeight="1">
      <c r="A30" s="18" t="s">
        <v>17</v>
      </c>
      <c r="B30" s="19">
        <f>+AVERAGE(B8:B28)</f>
        <v>652.3902969374001</v>
      </c>
      <c r="C30" s="19">
        <f aca="true" t="shared" si="2" ref="C30:M30">+AVERAGE(C8:C28)</f>
        <v>3846.529039570813</v>
      </c>
      <c r="D30" s="19">
        <f t="shared" si="2"/>
        <v>3365.020888449834</v>
      </c>
      <c r="E30" s="19">
        <f t="shared" si="2"/>
        <v>10405.603092547231</v>
      </c>
      <c r="F30" s="19">
        <f t="shared" si="2"/>
        <v>25287.701481621258</v>
      </c>
      <c r="G30" s="19">
        <f t="shared" si="2"/>
        <v>29719.33614690598</v>
      </c>
      <c r="H30" s="19">
        <f t="shared" si="2"/>
        <v>20559.098257221918</v>
      </c>
      <c r="I30" s="19">
        <f t="shared" si="2"/>
        <v>8607.68905787153</v>
      </c>
      <c r="J30" s="19">
        <f t="shared" si="2"/>
        <v>3981.7431587640963</v>
      </c>
      <c r="K30" s="19">
        <f t="shared" si="2"/>
        <v>2003.6864548875726</v>
      </c>
      <c r="L30" s="19">
        <f t="shared" si="2"/>
        <v>758.9002323390631</v>
      </c>
      <c r="M30" s="19">
        <f t="shared" si="2"/>
        <v>742.9637994666565</v>
      </c>
      <c r="N30" s="20">
        <f>AVERAGE(B30:M30)</f>
        <v>9160.888492215277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14" ht="20.25" customHeight="1">
      <c r="A31" s="18" t="s">
        <v>18</v>
      </c>
      <c r="B31" s="19">
        <f>+MIN(B8:B28)</f>
        <v>3.9239322454085688</v>
      </c>
      <c r="C31" s="19">
        <f aca="true" t="shared" si="3" ref="C31:N31">+MIN(C8:C28)</f>
        <v>9.75434907775592</v>
      </c>
      <c r="D31" s="19">
        <f t="shared" si="3"/>
        <v>162.95462390777246</v>
      </c>
      <c r="E31" s="19">
        <f t="shared" si="3"/>
        <v>178.56392362791914</v>
      </c>
      <c r="F31" s="19">
        <f t="shared" si="3"/>
        <v>5832.324914938585</v>
      </c>
      <c r="G31" s="19">
        <f t="shared" si="3"/>
        <v>1556.820443497345</v>
      </c>
      <c r="H31" s="19">
        <f t="shared" si="3"/>
        <v>98.0268094199781</v>
      </c>
      <c r="I31" s="19">
        <f t="shared" si="3"/>
        <v>62.06785936834559</v>
      </c>
      <c r="J31" s="19">
        <f t="shared" si="3"/>
        <v>18.896008778921818</v>
      </c>
      <c r="K31" s="19">
        <f t="shared" si="3"/>
        <v>33.13865190658878</v>
      </c>
      <c r="L31" s="19">
        <f t="shared" si="3"/>
        <v>19.797695454501337</v>
      </c>
      <c r="M31" s="19">
        <f t="shared" si="3"/>
        <v>11.977028217517029</v>
      </c>
      <c r="N31" s="20">
        <f t="shared" si="3"/>
        <v>14129.287516627042</v>
      </c>
    </row>
    <row r="32" spans="1:14" ht="20.2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</row>
    <row r="33" spans="1:14" ht="20.2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</row>
    <row r="34" spans="1:14" ht="20.25" customHeight="1">
      <c r="A34" s="32"/>
      <c r="B34" s="31" t="s">
        <v>21</v>
      </c>
      <c r="C34" s="38"/>
      <c r="D34" s="35"/>
      <c r="E34" s="45" t="s">
        <v>22</v>
      </c>
      <c r="F34" s="45"/>
      <c r="G34" s="45"/>
      <c r="H34" s="45"/>
      <c r="I34" s="40" t="s">
        <v>23</v>
      </c>
      <c r="J34" s="46">
        <f>N30</f>
        <v>9160.888492215277</v>
      </c>
      <c r="K34" s="46"/>
      <c r="L34" s="40" t="s">
        <v>23</v>
      </c>
      <c r="M34" s="44">
        <f>J34/J35</f>
        <v>14.224982130769064</v>
      </c>
      <c r="N34" s="43" t="s">
        <v>24</v>
      </c>
    </row>
    <row r="35" spans="1:14" ht="20.25" customHeight="1">
      <c r="A35" s="32"/>
      <c r="B35" s="35"/>
      <c r="C35" s="35"/>
      <c r="D35" s="35"/>
      <c r="E35" s="35"/>
      <c r="F35" s="45" t="s">
        <v>25</v>
      </c>
      <c r="G35" s="45"/>
      <c r="H35" s="35"/>
      <c r="I35" s="35"/>
      <c r="J35" s="46">
        <f>SUM(Q5)</f>
        <v>644</v>
      </c>
      <c r="K35" s="46"/>
      <c r="L35" s="35"/>
      <c r="M35" s="35"/>
      <c r="N35" s="43"/>
    </row>
    <row r="36" spans="1:14" ht="20.25" customHeight="1">
      <c r="A36" s="32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</row>
    <row r="37" spans="1:14" ht="20.25" customHeight="1">
      <c r="A37" s="32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</row>
    <row r="38" spans="1:14" ht="26.25" customHeight="1">
      <c r="A38" s="33"/>
      <c r="B38" s="37"/>
      <c r="C38" s="34" t="s">
        <v>26</v>
      </c>
      <c r="D38" s="21"/>
      <c r="E38" s="21"/>
      <c r="F38" s="21"/>
      <c r="G38" s="39"/>
      <c r="H38" s="37"/>
      <c r="I38" s="37"/>
      <c r="J38" s="37"/>
      <c r="K38" s="37"/>
      <c r="L38" s="37"/>
      <c r="M38" s="37"/>
      <c r="N38" s="42"/>
    </row>
  </sheetData>
  <sheetProtection/>
  <mergeCells count="5">
    <mergeCell ref="E34:H34"/>
    <mergeCell ref="J34:K34"/>
    <mergeCell ref="F35:G35"/>
    <mergeCell ref="J35:K35"/>
    <mergeCell ref="K3:N3"/>
  </mergeCells>
  <printOptions/>
  <pageMargins left="0.7874015748031497" right="0" top="0.8661417322834646" bottom="0.1968503937007874" header="0.5118110236220472" footer="0.5118110236220472"/>
  <pageSetup horizontalDpi="300" verticalDpi="300" orientation="portrait" paperSize="9" scale="95" r:id="rId2"/>
  <headerFooter alignWithMargins="0">
    <oddHeader>&amp;R&amp;"Angsana New,ตัวหนา"&amp;16 105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Powernet</cp:lastModifiedBy>
  <cp:lastPrinted>2022-06-09T04:07:57Z</cp:lastPrinted>
  <dcterms:created xsi:type="dcterms:W3CDTF">1999-04-01T02:08:48Z</dcterms:created>
  <dcterms:modified xsi:type="dcterms:W3CDTF">2024-06-24T03:26:08Z</dcterms:modified>
  <cp:category/>
  <cp:version/>
  <cp:contentType/>
  <cp:contentStatus/>
</cp:coreProperties>
</file>