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075" windowHeight="7935" activeTab="1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name">'[1]c-form'!$B$7</definedName>
  </definedNames>
  <calcPr fullCalcOnLoad="1"/>
</workbook>
</file>

<file path=xl/comments10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<sst xmlns="http://schemas.openxmlformats.org/spreadsheetml/2006/main" count="435" uniqueCount="95">
  <si>
    <t>KHONG  RIVER  BASIN</t>
  </si>
  <si>
    <t>Nam  Mae  Kham  at  Ban  Mae  Kham ,  Chiang  Rai ( KH.72 )</t>
  </si>
  <si>
    <t xml:space="preserve">  Location</t>
  </si>
  <si>
    <t>Mae Chan - Mae Sai Highway, Tambon Mae Kham,  Amphoe Mae Chan, Chiang Rai.</t>
  </si>
  <si>
    <t xml:space="preserve">  Drainage  Area</t>
  </si>
  <si>
    <t>644  sq. km.</t>
  </si>
  <si>
    <t xml:space="preserve">  Method  of  Sampling</t>
  </si>
  <si>
    <t>Depth  Integrating</t>
  </si>
  <si>
    <t xml:space="preserve">  Instrument  Used</t>
  </si>
  <si>
    <t>US.D  - 49</t>
  </si>
  <si>
    <t xml:space="preserve">  Period  of  Available  Records</t>
  </si>
  <si>
    <t>1997 - Cont' d</t>
  </si>
  <si>
    <t xml:space="preserve">  Actual  Measurement</t>
  </si>
  <si>
    <t xml:space="preserve">  Using  Rating  Curve  Water  Year</t>
  </si>
  <si>
    <t xml:space="preserve">  Number  of  observation</t>
  </si>
  <si>
    <t xml:space="preserve">  R - Square</t>
  </si>
  <si>
    <t xml:space="preserve">  Remarks</t>
  </si>
  <si>
    <t>Continued  Sediment  Station</t>
  </si>
  <si>
    <t>SUSPENDED SEDIMENT, IN TONS PER DAY, WATER YEAR APRIL 1, 2004 TO MARCH 31, 2005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</si>
  <si>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</si>
  <si>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</si>
  <si>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</si>
  <si>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</si>
  <si>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</si>
  <si>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</si>
  <si>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</si>
  <si>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</si>
  <si>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</si>
  <si>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</si>
  <si>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</si>
  <si>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</si>
  <si>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</si>
  <si>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</si>
  <si>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</si>
  <si>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TON/DAY</t>
  </si>
  <si>
    <t>MEAN</t>
  </si>
  <si>
    <t>MAX</t>
  </si>
  <si>
    <t>MIN</t>
  </si>
  <si>
    <t>Stop - Program terminated.</t>
  </si>
  <si>
    <t>WATER  YEAR  2004</t>
  </si>
  <si>
    <t>WATER YEAR - 2004</t>
  </si>
  <si>
    <t>WATER  YEAR  2003</t>
  </si>
  <si>
    <t>WATER YEAR - 2003</t>
  </si>
  <si>
    <t>SUSPENDED SEDIMENT, IN TONS PER DAY, WATER YEAR APRIL 1, 2003 TO MARCH 31, 2004</t>
  </si>
  <si>
    <t>TONDAY</t>
  </si>
  <si>
    <t>WATER  YEAR  2002</t>
  </si>
  <si>
    <t>WATER YEAR - 2002</t>
  </si>
  <si>
    <t>SUSPENDED SEDIMENT, IN TONS PER DAY, WATER YEAR APRIL 1, 2002 TO MARCH 31, 2003</t>
  </si>
  <si>
    <t>WATER  YEAR  2001</t>
  </si>
  <si>
    <t>WATER YEAR - 2001</t>
  </si>
  <si>
    <t>SUSPENDED SEDIMENT, IN TONS PER DAY, WATER YEAR APRIL 1, 2001 TO MARCH 31, 2002</t>
  </si>
  <si>
    <t>WATER  YEAR  2000</t>
  </si>
  <si>
    <t>WATER YEAR - 2000</t>
  </si>
  <si>
    <t>SUSPENDED SEDIMENT, IN TONS PER DAY, WATER YEAR APRIL 1, 2000 TO MARCH 31, 2001</t>
  </si>
  <si>
    <t xml:space="preserve">Lat.20ฐ- 13ข- 03ฒN., Long.99ฐ- 51ข- 38ฒE.,  on right bank at the bridge of </t>
  </si>
  <si>
    <r>
      <t>QS = 4.1994 QW</t>
    </r>
    <r>
      <rPr>
        <vertAlign val="superscript"/>
        <sz val="14"/>
        <rFont val="TH SarabunPSK"/>
        <family val="2"/>
      </rPr>
      <t>1.55290</t>
    </r>
  </si>
  <si>
    <r>
      <t>QS = 5.2824 QW</t>
    </r>
    <r>
      <rPr>
        <vertAlign val="superscript"/>
        <sz val="14"/>
        <rFont val="TH SarabunPSK"/>
        <family val="2"/>
      </rPr>
      <t>1.39800</t>
    </r>
  </si>
  <si>
    <r>
      <t>QS = 8.2685 QW</t>
    </r>
    <r>
      <rPr>
        <vertAlign val="superscript"/>
        <sz val="14"/>
        <rFont val="TH SarabunPSK"/>
        <family val="2"/>
      </rPr>
      <t>1.1882</t>
    </r>
  </si>
  <si>
    <r>
      <t>QS = 8.1572 QW</t>
    </r>
    <r>
      <rPr>
        <vertAlign val="superscript"/>
        <sz val="14"/>
        <rFont val="TH SarabunPSK"/>
        <family val="2"/>
      </rPr>
      <t>1.35980</t>
    </r>
  </si>
  <si>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</si>
  <si>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</si>
  <si>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</si>
  <si>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</si>
  <si>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</si>
  <si>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</si>
  <si>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</si>
  <si>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</si>
  <si>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</si>
  <si>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</si>
  <si>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</si>
  <si>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</si>
  <si>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</si>
  <si>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</si>
  <si>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</si>
  <si>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</si>
  <si>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</si>
  <si>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</si>
  <si>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</si>
  <si>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</si>
  <si>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</si>
  <si>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</si>
  <si>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</si>
  <si>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</si>
  <si>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</si>
  <si>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</si>
  <si>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</si>
  <si>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</si>
  <si>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</si>
  <si>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</si>
  <si>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</si>
  <si>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</si>
  <si>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</si>
  <si>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</si>
  <si>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Ban Mae Kham Lak Chet,  Mae Chan, Chiang Rai,Kh.72</t>
  </si>
  <si>
    <t>Ton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</si>
</sst>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"/>
    <numFmt numFmtId="196" formatCode="0.000000"/>
    <numFmt numFmtId="197" formatCode="0.0000000"/>
  </numFmts>
  <fonts count="60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EucrosiaUPC"/>
      <family val="1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vertAlign val="superscript"/>
      <sz val="14"/>
      <name val="TH SarabunPSK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46" applyFont="1" applyAlignment="1">
      <alignment vertical="center"/>
      <protection/>
    </xf>
    <xf numFmtId="0" fontId="5" fillId="0" borderId="0" xfId="46" applyFont="1">
      <alignment/>
      <protection/>
    </xf>
    <xf numFmtId="0" fontId="6" fillId="0" borderId="0" xfId="0" applyFont="1" applyBorder="1" applyAlignment="1">
      <alignment/>
    </xf>
    <xf numFmtId="0" fontId="5" fillId="0" borderId="0" xfId="45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6" fillId="0" borderId="0" xfId="46" applyFont="1">
      <alignment/>
      <protection/>
    </xf>
    <xf numFmtId="0" fontId="7" fillId="0" borderId="0" xfId="46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46" applyFont="1" applyBorder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5" fillId="0" borderId="0" xfId="38" applyNumberFormat="1" applyFont="1" applyBorder="1" applyAlignment="1">
      <alignment vertical="center"/>
    </xf>
    <xf numFmtId="0" fontId="5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Alignment="1">
      <alignment horizontal="right" vertical="center"/>
      <protection/>
    </xf>
    <xf numFmtId="0" fontId="5" fillId="0" borderId="10" xfId="46" applyFont="1" applyBorder="1" applyAlignment="1">
      <alignment vertical="center"/>
      <protection/>
    </xf>
    <xf numFmtId="0" fontId="5" fillId="0" borderId="11" xfId="46" applyFont="1" applyBorder="1" applyAlignment="1">
      <alignment vertical="center"/>
      <protection/>
    </xf>
    <xf numFmtId="188" fontId="5" fillId="0" borderId="0" xfId="46" applyNumberFormat="1" applyFont="1" applyAlignment="1">
      <alignment horizontal="left" vertical="center"/>
      <protection/>
    </xf>
    <xf numFmtId="188" fontId="5" fillId="0" borderId="10" xfId="46" applyNumberFormat="1" applyFont="1" applyBorder="1" applyAlignment="1">
      <alignment horizontal="left" vertical="center"/>
      <protection/>
    </xf>
    <xf numFmtId="188" fontId="5" fillId="0" borderId="11" xfId="46" applyNumberFormat="1" applyFont="1" applyBorder="1" applyAlignment="1">
      <alignment horizontal="left" vertical="center"/>
      <protection/>
    </xf>
    <xf numFmtId="188" fontId="5" fillId="0" borderId="0" xfId="46" applyNumberFormat="1" applyFont="1" applyAlignment="1">
      <alignment horizontal="right" vertical="center"/>
      <protection/>
    </xf>
    <xf numFmtId="188" fontId="5" fillId="0" borderId="10" xfId="46" applyNumberFormat="1" applyFont="1" applyBorder="1" applyAlignment="1">
      <alignment horizontal="right" vertical="center"/>
      <protection/>
    </xf>
    <xf numFmtId="188" fontId="5" fillId="0" borderId="11" xfId="46" applyNumberFormat="1" applyFont="1" applyBorder="1" applyAlignment="1">
      <alignment horizontal="right" vertical="center"/>
      <protection/>
    </xf>
    <xf numFmtId="2" fontId="5" fillId="0" borderId="0" xfId="46" applyNumberFormat="1" applyFont="1" applyAlignment="1">
      <alignment horizontal="right" vertical="center"/>
      <protection/>
    </xf>
    <xf numFmtId="2" fontId="5" fillId="0" borderId="10" xfId="46" applyNumberFormat="1" applyFont="1" applyBorder="1" applyAlignment="1">
      <alignment horizontal="right" vertical="center"/>
      <protection/>
    </xf>
    <xf numFmtId="2" fontId="5" fillId="0" borderId="11" xfId="46" applyNumberFormat="1" applyFont="1" applyBorder="1" applyAlignment="1">
      <alignment horizontal="right" vertical="center"/>
      <protection/>
    </xf>
    <xf numFmtId="2" fontId="5" fillId="0" borderId="0" xfId="46" applyNumberFormat="1" applyFont="1" applyAlignment="1">
      <alignment vertical="center"/>
      <protection/>
    </xf>
    <xf numFmtId="188" fontId="5" fillId="0" borderId="0" xfId="46" applyNumberFormat="1" applyFont="1" applyAlignment="1">
      <alignment vertical="center"/>
      <protection/>
    </xf>
    <xf numFmtId="193" fontId="5" fillId="0" borderId="0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0" fillId="0" borderId="12" xfId="0" applyFont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0" fontId="11" fillId="0" borderId="0" xfId="0" applyFont="1" applyAlignment="1" applyProtection="1">
      <alignment vertical="center"/>
      <protection/>
    </xf>
    <xf numFmtId="194" fontId="14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187" fontId="14" fillId="0" borderId="0" xfId="0" applyNumberFormat="1" applyFont="1" applyFill="1" applyAlignment="1" applyProtection="1">
      <alignment horizontal="left" vertical="center"/>
      <protection locked="0"/>
    </xf>
    <xf numFmtId="187" fontId="15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94" fontId="14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_ตัวอย่างใบปะหน้า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LISTSTAT" xfId="45"/>
    <cellStyle name="ปกติ_ตัวอย่างใบปะหน้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STREAMGH%202007\C-from%20Station%202007\5.&#3649;&#3617;&#3656;&#3609;&#3657;&#3635;&#3585;&#3585;\STREAMGH1%20-%20G.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49;&#3617;&#3656;&#3609;&#3657;&#3635;&#3650;&#3586;&#3591;\STREAMGH1-%20Kh.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49;&#3617;&#3656;&#3609;&#3657;&#3635;&#3650;&#3586;&#3591;\STREAMGH1-%20Kh.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50;&#3586;&#3591;&#3648;&#3627;&#3609;&#3639;&#3629;\STREAMGH1%20-%20%20Kh.7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50;&#3586;&#3591;&#3648;&#3627;&#3609;&#3639;&#3629;\STREAMGH1%20-%20%20Kh.7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50;&#3586;&#3591;&#3648;&#3627;&#3609;&#3639;&#3629;\STREAMGH1%20-%20%20Kh.72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3\&#3649;&#3617;&#3656;&#3609;&#3657;&#3635;&#3650;&#3586;&#3591;&#3648;&#3627;&#3609;&#3639;&#3629;\STREAMGH1%20-%20%20Kh.7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G.9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1.13</v>
          </cell>
          <cell r="D9">
            <v>2.01</v>
          </cell>
          <cell r="E9">
            <v>5.95</v>
          </cell>
          <cell r="F9">
            <v>7.81</v>
          </cell>
          <cell r="G9">
            <v>21.47</v>
          </cell>
          <cell r="H9">
            <v>31.04</v>
          </cell>
          <cell r="I9">
            <v>28.12</v>
          </cell>
          <cell r="J9">
            <v>18.25</v>
          </cell>
          <cell r="K9">
            <v>12.32</v>
          </cell>
          <cell r="L9">
            <v>7.3</v>
          </cell>
          <cell r="M9">
            <v>4.96</v>
          </cell>
          <cell r="N9">
            <v>2.43</v>
          </cell>
        </row>
        <row r="10">
          <cell r="C10">
            <v>1.06</v>
          </cell>
          <cell r="D10">
            <v>2.76</v>
          </cell>
          <cell r="E10">
            <v>7.15</v>
          </cell>
          <cell r="F10">
            <v>8.49</v>
          </cell>
          <cell r="G10">
            <v>20.32</v>
          </cell>
          <cell r="H10">
            <v>31.97</v>
          </cell>
          <cell r="I10">
            <v>37.3</v>
          </cell>
          <cell r="J10">
            <v>18.02</v>
          </cell>
          <cell r="K10">
            <v>12.13</v>
          </cell>
          <cell r="L10">
            <v>7.3</v>
          </cell>
          <cell r="M10">
            <v>4.96</v>
          </cell>
          <cell r="N10">
            <v>2.43</v>
          </cell>
        </row>
        <row r="11">
          <cell r="C11">
            <v>1.13</v>
          </cell>
          <cell r="D11">
            <v>4.96</v>
          </cell>
          <cell r="E11">
            <v>6.55</v>
          </cell>
          <cell r="F11">
            <v>7.64</v>
          </cell>
          <cell r="G11">
            <v>17.79</v>
          </cell>
          <cell r="H11">
            <v>46.35</v>
          </cell>
          <cell r="I11">
            <v>39.57</v>
          </cell>
          <cell r="J11">
            <v>17.79</v>
          </cell>
          <cell r="K11">
            <v>11.56</v>
          </cell>
          <cell r="L11">
            <v>7.15</v>
          </cell>
          <cell r="M11">
            <v>4.96</v>
          </cell>
          <cell r="N11">
            <v>2.43</v>
          </cell>
        </row>
        <row r="12">
          <cell r="C12">
            <v>1.29</v>
          </cell>
          <cell r="D12">
            <v>10.8</v>
          </cell>
          <cell r="E12">
            <v>5.66</v>
          </cell>
          <cell r="F12">
            <v>5.66</v>
          </cell>
          <cell r="G12">
            <v>15.72</v>
          </cell>
          <cell r="H12">
            <v>48.8</v>
          </cell>
          <cell r="I12">
            <v>39.57</v>
          </cell>
          <cell r="J12">
            <v>17.56</v>
          </cell>
          <cell r="K12">
            <v>10.8</v>
          </cell>
          <cell r="L12">
            <v>7</v>
          </cell>
          <cell r="M12">
            <v>4.68</v>
          </cell>
          <cell r="N12">
            <v>2.43</v>
          </cell>
        </row>
        <row r="13">
          <cell r="C13">
            <v>2.01</v>
          </cell>
          <cell r="D13">
            <v>7</v>
          </cell>
          <cell r="E13">
            <v>5.1</v>
          </cell>
          <cell r="F13">
            <v>5.1</v>
          </cell>
          <cell r="G13">
            <v>17.56</v>
          </cell>
          <cell r="H13">
            <v>37.95</v>
          </cell>
          <cell r="I13">
            <v>30.42</v>
          </cell>
          <cell r="J13">
            <v>17.33</v>
          </cell>
          <cell r="K13">
            <v>10.8</v>
          </cell>
          <cell r="L13">
            <v>6.7</v>
          </cell>
          <cell r="M13">
            <v>4.28</v>
          </cell>
          <cell r="N13">
            <v>2.43</v>
          </cell>
        </row>
        <row r="14">
          <cell r="C14">
            <v>3.56</v>
          </cell>
          <cell r="D14">
            <v>4.68</v>
          </cell>
          <cell r="E14">
            <v>5.1</v>
          </cell>
          <cell r="F14">
            <v>5.24</v>
          </cell>
          <cell r="G14">
            <v>21.01</v>
          </cell>
          <cell r="H14">
            <v>31.04</v>
          </cell>
          <cell r="I14">
            <v>25.6</v>
          </cell>
          <cell r="J14">
            <v>17.1</v>
          </cell>
          <cell r="K14">
            <v>10.8</v>
          </cell>
          <cell r="L14">
            <v>6.7</v>
          </cell>
          <cell r="M14">
            <v>3.92</v>
          </cell>
          <cell r="N14">
            <v>2.32</v>
          </cell>
        </row>
        <row r="15">
          <cell r="C15">
            <v>3.2</v>
          </cell>
          <cell r="D15">
            <v>5.1</v>
          </cell>
          <cell r="E15">
            <v>5.1</v>
          </cell>
          <cell r="F15">
            <v>5.38</v>
          </cell>
          <cell r="G15">
            <v>20.78</v>
          </cell>
          <cell r="H15">
            <v>29.24</v>
          </cell>
          <cell r="I15">
            <v>27.28</v>
          </cell>
          <cell r="J15">
            <v>16.87</v>
          </cell>
          <cell r="K15">
            <v>10.8</v>
          </cell>
          <cell r="L15">
            <v>6.85</v>
          </cell>
          <cell r="M15">
            <v>3.56</v>
          </cell>
          <cell r="N15">
            <v>2.1</v>
          </cell>
        </row>
        <row r="16">
          <cell r="C16">
            <v>2.98</v>
          </cell>
          <cell r="D16">
            <v>4.54</v>
          </cell>
          <cell r="E16">
            <v>5.66</v>
          </cell>
          <cell r="F16">
            <v>5.52</v>
          </cell>
          <cell r="G16">
            <v>16.18</v>
          </cell>
          <cell r="H16">
            <v>33.52</v>
          </cell>
          <cell r="I16">
            <v>25.04</v>
          </cell>
          <cell r="J16">
            <v>16.64</v>
          </cell>
          <cell r="K16">
            <v>10.8</v>
          </cell>
          <cell r="L16">
            <v>8.83</v>
          </cell>
          <cell r="M16">
            <v>3.44</v>
          </cell>
          <cell r="N16">
            <v>2.1</v>
          </cell>
        </row>
        <row r="17">
          <cell r="C17">
            <v>2.32</v>
          </cell>
          <cell r="D17">
            <v>3.09</v>
          </cell>
          <cell r="E17">
            <v>6.55</v>
          </cell>
          <cell r="F17">
            <v>5.52</v>
          </cell>
          <cell r="G17">
            <v>15.26</v>
          </cell>
          <cell r="H17">
            <v>31.66</v>
          </cell>
          <cell r="I17">
            <v>23.95</v>
          </cell>
          <cell r="J17">
            <v>15.95</v>
          </cell>
          <cell r="K17">
            <v>10.8</v>
          </cell>
          <cell r="L17">
            <v>10.62</v>
          </cell>
          <cell r="M17">
            <v>3.44</v>
          </cell>
          <cell r="N17">
            <v>2.1</v>
          </cell>
        </row>
        <row r="18">
          <cell r="C18">
            <v>1.65</v>
          </cell>
          <cell r="D18">
            <v>2.54</v>
          </cell>
          <cell r="E18">
            <v>4.54</v>
          </cell>
          <cell r="F18">
            <v>5.8</v>
          </cell>
          <cell r="G18">
            <v>27.28</v>
          </cell>
          <cell r="H18">
            <v>31.35</v>
          </cell>
          <cell r="I18">
            <v>24.48</v>
          </cell>
          <cell r="J18">
            <v>16.87</v>
          </cell>
          <cell r="K18">
            <v>10.8</v>
          </cell>
          <cell r="L18">
            <v>8.83</v>
          </cell>
          <cell r="M18">
            <v>3.44</v>
          </cell>
          <cell r="N18">
            <v>2.1</v>
          </cell>
        </row>
        <row r="20">
          <cell r="C20">
            <v>1.47</v>
          </cell>
          <cell r="D20">
            <v>2.76</v>
          </cell>
          <cell r="E20">
            <v>4.82</v>
          </cell>
          <cell r="F20">
            <v>28.4</v>
          </cell>
          <cell r="G20">
            <v>23.45</v>
          </cell>
          <cell r="H20">
            <v>30.73</v>
          </cell>
          <cell r="I20">
            <v>26.44</v>
          </cell>
          <cell r="J20">
            <v>21.01</v>
          </cell>
          <cell r="K20">
            <v>10.44</v>
          </cell>
          <cell r="L20">
            <v>7.98</v>
          </cell>
          <cell r="M20">
            <v>3.44</v>
          </cell>
          <cell r="N20">
            <v>2.1</v>
          </cell>
        </row>
        <row r="21">
          <cell r="C21">
            <v>1.2</v>
          </cell>
          <cell r="D21">
            <v>3.44</v>
          </cell>
          <cell r="E21">
            <v>5.52</v>
          </cell>
          <cell r="F21">
            <v>16.64</v>
          </cell>
          <cell r="G21">
            <v>20.09</v>
          </cell>
          <cell r="H21">
            <v>30.73</v>
          </cell>
          <cell r="I21">
            <v>26.44</v>
          </cell>
          <cell r="J21">
            <v>19.63</v>
          </cell>
          <cell r="K21">
            <v>9.54</v>
          </cell>
          <cell r="L21">
            <v>7.3</v>
          </cell>
          <cell r="M21">
            <v>3.44</v>
          </cell>
          <cell r="N21">
            <v>1.92</v>
          </cell>
        </row>
        <row r="22">
          <cell r="C22">
            <v>1.38</v>
          </cell>
          <cell r="D22">
            <v>3.92</v>
          </cell>
          <cell r="E22">
            <v>5.1</v>
          </cell>
          <cell r="F22">
            <v>10.44</v>
          </cell>
          <cell r="G22">
            <v>17.79</v>
          </cell>
          <cell r="H22">
            <v>34.76</v>
          </cell>
          <cell r="I22">
            <v>35.69</v>
          </cell>
          <cell r="J22">
            <v>18.94</v>
          </cell>
          <cell r="K22">
            <v>9.72</v>
          </cell>
          <cell r="L22">
            <v>7</v>
          </cell>
          <cell r="M22">
            <v>3.44</v>
          </cell>
          <cell r="N22">
            <v>1.65</v>
          </cell>
        </row>
        <row r="23">
          <cell r="C23">
            <v>1.47</v>
          </cell>
          <cell r="D23">
            <v>3.2</v>
          </cell>
          <cell r="E23">
            <v>4.82</v>
          </cell>
          <cell r="F23">
            <v>7.47</v>
          </cell>
          <cell r="G23">
            <v>34.14</v>
          </cell>
          <cell r="H23">
            <v>36.33</v>
          </cell>
          <cell r="I23">
            <v>24.76</v>
          </cell>
          <cell r="J23">
            <v>18.02</v>
          </cell>
          <cell r="K23">
            <v>10.26</v>
          </cell>
          <cell r="L23">
            <v>6.7</v>
          </cell>
          <cell r="M23">
            <v>3.56</v>
          </cell>
          <cell r="N23">
            <v>1.65</v>
          </cell>
        </row>
        <row r="24">
          <cell r="C24">
            <v>1.2</v>
          </cell>
          <cell r="D24">
            <v>3.44</v>
          </cell>
          <cell r="E24">
            <v>6.1</v>
          </cell>
          <cell r="F24">
            <v>6.85</v>
          </cell>
          <cell r="G24">
            <v>51.28</v>
          </cell>
          <cell r="H24">
            <v>29.24</v>
          </cell>
          <cell r="I24">
            <v>21.47</v>
          </cell>
          <cell r="J24">
            <v>17.1</v>
          </cell>
          <cell r="K24">
            <v>10.8</v>
          </cell>
          <cell r="L24">
            <v>6.55</v>
          </cell>
          <cell r="M24">
            <v>3.44</v>
          </cell>
          <cell r="N24">
            <v>1.47</v>
          </cell>
        </row>
        <row r="25">
          <cell r="C25">
            <v>1.38</v>
          </cell>
          <cell r="D25">
            <v>5.1</v>
          </cell>
          <cell r="E25">
            <v>8.32</v>
          </cell>
          <cell r="F25">
            <v>6.55</v>
          </cell>
          <cell r="G25">
            <v>28.4</v>
          </cell>
          <cell r="H25">
            <v>28.4</v>
          </cell>
          <cell r="I25">
            <v>21.95</v>
          </cell>
          <cell r="J25">
            <v>16.64</v>
          </cell>
          <cell r="K25">
            <v>10.8</v>
          </cell>
          <cell r="L25">
            <v>6.4</v>
          </cell>
          <cell r="M25">
            <v>3.32</v>
          </cell>
          <cell r="N25">
            <v>1.38</v>
          </cell>
        </row>
        <row r="26">
          <cell r="C26">
            <v>2.65</v>
          </cell>
          <cell r="D26">
            <v>3.32</v>
          </cell>
          <cell r="E26">
            <v>5.66</v>
          </cell>
          <cell r="F26">
            <v>6.4</v>
          </cell>
          <cell r="G26">
            <v>32.59</v>
          </cell>
          <cell r="H26">
            <v>27.56</v>
          </cell>
          <cell r="I26">
            <v>24.76</v>
          </cell>
          <cell r="J26">
            <v>15.95</v>
          </cell>
          <cell r="K26">
            <v>10.62</v>
          </cell>
          <cell r="L26">
            <v>6.1</v>
          </cell>
          <cell r="M26">
            <v>3.2</v>
          </cell>
          <cell r="N26">
            <v>1.38</v>
          </cell>
        </row>
        <row r="27">
          <cell r="C27">
            <v>5.66</v>
          </cell>
          <cell r="D27">
            <v>2.98</v>
          </cell>
          <cell r="E27">
            <v>7</v>
          </cell>
          <cell r="F27">
            <v>6.55</v>
          </cell>
          <cell r="G27">
            <v>50.21</v>
          </cell>
          <cell r="H27">
            <v>51.98</v>
          </cell>
          <cell r="I27">
            <v>20.78</v>
          </cell>
          <cell r="J27">
            <v>15.49</v>
          </cell>
          <cell r="K27">
            <v>10.44</v>
          </cell>
          <cell r="L27">
            <v>6.1</v>
          </cell>
          <cell r="M27">
            <v>3.2</v>
          </cell>
          <cell r="N27">
            <v>1.38</v>
          </cell>
        </row>
        <row r="28">
          <cell r="C28">
            <v>5.38</v>
          </cell>
          <cell r="D28">
            <v>2.98</v>
          </cell>
          <cell r="E28">
            <v>6.7</v>
          </cell>
          <cell r="F28">
            <v>7.15</v>
          </cell>
          <cell r="G28">
            <v>74.96</v>
          </cell>
          <cell r="H28">
            <v>42.85</v>
          </cell>
          <cell r="I28">
            <v>20.09</v>
          </cell>
          <cell r="J28">
            <v>14.8</v>
          </cell>
          <cell r="K28">
            <v>10.62</v>
          </cell>
          <cell r="L28">
            <v>5.95</v>
          </cell>
          <cell r="M28">
            <v>3.2</v>
          </cell>
          <cell r="N28">
            <v>1.38</v>
          </cell>
        </row>
        <row r="29">
          <cell r="C29">
            <v>3.8</v>
          </cell>
          <cell r="D29">
            <v>2.87</v>
          </cell>
          <cell r="E29">
            <v>6.7</v>
          </cell>
          <cell r="F29">
            <v>28.4</v>
          </cell>
          <cell r="G29">
            <v>51.63</v>
          </cell>
          <cell r="H29">
            <v>37.63</v>
          </cell>
          <cell r="I29">
            <v>19.4</v>
          </cell>
          <cell r="J29">
            <v>14.8</v>
          </cell>
          <cell r="K29">
            <v>10.62</v>
          </cell>
          <cell r="L29">
            <v>5.95</v>
          </cell>
          <cell r="M29">
            <v>3.2</v>
          </cell>
          <cell r="N29">
            <v>1.38</v>
          </cell>
        </row>
        <row r="31">
          <cell r="C31">
            <v>3.2</v>
          </cell>
          <cell r="D31">
            <v>3.56</v>
          </cell>
          <cell r="E31">
            <v>7</v>
          </cell>
          <cell r="F31">
            <v>34.14</v>
          </cell>
          <cell r="G31">
            <v>37.63</v>
          </cell>
          <cell r="H31">
            <v>30.42</v>
          </cell>
          <cell r="I31">
            <v>23.45</v>
          </cell>
          <cell r="J31">
            <v>14.8</v>
          </cell>
          <cell r="K31">
            <v>10.08</v>
          </cell>
          <cell r="L31">
            <v>5.8</v>
          </cell>
          <cell r="M31">
            <v>2.98</v>
          </cell>
          <cell r="N31">
            <v>1.47</v>
          </cell>
        </row>
        <row r="32">
          <cell r="C32">
            <v>2.65</v>
          </cell>
          <cell r="D32">
            <v>5.8</v>
          </cell>
          <cell r="E32">
            <v>6.4</v>
          </cell>
          <cell r="F32">
            <v>23.45</v>
          </cell>
          <cell r="G32">
            <v>34.14</v>
          </cell>
          <cell r="H32">
            <v>27.84</v>
          </cell>
          <cell r="I32">
            <v>33.52</v>
          </cell>
          <cell r="J32">
            <v>14.8</v>
          </cell>
          <cell r="K32">
            <v>9</v>
          </cell>
          <cell r="L32">
            <v>5.8</v>
          </cell>
          <cell r="M32">
            <v>2.98</v>
          </cell>
          <cell r="N32">
            <v>1.47</v>
          </cell>
        </row>
        <row r="33">
          <cell r="C33">
            <v>1.65</v>
          </cell>
          <cell r="D33">
            <v>7.64</v>
          </cell>
          <cell r="E33">
            <v>4.82</v>
          </cell>
          <cell r="F33">
            <v>12.7</v>
          </cell>
          <cell r="G33">
            <v>39.9</v>
          </cell>
          <cell r="H33">
            <v>27.56</v>
          </cell>
          <cell r="I33">
            <v>29.24</v>
          </cell>
          <cell r="J33">
            <v>14.38</v>
          </cell>
          <cell r="K33">
            <v>8.49</v>
          </cell>
          <cell r="L33">
            <v>5.66</v>
          </cell>
          <cell r="M33">
            <v>2.87</v>
          </cell>
          <cell r="N33">
            <v>1.47</v>
          </cell>
        </row>
        <row r="34">
          <cell r="C34">
            <v>1.2</v>
          </cell>
          <cell r="D34">
            <v>19.4</v>
          </cell>
          <cell r="E34">
            <v>5.1</v>
          </cell>
          <cell r="F34">
            <v>39.25</v>
          </cell>
          <cell r="G34">
            <v>36.33</v>
          </cell>
          <cell r="H34">
            <v>27.28</v>
          </cell>
          <cell r="I34">
            <v>27</v>
          </cell>
          <cell r="J34">
            <v>13.96</v>
          </cell>
          <cell r="K34">
            <v>7.98</v>
          </cell>
          <cell r="L34">
            <v>5.66</v>
          </cell>
          <cell r="M34">
            <v>2.87</v>
          </cell>
          <cell r="N34">
            <v>1.47</v>
          </cell>
        </row>
        <row r="35">
          <cell r="C35">
            <v>1.47</v>
          </cell>
          <cell r="D35">
            <v>7.81</v>
          </cell>
          <cell r="E35">
            <v>5.95</v>
          </cell>
          <cell r="F35">
            <v>62.3</v>
          </cell>
          <cell r="G35">
            <v>59.26</v>
          </cell>
          <cell r="H35">
            <v>27.28</v>
          </cell>
          <cell r="I35">
            <v>26.16</v>
          </cell>
          <cell r="J35">
            <v>13.75</v>
          </cell>
          <cell r="K35">
            <v>7.98</v>
          </cell>
          <cell r="L35">
            <v>5.52</v>
          </cell>
          <cell r="M35">
            <v>2.87</v>
          </cell>
          <cell r="N35">
            <v>1.47</v>
          </cell>
        </row>
        <row r="36">
          <cell r="C36">
            <v>1.65</v>
          </cell>
          <cell r="D36">
            <v>5.95</v>
          </cell>
          <cell r="E36">
            <v>10.26</v>
          </cell>
          <cell r="F36">
            <v>35.38</v>
          </cell>
          <cell r="G36">
            <v>36.33</v>
          </cell>
          <cell r="H36">
            <v>25.6</v>
          </cell>
          <cell r="I36">
            <v>24.76</v>
          </cell>
          <cell r="J36">
            <v>13.54</v>
          </cell>
          <cell r="K36">
            <v>7.81</v>
          </cell>
          <cell r="L36">
            <v>5.52</v>
          </cell>
          <cell r="M36">
            <v>2.98</v>
          </cell>
          <cell r="N36">
            <v>1.47</v>
          </cell>
        </row>
        <row r="37">
          <cell r="C37">
            <v>1.65</v>
          </cell>
          <cell r="D37">
            <v>7</v>
          </cell>
          <cell r="E37">
            <v>40.55</v>
          </cell>
          <cell r="F37">
            <v>57.36</v>
          </cell>
          <cell r="G37">
            <v>38.28</v>
          </cell>
          <cell r="H37">
            <v>24.76</v>
          </cell>
          <cell r="I37">
            <v>22.2</v>
          </cell>
          <cell r="J37">
            <v>13.33</v>
          </cell>
          <cell r="K37">
            <v>7.81</v>
          </cell>
          <cell r="L37">
            <v>5.52</v>
          </cell>
          <cell r="M37">
            <v>3.09</v>
          </cell>
          <cell r="N37">
            <v>1.47</v>
          </cell>
        </row>
        <row r="38">
          <cell r="C38">
            <v>1.83</v>
          </cell>
          <cell r="D38">
            <v>7</v>
          </cell>
          <cell r="E38">
            <v>36.65</v>
          </cell>
          <cell r="F38">
            <v>23.45</v>
          </cell>
          <cell r="G38">
            <v>35.69</v>
          </cell>
          <cell r="H38">
            <v>24.2</v>
          </cell>
          <cell r="I38">
            <v>21.24</v>
          </cell>
          <cell r="J38">
            <v>12.7</v>
          </cell>
          <cell r="K38">
            <v>7.81</v>
          </cell>
          <cell r="L38">
            <v>5.38</v>
          </cell>
          <cell r="M38">
            <v>2.87</v>
          </cell>
          <cell r="N38">
            <v>1.47</v>
          </cell>
        </row>
        <row r="39">
          <cell r="C39">
            <v>2.1</v>
          </cell>
          <cell r="D39">
            <v>6.85</v>
          </cell>
          <cell r="E39">
            <v>20.55</v>
          </cell>
          <cell r="F39">
            <v>21.01</v>
          </cell>
          <cell r="G39">
            <v>30.42</v>
          </cell>
          <cell r="H39">
            <v>24.48</v>
          </cell>
          <cell r="I39">
            <v>20.32</v>
          </cell>
          <cell r="J39">
            <v>12.51</v>
          </cell>
          <cell r="K39">
            <v>7.81</v>
          </cell>
          <cell r="L39">
            <v>5.24</v>
          </cell>
          <cell r="M39" t="str">
            <v/>
          </cell>
          <cell r="N39">
            <v>1.47</v>
          </cell>
        </row>
        <row r="40">
          <cell r="C40">
            <v>1.83</v>
          </cell>
          <cell r="D40">
            <v>5.8</v>
          </cell>
          <cell r="E40">
            <v>14.38</v>
          </cell>
          <cell r="F40">
            <v>23.45</v>
          </cell>
          <cell r="G40">
            <v>28.4</v>
          </cell>
          <cell r="H40">
            <v>25.6</v>
          </cell>
          <cell r="I40">
            <v>19.17</v>
          </cell>
          <cell r="J40">
            <v>12.32</v>
          </cell>
          <cell r="K40">
            <v>7.64</v>
          </cell>
          <cell r="L40">
            <v>5.1</v>
          </cell>
          <cell r="N40">
            <v>1.47</v>
          </cell>
        </row>
        <row r="41">
          <cell r="D41">
            <v>5.52</v>
          </cell>
          <cell r="F41">
            <v>25.88</v>
          </cell>
          <cell r="G41">
            <v>29.52</v>
          </cell>
          <cell r="I41">
            <v>18.48</v>
          </cell>
          <cell r="K41">
            <v>7.3</v>
          </cell>
          <cell r="L41">
            <v>5.1</v>
          </cell>
          <cell r="N41">
            <v>1.47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2018</v>
          </cell>
        </row>
        <row r="7">
          <cell r="C7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1.6</v>
          </cell>
          <cell r="D9">
            <v>1.46</v>
          </cell>
          <cell r="E9">
            <v>6.94</v>
          </cell>
          <cell r="F9">
            <v>1.6</v>
          </cell>
          <cell r="G9">
            <v>3.2</v>
          </cell>
          <cell r="H9">
            <v>17.47</v>
          </cell>
          <cell r="I9">
            <v>0.9</v>
          </cell>
          <cell r="J9">
            <v>0.97</v>
          </cell>
          <cell r="K9">
            <v>0.7</v>
          </cell>
          <cell r="L9">
            <v>0.85</v>
          </cell>
          <cell r="M9">
            <v>0.65</v>
          </cell>
          <cell r="N9">
            <v>0.5</v>
          </cell>
        </row>
        <row r="10">
          <cell r="C10">
            <v>1.78</v>
          </cell>
          <cell r="D10">
            <v>1.46</v>
          </cell>
          <cell r="E10">
            <v>4.34</v>
          </cell>
          <cell r="F10">
            <v>1.78</v>
          </cell>
          <cell r="G10">
            <v>2.5</v>
          </cell>
          <cell r="H10">
            <v>13.4</v>
          </cell>
          <cell r="I10">
            <v>0.9</v>
          </cell>
          <cell r="J10">
            <v>0.97</v>
          </cell>
          <cell r="K10">
            <v>0.7</v>
          </cell>
          <cell r="L10">
            <v>0.8</v>
          </cell>
          <cell r="M10">
            <v>0.65</v>
          </cell>
          <cell r="N10">
            <v>0.5</v>
          </cell>
        </row>
        <row r="11">
          <cell r="C11">
            <v>1.6</v>
          </cell>
          <cell r="D11">
            <v>1.39</v>
          </cell>
          <cell r="E11">
            <v>3.5</v>
          </cell>
          <cell r="F11">
            <v>1.87</v>
          </cell>
          <cell r="G11">
            <v>1.87</v>
          </cell>
          <cell r="H11">
            <v>7.85</v>
          </cell>
          <cell r="I11">
            <v>0.97</v>
          </cell>
          <cell r="J11">
            <v>0.9</v>
          </cell>
          <cell r="K11">
            <v>0.7</v>
          </cell>
          <cell r="L11">
            <v>0.8</v>
          </cell>
          <cell r="M11">
            <v>0.6</v>
          </cell>
          <cell r="N11">
            <v>0.45</v>
          </cell>
        </row>
        <row r="12">
          <cell r="C12">
            <v>1.6</v>
          </cell>
          <cell r="D12">
            <v>1.39</v>
          </cell>
          <cell r="E12">
            <v>3.3</v>
          </cell>
          <cell r="F12">
            <v>1.78</v>
          </cell>
          <cell r="G12">
            <v>4.34</v>
          </cell>
          <cell r="H12">
            <v>4.46</v>
          </cell>
          <cell r="I12">
            <v>1.39</v>
          </cell>
          <cell r="J12">
            <v>0.9</v>
          </cell>
          <cell r="K12">
            <v>0.65</v>
          </cell>
          <cell r="L12">
            <v>0.75</v>
          </cell>
          <cell r="M12">
            <v>0.6</v>
          </cell>
          <cell r="N12">
            <v>0.5</v>
          </cell>
        </row>
        <row r="13">
          <cell r="C13">
            <v>1.6</v>
          </cell>
          <cell r="D13">
            <v>1.46</v>
          </cell>
          <cell r="E13">
            <v>3.2</v>
          </cell>
          <cell r="F13">
            <v>2.14</v>
          </cell>
          <cell r="G13">
            <v>13.8</v>
          </cell>
          <cell r="H13">
            <v>3.2</v>
          </cell>
          <cell r="I13">
            <v>1.53</v>
          </cell>
          <cell r="J13">
            <v>0.9</v>
          </cell>
          <cell r="K13">
            <v>0.65</v>
          </cell>
          <cell r="L13">
            <v>0.75</v>
          </cell>
          <cell r="M13">
            <v>0.65</v>
          </cell>
          <cell r="N13">
            <v>0.45</v>
          </cell>
        </row>
        <row r="14">
          <cell r="C14">
            <v>1.6</v>
          </cell>
          <cell r="D14">
            <v>1.46</v>
          </cell>
          <cell r="E14">
            <v>3.1</v>
          </cell>
          <cell r="F14">
            <v>2.32</v>
          </cell>
          <cell r="G14">
            <v>10.13</v>
          </cell>
          <cell r="H14">
            <v>2.8</v>
          </cell>
          <cell r="I14">
            <v>1.11</v>
          </cell>
          <cell r="J14">
            <v>1.04</v>
          </cell>
          <cell r="K14">
            <v>0.7</v>
          </cell>
          <cell r="L14">
            <v>0.75</v>
          </cell>
          <cell r="M14">
            <v>0.6</v>
          </cell>
          <cell r="N14">
            <v>0.4</v>
          </cell>
        </row>
        <row r="15">
          <cell r="C15">
            <v>1.6</v>
          </cell>
          <cell r="D15">
            <v>1.46</v>
          </cell>
          <cell r="E15">
            <v>3</v>
          </cell>
          <cell r="F15">
            <v>2.14</v>
          </cell>
          <cell r="G15">
            <v>5.82</v>
          </cell>
          <cell r="H15">
            <v>2.41</v>
          </cell>
          <cell r="I15">
            <v>1.18</v>
          </cell>
          <cell r="J15">
            <v>1.39</v>
          </cell>
          <cell r="K15">
            <v>0.7</v>
          </cell>
          <cell r="L15">
            <v>0.8</v>
          </cell>
          <cell r="M15">
            <v>0.6</v>
          </cell>
          <cell r="N15">
            <v>0.45</v>
          </cell>
        </row>
        <row r="16">
          <cell r="C16">
            <v>1.6</v>
          </cell>
          <cell r="D16">
            <v>1.46</v>
          </cell>
          <cell r="E16">
            <v>3</v>
          </cell>
          <cell r="F16">
            <v>2.05</v>
          </cell>
          <cell r="G16">
            <v>3.3</v>
          </cell>
          <cell r="H16">
            <v>2.05</v>
          </cell>
          <cell r="I16">
            <v>1.25</v>
          </cell>
          <cell r="J16">
            <v>1.6</v>
          </cell>
          <cell r="K16">
            <v>0.7</v>
          </cell>
          <cell r="L16">
            <v>0.85</v>
          </cell>
          <cell r="M16">
            <v>0.6</v>
          </cell>
          <cell r="N16">
            <v>0.45</v>
          </cell>
        </row>
        <row r="17">
          <cell r="C17">
            <v>1.6</v>
          </cell>
          <cell r="D17">
            <v>1.46</v>
          </cell>
          <cell r="E17">
            <v>2.9</v>
          </cell>
          <cell r="F17">
            <v>1.87</v>
          </cell>
          <cell r="G17">
            <v>2.6</v>
          </cell>
          <cell r="H17">
            <v>1.6</v>
          </cell>
          <cell r="I17">
            <v>1.25</v>
          </cell>
          <cell r="J17">
            <v>1.46</v>
          </cell>
          <cell r="K17">
            <v>0.65</v>
          </cell>
          <cell r="L17">
            <v>0.85</v>
          </cell>
          <cell r="M17">
            <v>0.6</v>
          </cell>
          <cell r="N17">
            <v>0.4</v>
          </cell>
        </row>
        <row r="18">
          <cell r="C18">
            <v>1.6</v>
          </cell>
          <cell r="D18">
            <v>1.46</v>
          </cell>
          <cell r="E18">
            <v>2.41</v>
          </cell>
          <cell r="F18">
            <v>1.87</v>
          </cell>
          <cell r="G18">
            <v>3.3</v>
          </cell>
          <cell r="H18">
            <v>2.23</v>
          </cell>
          <cell r="I18">
            <v>1.18</v>
          </cell>
          <cell r="J18">
            <v>1.25</v>
          </cell>
          <cell r="K18">
            <v>0.65</v>
          </cell>
          <cell r="L18">
            <v>0.8</v>
          </cell>
          <cell r="M18">
            <v>0.6</v>
          </cell>
          <cell r="N18">
            <v>0.4</v>
          </cell>
        </row>
        <row r="20">
          <cell r="C20">
            <v>1.6</v>
          </cell>
          <cell r="D20">
            <v>1.53</v>
          </cell>
          <cell r="E20">
            <v>2.05</v>
          </cell>
          <cell r="F20">
            <v>1.87</v>
          </cell>
          <cell r="G20">
            <v>6.66</v>
          </cell>
          <cell r="H20">
            <v>4.84</v>
          </cell>
          <cell r="I20">
            <v>1.32</v>
          </cell>
          <cell r="J20">
            <v>1.11</v>
          </cell>
          <cell r="K20">
            <v>0.65</v>
          </cell>
          <cell r="L20">
            <v>0.8</v>
          </cell>
          <cell r="M20">
            <v>0.55</v>
          </cell>
          <cell r="N20">
            <v>0.4</v>
          </cell>
        </row>
        <row r="21">
          <cell r="C21">
            <v>1.6</v>
          </cell>
          <cell r="D21">
            <v>1.53</v>
          </cell>
          <cell r="E21">
            <v>2.14</v>
          </cell>
          <cell r="F21">
            <v>1.87</v>
          </cell>
          <cell r="G21">
            <v>24.5</v>
          </cell>
          <cell r="H21">
            <v>5.54</v>
          </cell>
          <cell r="I21">
            <v>1.32</v>
          </cell>
          <cell r="J21">
            <v>1.25</v>
          </cell>
          <cell r="K21">
            <v>0.75</v>
          </cell>
          <cell r="L21">
            <v>0.75</v>
          </cell>
          <cell r="M21">
            <v>0.6</v>
          </cell>
          <cell r="N21">
            <v>0.45</v>
          </cell>
        </row>
        <row r="22">
          <cell r="C22">
            <v>1.6</v>
          </cell>
          <cell r="D22">
            <v>1.6</v>
          </cell>
          <cell r="E22">
            <v>2.23</v>
          </cell>
          <cell r="F22">
            <v>1.78</v>
          </cell>
          <cell r="G22">
            <v>40.05</v>
          </cell>
          <cell r="H22">
            <v>4.22</v>
          </cell>
          <cell r="I22">
            <v>1.39</v>
          </cell>
          <cell r="J22">
            <v>1.04</v>
          </cell>
          <cell r="K22">
            <v>0.6</v>
          </cell>
          <cell r="L22">
            <v>0.8</v>
          </cell>
          <cell r="M22">
            <v>0.65</v>
          </cell>
          <cell r="N22">
            <v>0.5</v>
          </cell>
        </row>
        <row r="23">
          <cell r="C23">
            <v>1.6</v>
          </cell>
          <cell r="D23">
            <v>1.6</v>
          </cell>
          <cell r="E23">
            <v>2.05</v>
          </cell>
          <cell r="F23">
            <v>1.6</v>
          </cell>
          <cell r="G23">
            <v>13.2</v>
          </cell>
          <cell r="H23">
            <v>3.2</v>
          </cell>
          <cell r="I23">
            <v>1.46</v>
          </cell>
          <cell r="J23">
            <v>0.9</v>
          </cell>
          <cell r="K23">
            <v>0.6</v>
          </cell>
          <cell r="L23">
            <v>0.8</v>
          </cell>
          <cell r="M23">
            <v>0.55</v>
          </cell>
          <cell r="N23">
            <v>0.45</v>
          </cell>
        </row>
        <row r="24">
          <cell r="C24">
            <v>1.6</v>
          </cell>
          <cell r="D24">
            <v>1.78</v>
          </cell>
          <cell r="E24">
            <v>1.87</v>
          </cell>
          <cell r="F24">
            <v>1.6</v>
          </cell>
          <cell r="G24">
            <v>6.52</v>
          </cell>
          <cell r="H24">
            <v>2.41</v>
          </cell>
          <cell r="I24">
            <v>1.6</v>
          </cell>
          <cell r="J24">
            <v>0.9</v>
          </cell>
          <cell r="K24">
            <v>0.75</v>
          </cell>
          <cell r="L24">
            <v>0.8</v>
          </cell>
          <cell r="M24">
            <v>0.6</v>
          </cell>
          <cell r="N24">
            <v>0.5</v>
          </cell>
        </row>
        <row r="25">
          <cell r="C25">
            <v>1.6</v>
          </cell>
          <cell r="D25">
            <v>1.78</v>
          </cell>
          <cell r="E25">
            <v>1.39</v>
          </cell>
          <cell r="F25">
            <v>1.6</v>
          </cell>
          <cell r="G25">
            <v>5.26</v>
          </cell>
          <cell r="H25">
            <v>1.78</v>
          </cell>
          <cell r="I25">
            <v>1.32</v>
          </cell>
          <cell r="J25">
            <v>0.97</v>
          </cell>
          <cell r="K25">
            <v>0.75</v>
          </cell>
          <cell r="L25">
            <v>0.85</v>
          </cell>
          <cell r="M25">
            <v>0.55</v>
          </cell>
          <cell r="N25">
            <v>0.55</v>
          </cell>
        </row>
        <row r="26">
          <cell r="C26">
            <v>1.6</v>
          </cell>
          <cell r="D26">
            <v>1.69</v>
          </cell>
          <cell r="E26">
            <v>1.46</v>
          </cell>
          <cell r="F26">
            <v>1.6</v>
          </cell>
          <cell r="G26">
            <v>7.36</v>
          </cell>
          <cell r="H26">
            <v>1.39</v>
          </cell>
          <cell r="I26">
            <v>1.25</v>
          </cell>
          <cell r="J26">
            <v>0.9</v>
          </cell>
          <cell r="K26">
            <v>0.75</v>
          </cell>
          <cell r="L26">
            <v>0.8</v>
          </cell>
          <cell r="M26">
            <v>0.55</v>
          </cell>
          <cell r="N26">
            <v>0.5</v>
          </cell>
        </row>
        <row r="27">
          <cell r="C27">
            <v>1.6</v>
          </cell>
          <cell r="D27">
            <v>1.6</v>
          </cell>
          <cell r="E27">
            <v>1.39</v>
          </cell>
          <cell r="F27">
            <v>1.6</v>
          </cell>
          <cell r="G27">
            <v>8.55</v>
          </cell>
          <cell r="H27">
            <v>1.46</v>
          </cell>
          <cell r="I27">
            <v>1.32</v>
          </cell>
          <cell r="J27">
            <v>0.9</v>
          </cell>
          <cell r="K27">
            <v>0.75</v>
          </cell>
          <cell r="L27">
            <v>0.8</v>
          </cell>
          <cell r="M27">
            <v>0.55</v>
          </cell>
          <cell r="N27">
            <v>0.5</v>
          </cell>
        </row>
        <row r="28">
          <cell r="C28">
            <v>1.6</v>
          </cell>
          <cell r="D28">
            <v>1.6</v>
          </cell>
          <cell r="E28">
            <v>1.53</v>
          </cell>
          <cell r="F28">
            <v>1.6</v>
          </cell>
          <cell r="G28">
            <v>4.58</v>
          </cell>
          <cell r="H28">
            <v>1.53</v>
          </cell>
          <cell r="I28">
            <v>1.25</v>
          </cell>
          <cell r="J28">
            <v>0.85</v>
          </cell>
          <cell r="K28">
            <v>0.75</v>
          </cell>
          <cell r="L28">
            <v>0.8</v>
          </cell>
          <cell r="M28">
            <v>0.55</v>
          </cell>
          <cell r="N28">
            <v>0.5</v>
          </cell>
        </row>
        <row r="29">
          <cell r="C29">
            <v>1.6</v>
          </cell>
          <cell r="D29">
            <v>1.46</v>
          </cell>
          <cell r="E29">
            <v>1.39</v>
          </cell>
          <cell r="F29">
            <v>1.6</v>
          </cell>
          <cell r="G29">
            <v>3.62</v>
          </cell>
          <cell r="H29">
            <v>1.6</v>
          </cell>
          <cell r="I29">
            <v>1.25</v>
          </cell>
          <cell r="J29">
            <v>0.85</v>
          </cell>
          <cell r="K29">
            <v>0.75</v>
          </cell>
          <cell r="L29">
            <v>0.8</v>
          </cell>
          <cell r="M29">
            <v>0.55</v>
          </cell>
          <cell r="N29">
            <v>0.5</v>
          </cell>
        </row>
        <row r="31">
          <cell r="C31">
            <v>1.6</v>
          </cell>
          <cell r="D31">
            <v>1.25</v>
          </cell>
          <cell r="E31">
            <v>1.32</v>
          </cell>
          <cell r="F31">
            <v>1.6</v>
          </cell>
          <cell r="G31">
            <v>6.38</v>
          </cell>
          <cell r="H31">
            <v>1.46</v>
          </cell>
          <cell r="I31">
            <v>1.18</v>
          </cell>
          <cell r="J31">
            <v>0.85</v>
          </cell>
          <cell r="K31">
            <v>0.7</v>
          </cell>
          <cell r="L31">
            <v>0.8</v>
          </cell>
          <cell r="M31">
            <v>0.55</v>
          </cell>
          <cell r="N31">
            <v>0.55</v>
          </cell>
        </row>
        <row r="32">
          <cell r="C32">
            <v>1.6</v>
          </cell>
          <cell r="D32">
            <v>1.32</v>
          </cell>
          <cell r="E32">
            <v>1.25</v>
          </cell>
          <cell r="F32">
            <v>1.78</v>
          </cell>
          <cell r="G32">
            <v>6.1</v>
          </cell>
          <cell r="H32">
            <v>1.39</v>
          </cell>
          <cell r="I32">
            <v>1.18</v>
          </cell>
          <cell r="J32">
            <v>0.8</v>
          </cell>
          <cell r="K32">
            <v>0.7</v>
          </cell>
          <cell r="L32">
            <v>0.85</v>
          </cell>
          <cell r="M32">
            <v>0.55</v>
          </cell>
          <cell r="N32">
            <v>0.55</v>
          </cell>
        </row>
        <row r="33">
          <cell r="C33">
            <v>1.6</v>
          </cell>
          <cell r="D33">
            <v>1.46</v>
          </cell>
          <cell r="E33">
            <v>1.25</v>
          </cell>
          <cell r="F33">
            <v>2.05</v>
          </cell>
          <cell r="G33">
            <v>8.55</v>
          </cell>
          <cell r="H33">
            <v>1.25</v>
          </cell>
          <cell r="I33">
            <v>1.04</v>
          </cell>
          <cell r="J33">
            <v>0.8</v>
          </cell>
          <cell r="K33">
            <v>0.7</v>
          </cell>
          <cell r="L33">
            <v>0.85</v>
          </cell>
          <cell r="M33">
            <v>0.55</v>
          </cell>
          <cell r="N33">
            <v>0.45</v>
          </cell>
        </row>
        <row r="34">
          <cell r="C34">
            <v>1.6</v>
          </cell>
          <cell r="D34">
            <v>1.32</v>
          </cell>
          <cell r="E34">
            <v>2.7</v>
          </cell>
          <cell r="F34">
            <v>1.96</v>
          </cell>
          <cell r="G34">
            <v>5.96</v>
          </cell>
          <cell r="H34">
            <v>1.11</v>
          </cell>
          <cell r="I34">
            <v>1.11</v>
          </cell>
          <cell r="J34">
            <v>0.8</v>
          </cell>
          <cell r="K34">
            <v>0.7</v>
          </cell>
          <cell r="L34">
            <v>0.8</v>
          </cell>
          <cell r="M34">
            <v>0.5</v>
          </cell>
          <cell r="N34">
            <v>0.4</v>
          </cell>
        </row>
        <row r="35">
          <cell r="C35">
            <v>1.6</v>
          </cell>
          <cell r="D35">
            <v>1.32</v>
          </cell>
          <cell r="E35">
            <v>3.1</v>
          </cell>
          <cell r="F35">
            <v>1.78</v>
          </cell>
          <cell r="G35">
            <v>4.46</v>
          </cell>
          <cell r="H35">
            <v>1.11</v>
          </cell>
          <cell r="I35">
            <v>1.39</v>
          </cell>
          <cell r="J35">
            <v>0.8</v>
          </cell>
          <cell r="K35">
            <v>0.7</v>
          </cell>
          <cell r="L35">
            <v>0.7</v>
          </cell>
          <cell r="M35">
            <v>0.5</v>
          </cell>
          <cell r="N35">
            <v>0.4</v>
          </cell>
        </row>
        <row r="36">
          <cell r="C36">
            <v>1.6</v>
          </cell>
          <cell r="D36">
            <v>1.46</v>
          </cell>
          <cell r="E36">
            <v>2.7</v>
          </cell>
          <cell r="F36">
            <v>3.1</v>
          </cell>
          <cell r="G36">
            <v>3.5</v>
          </cell>
          <cell r="H36">
            <v>1.11</v>
          </cell>
          <cell r="I36">
            <v>1.25</v>
          </cell>
          <cell r="J36">
            <v>0.8</v>
          </cell>
          <cell r="K36">
            <v>0.75</v>
          </cell>
          <cell r="L36">
            <v>0.7</v>
          </cell>
          <cell r="M36">
            <v>0.5</v>
          </cell>
          <cell r="N36">
            <v>0.4</v>
          </cell>
        </row>
        <row r="37">
          <cell r="C37">
            <v>1.46</v>
          </cell>
          <cell r="D37">
            <v>1.32</v>
          </cell>
          <cell r="E37">
            <v>1.96</v>
          </cell>
          <cell r="F37">
            <v>6.1</v>
          </cell>
          <cell r="G37">
            <v>3.74</v>
          </cell>
          <cell r="H37">
            <v>1.04</v>
          </cell>
          <cell r="I37">
            <v>1.25</v>
          </cell>
          <cell r="J37">
            <v>0.8</v>
          </cell>
          <cell r="K37">
            <v>0.75</v>
          </cell>
          <cell r="L37">
            <v>0.7</v>
          </cell>
          <cell r="M37">
            <v>0.5</v>
          </cell>
          <cell r="N37">
            <v>0.4</v>
          </cell>
        </row>
        <row r="38">
          <cell r="C38">
            <v>1.46</v>
          </cell>
          <cell r="D38">
            <v>1.32</v>
          </cell>
          <cell r="E38">
            <v>1.78</v>
          </cell>
          <cell r="F38">
            <v>4.22</v>
          </cell>
          <cell r="G38">
            <v>4.84</v>
          </cell>
          <cell r="H38">
            <v>1.04</v>
          </cell>
          <cell r="I38">
            <v>1.11</v>
          </cell>
          <cell r="J38">
            <v>0.8</v>
          </cell>
          <cell r="K38">
            <v>0.75</v>
          </cell>
          <cell r="L38">
            <v>0.8</v>
          </cell>
          <cell r="M38">
            <v>0.5</v>
          </cell>
          <cell r="N38">
            <v>0.4</v>
          </cell>
        </row>
        <row r="39">
          <cell r="C39">
            <v>1.46</v>
          </cell>
          <cell r="D39">
            <v>1.32</v>
          </cell>
          <cell r="E39">
            <v>1.6</v>
          </cell>
          <cell r="F39">
            <v>2.14</v>
          </cell>
          <cell r="G39">
            <v>4.98</v>
          </cell>
          <cell r="H39">
            <v>1.11</v>
          </cell>
          <cell r="I39">
            <v>1.04</v>
          </cell>
          <cell r="J39">
            <v>0.8</v>
          </cell>
          <cell r="K39">
            <v>0.8</v>
          </cell>
          <cell r="L39">
            <v>0.75</v>
          </cell>
          <cell r="M39">
            <v>0.4999999999998863</v>
          </cell>
          <cell r="N39">
            <v>0.4</v>
          </cell>
        </row>
        <row r="40">
          <cell r="C40">
            <v>1.46</v>
          </cell>
          <cell r="D40">
            <v>10.13</v>
          </cell>
          <cell r="E40">
            <v>1.6</v>
          </cell>
          <cell r="F40">
            <v>1.6</v>
          </cell>
          <cell r="G40">
            <v>3</v>
          </cell>
          <cell r="H40">
            <v>1.18</v>
          </cell>
          <cell r="I40">
            <v>0.9</v>
          </cell>
          <cell r="J40">
            <v>0.7</v>
          </cell>
          <cell r="K40">
            <v>0.9</v>
          </cell>
          <cell r="L40">
            <v>0.65</v>
          </cell>
          <cell r="N40">
            <v>0.4</v>
          </cell>
        </row>
        <row r="41">
          <cell r="D41">
            <v>21.75</v>
          </cell>
          <cell r="F41">
            <v>1.96</v>
          </cell>
          <cell r="G41">
            <v>5.26</v>
          </cell>
          <cell r="I41">
            <v>0.9</v>
          </cell>
          <cell r="K41">
            <v>0.9</v>
          </cell>
          <cell r="L41">
            <v>0.65</v>
          </cell>
          <cell r="N41">
            <v>0.4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2019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0.2</v>
          </cell>
          <cell r="D9">
            <v>0.52</v>
          </cell>
          <cell r="E9">
            <v>0.25</v>
          </cell>
          <cell r="F9">
            <v>0.62</v>
          </cell>
          <cell r="G9">
            <v>0.66</v>
          </cell>
          <cell r="H9">
            <v>3.3</v>
          </cell>
          <cell r="I9">
            <v>6.68</v>
          </cell>
          <cell r="J9">
            <v>2.81</v>
          </cell>
          <cell r="K9">
            <v>0.62</v>
          </cell>
          <cell r="L9">
            <v>0.42</v>
          </cell>
          <cell r="M9">
            <v>1.3</v>
          </cell>
          <cell r="N9">
            <v>0.42</v>
          </cell>
        </row>
        <row r="10">
          <cell r="C10">
            <v>0.22</v>
          </cell>
          <cell r="D10">
            <v>0.52</v>
          </cell>
          <cell r="E10">
            <v>0.3</v>
          </cell>
          <cell r="F10">
            <v>0.62</v>
          </cell>
          <cell r="G10">
            <v>0.77</v>
          </cell>
          <cell r="H10">
            <v>1.58</v>
          </cell>
          <cell r="I10">
            <v>5.36</v>
          </cell>
          <cell r="J10">
            <v>1.72</v>
          </cell>
          <cell r="K10">
            <v>0.59</v>
          </cell>
          <cell r="L10">
            <v>0.42</v>
          </cell>
          <cell r="M10">
            <v>1.3</v>
          </cell>
          <cell r="N10">
            <v>0.42</v>
          </cell>
        </row>
        <row r="11">
          <cell r="C11">
            <v>0.2</v>
          </cell>
          <cell r="D11">
            <v>0.59</v>
          </cell>
          <cell r="E11">
            <v>0.3</v>
          </cell>
          <cell r="F11">
            <v>0.62</v>
          </cell>
          <cell r="G11">
            <v>6.44</v>
          </cell>
          <cell r="H11">
            <v>1.3</v>
          </cell>
          <cell r="I11">
            <v>4.67</v>
          </cell>
          <cell r="J11">
            <v>1.72</v>
          </cell>
          <cell r="K11">
            <v>0.59</v>
          </cell>
          <cell r="L11">
            <v>0.42</v>
          </cell>
          <cell r="M11">
            <v>1.3</v>
          </cell>
          <cell r="N11">
            <v>0.42</v>
          </cell>
        </row>
        <row r="12">
          <cell r="C12">
            <v>0.2</v>
          </cell>
          <cell r="D12">
            <v>0.59</v>
          </cell>
          <cell r="E12">
            <v>0.33</v>
          </cell>
          <cell r="F12">
            <v>0.73</v>
          </cell>
          <cell r="G12">
            <v>26.65</v>
          </cell>
          <cell r="H12">
            <v>1.3</v>
          </cell>
          <cell r="I12">
            <v>3.9</v>
          </cell>
          <cell r="J12">
            <v>1.79</v>
          </cell>
          <cell r="K12">
            <v>0.59</v>
          </cell>
          <cell r="L12">
            <v>0.48</v>
          </cell>
          <cell r="M12">
            <v>1.3</v>
          </cell>
          <cell r="N12">
            <v>0.42</v>
          </cell>
        </row>
        <row r="13">
          <cell r="C13">
            <v>0.2</v>
          </cell>
          <cell r="D13">
            <v>0.59</v>
          </cell>
          <cell r="E13">
            <v>0.3</v>
          </cell>
          <cell r="F13">
            <v>0.85</v>
          </cell>
          <cell r="G13">
            <v>16.61</v>
          </cell>
          <cell r="H13">
            <v>3.6</v>
          </cell>
          <cell r="I13">
            <v>3.9</v>
          </cell>
          <cell r="J13">
            <v>1.72</v>
          </cell>
          <cell r="K13">
            <v>0.62</v>
          </cell>
          <cell r="L13">
            <v>0.52</v>
          </cell>
          <cell r="M13">
            <v>1</v>
          </cell>
          <cell r="N13">
            <v>0.42</v>
          </cell>
        </row>
        <row r="14">
          <cell r="C14">
            <v>0.22</v>
          </cell>
          <cell r="D14">
            <v>0.42</v>
          </cell>
          <cell r="E14">
            <v>0.3</v>
          </cell>
          <cell r="F14">
            <v>0.7</v>
          </cell>
          <cell r="G14">
            <v>10.38</v>
          </cell>
          <cell r="H14">
            <v>7.92</v>
          </cell>
          <cell r="I14">
            <v>3.9</v>
          </cell>
          <cell r="J14">
            <v>1.2</v>
          </cell>
          <cell r="K14">
            <v>0.59</v>
          </cell>
          <cell r="L14">
            <v>0.52</v>
          </cell>
          <cell r="M14">
            <v>0.48</v>
          </cell>
          <cell r="N14">
            <v>0.4</v>
          </cell>
        </row>
        <row r="15">
          <cell r="C15">
            <v>0.22</v>
          </cell>
          <cell r="D15">
            <v>0.3</v>
          </cell>
          <cell r="E15">
            <v>0.3</v>
          </cell>
          <cell r="F15">
            <v>0.8</v>
          </cell>
          <cell r="G15">
            <v>6.92</v>
          </cell>
          <cell r="H15">
            <v>2.54</v>
          </cell>
          <cell r="I15">
            <v>3.6</v>
          </cell>
          <cell r="J15">
            <v>0.95</v>
          </cell>
          <cell r="K15">
            <v>0.52</v>
          </cell>
          <cell r="L15">
            <v>0.48</v>
          </cell>
          <cell r="M15">
            <v>0.45</v>
          </cell>
          <cell r="N15">
            <v>0.4</v>
          </cell>
        </row>
        <row r="16">
          <cell r="C16">
            <v>0.2</v>
          </cell>
          <cell r="D16">
            <v>0.2</v>
          </cell>
          <cell r="E16">
            <v>0.27</v>
          </cell>
          <cell r="F16">
            <v>0.8</v>
          </cell>
          <cell r="G16">
            <v>5.72</v>
          </cell>
          <cell r="H16">
            <v>28.05</v>
          </cell>
          <cell r="I16">
            <v>3.1</v>
          </cell>
          <cell r="J16">
            <v>1.1</v>
          </cell>
          <cell r="K16">
            <v>0.35</v>
          </cell>
          <cell r="L16">
            <v>0.42</v>
          </cell>
          <cell r="M16">
            <v>2.09</v>
          </cell>
          <cell r="N16">
            <v>0.42</v>
          </cell>
        </row>
        <row r="17">
          <cell r="C17">
            <v>0.2</v>
          </cell>
          <cell r="D17">
            <v>0.2</v>
          </cell>
          <cell r="E17">
            <v>0.33</v>
          </cell>
          <cell r="F17">
            <v>0.73</v>
          </cell>
          <cell r="G17">
            <v>4.23</v>
          </cell>
          <cell r="H17">
            <v>20.12</v>
          </cell>
          <cell r="I17">
            <v>2.63</v>
          </cell>
          <cell r="J17">
            <v>1.3</v>
          </cell>
          <cell r="K17">
            <v>0.33</v>
          </cell>
          <cell r="L17">
            <v>0.42</v>
          </cell>
          <cell r="M17">
            <v>6.68</v>
          </cell>
          <cell r="N17">
            <v>0.4</v>
          </cell>
        </row>
        <row r="18">
          <cell r="C18">
            <v>0.2</v>
          </cell>
          <cell r="D18">
            <v>0.22</v>
          </cell>
          <cell r="E18">
            <v>0.33</v>
          </cell>
          <cell r="F18">
            <v>0.62</v>
          </cell>
          <cell r="G18">
            <v>2.81</v>
          </cell>
          <cell r="H18">
            <v>8.31</v>
          </cell>
          <cell r="I18">
            <v>2.27</v>
          </cell>
          <cell r="J18">
            <v>1.05</v>
          </cell>
          <cell r="K18">
            <v>0.33</v>
          </cell>
          <cell r="L18">
            <v>0.42</v>
          </cell>
          <cell r="M18">
            <v>1.86</v>
          </cell>
          <cell r="N18">
            <v>0.4</v>
          </cell>
        </row>
        <row r="20">
          <cell r="C20">
            <v>0.2</v>
          </cell>
          <cell r="D20">
            <v>0.33</v>
          </cell>
          <cell r="E20">
            <v>0.3</v>
          </cell>
          <cell r="F20">
            <v>0.59</v>
          </cell>
          <cell r="G20">
            <v>4.23</v>
          </cell>
          <cell r="H20">
            <v>4.89</v>
          </cell>
          <cell r="I20">
            <v>2.27</v>
          </cell>
          <cell r="J20">
            <v>0.9</v>
          </cell>
          <cell r="K20">
            <v>0.35</v>
          </cell>
          <cell r="L20">
            <v>0.42</v>
          </cell>
          <cell r="M20">
            <v>0.85</v>
          </cell>
          <cell r="N20">
            <v>0.37</v>
          </cell>
        </row>
        <row r="21">
          <cell r="C21">
            <v>0.2</v>
          </cell>
          <cell r="D21">
            <v>0.33</v>
          </cell>
          <cell r="E21">
            <v>0.33</v>
          </cell>
          <cell r="F21">
            <v>0.59</v>
          </cell>
          <cell r="G21">
            <v>9.26</v>
          </cell>
          <cell r="H21">
            <v>6.44</v>
          </cell>
          <cell r="I21">
            <v>2.09</v>
          </cell>
          <cell r="J21">
            <v>0.8</v>
          </cell>
          <cell r="K21">
            <v>0.45</v>
          </cell>
          <cell r="L21">
            <v>0.42</v>
          </cell>
          <cell r="M21">
            <v>0.8</v>
          </cell>
          <cell r="N21">
            <v>0.37</v>
          </cell>
        </row>
        <row r="22">
          <cell r="C22">
            <v>0.22</v>
          </cell>
          <cell r="D22">
            <v>0.33</v>
          </cell>
          <cell r="E22">
            <v>0.3</v>
          </cell>
          <cell r="F22">
            <v>0.62</v>
          </cell>
          <cell r="G22">
            <v>28.53</v>
          </cell>
          <cell r="H22">
            <v>11.08</v>
          </cell>
          <cell r="I22">
            <v>1.93</v>
          </cell>
          <cell r="J22">
            <v>0.8</v>
          </cell>
          <cell r="K22">
            <v>0.45</v>
          </cell>
          <cell r="L22">
            <v>0.42</v>
          </cell>
          <cell r="M22">
            <v>0.73</v>
          </cell>
          <cell r="N22">
            <v>0.37</v>
          </cell>
        </row>
        <row r="23">
          <cell r="C23">
            <v>0.25</v>
          </cell>
          <cell r="D23">
            <v>0.33</v>
          </cell>
          <cell r="E23">
            <v>0.33</v>
          </cell>
          <cell r="F23">
            <v>0.59</v>
          </cell>
          <cell r="G23">
            <v>43.89</v>
          </cell>
          <cell r="H23">
            <v>8.05</v>
          </cell>
          <cell r="I23">
            <v>1.79</v>
          </cell>
          <cell r="J23">
            <v>0.77</v>
          </cell>
          <cell r="K23">
            <v>0.45</v>
          </cell>
          <cell r="L23">
            <v>0.45</v>
          </cell>
          <cell r="M23">
            <v>0.7</v>
          </cell>
          <cell r="N23">
            <v>0.35</v>
          </cell>
        </row>
        <row r="24">
          <cell r="C24">
            <v>0.27</v>
          </cell>
          <cell r="D24">
            <v>0.33</v>
          </cell>
          <cell r="E24">
            <v>1.2</v>
          </cell>
          <cell r="F24">
            <v>0.66</v>
          </cell>
          <cell r="G24">
            <v>21.99</v>
          </cell>
          <cell r="H24">
            <v>8.57</v>
          </cell>
          <cell r="I24">
            <v>1.65</v>
          </cell>
          <cell r="J24">
            <v>0.8</v>
          </cell>
          <cell r="K24">
            <v>0.45</v>
          </cell>
          <cell r="L24">
            <v>0.42</v>
          </cell>
          <cell r="M24">
            <v>0.62</v>
          </cell>
          <cell r="N24">
            <v>0.33</v>
          </cell>
        </row>
        <row r="25">
          <cell r="C25">
            <v>0.22</v>
          </cell>
          <cell r="D25">
            <v>0.33</v>
          </cell>
          <cell r="E25">
            <v>3.8</v>
          </cell>
          <cell r="F25">
            <v>0.59</v>
          </cell>
          <cell r="G25">
            <v>9.26</v>
          </cell>
          <cell r="H25">
            <v>7.28</v>
          </cell>
          <cell r="I25">
            <v>1.86</v>
          </cell>
          <cell r="J25">
            <v>0.77</v>
          </cell>
          <cell r="K25">
            <v>0.45</v>
          </cell>
          <cell r="L25">
            <v>0.42</v>
          </cell>
          <cell r="M25">
            <v>0.59</v>
          </cell>
          <cell r="N25">
            <v>0.33</v>
          </cell>
        </row>
        <row r="26">
          <cell r="C26">
            <v>0.22</v>
          </cell>
          <cell r="D26">
            <v>0.33</v>
          </cell>
          <cell r="E26">
            <v>1.1</v>
          </cell>
          <cell r="F26">
            <v>0.59</v>
          </cell>
          <cell r="G26">
            <v>8.7</v>
          </cell>
          <cell r="H26">
            <v>5.48</v>
          </cell>
          <cell r="I26">
            <v>2</v>
          </cell>
          <cell r="J26">
            <v>0.77</v>
          </cell>
          <cell r="K26">
            <v>0.45</v>
          </cell>
          <cell r="L26">
            <v>0.45</v>
          </cell>
          <cell r="M26">
            <v>0.59</v>
          </cell>
          <cell r="N26">
            <v>0.33</v>
          </cell>
        </row>
        <row r="27">
          <cell r="C27">
            <v>0.2</v>
          </cell>
          <cell r="D27">
            <v>0.3</v>
          </cell>
          <cell r="E27">
            <v>1.05</v>
          </cell>
          <cell r="F27">
            <v>0.9</v>
          </cell>
          <cell r="G27">
            <v>12.14</v>
          </cell>
          <cell r="H27">
            <v>4.12</v>
          </cell>
          <cell r="I27">
            <v>2</v>
          </cell>
          <cell r="J27">
            <v>0.77</v>
          </cell>
          <cell r="K27">
            <v>0.45</v>
          </cell>
          <cell r="L27">
            <v>0.45</v>
          </cell>
          <cell r="M27">
            <v>0.55</v>
          </cell>
          <cell r="N27">
            <v>0.33</v>
          </cell>
        </row>
        <row r="28">
          <cell r="C28">
            <v>0.18</v>
          </cell>
          <cell r="D28">
            <v>0.3</v>
          </cell>
          <cell r="E28">
            <v>0.9</v>
          </cell>
          <cell r="F28">
            <v>1.65</v>
          </cell>
          <cell r="G28">
            <v>8.31</v>
          </cell>
          <cell r="H28">
            <v>3.4</v>
          </cell>
          <cell r="I28">
            <v>2.18</v>
          </cell>
          <cell r="J28">
            <v>0.77</v>
          </cell>
          <cell r="K28">
            <v>0.42</v>
          </cell>
          <cell r="L28">
            <v>0.45</v>
          </cell>
          <cell r="M28">
            <v>0.48</v>
          </cell>
          <cell r="N28">
            <v>0.33</v>
          </cell>
        </row>
        <row r="29">
          <cell r="C29">
            <v>0.18</v>
          </cell>
          <cell r="D29">
            <v>0.27</v>
          </cell>
          <cell r="E29">
            <v>0.62</v>
          </cell>
          <cell r="F29">
            <v>1.44</v>
          </cell>
          <cell r="G29">
            <v>5.84</v>
          </cell>
          <cell r="H29">
            <v>11.98</v>
          </cell>
          <cell r="I29">
            <v>3.3</v>
          </cell>
          <cell r="J29">
            <v>0.77</v>
          </cell>
          <cell r="K29">
            <v>0.42</v>
          </cell>
          <cell r="L29">
            <v>0.45</v>
          </cell>
          <cell r="M29">
            <v>0.45</v>
          </cell>
          <cell r="N29">
            <v>0.35</v>
          </cell>
        </row>
        <row r="31">
          <cell r="C31">
            <v>0.18</v>
          </cell>
          <cell r="D31">
            <v>0.27</v>
          </cell>
          <cell r="E31">
            <v>0.55</v>
          </cell>
          <cell r="F31">
            <v>1.86</v>
          </cell>
          <cell r="G31">
            <v>4.01</v>
          </cell>
          <cell r="H31">
            <v>36.14</v>
          </cell>
          <cell r="I31">
            <v>3.3</v>
          </cell>
          <cell r="J31">
            <v>0.77</v>
          </cell>
          <cell r="K31">
            <v>0.42</v>
          </cell>
          <cell r="L31">
            <v>0.45</v>
          </cell>
          <cell r="M31">
            <v>0.45</v>
          </cell>
          <cell r="N31">
            <v>0.35</v>
          </cell>
        </row>
        <row r="32">
          <cell r="C32">
            <v>0.2</v>
          </cell>
          <cell r="D32">
            <v>0.27</v>
          </cell>
          <cell r="E32">
            <v>0.55</v>
          </cell>
          <cell r="F32">
            <v>2.36</v>
          </cell>
          <cell r="G32">
            <v>3.9</v>
          </cell>
          <cell r="H32">
            <v>11.5</v>
          </cell>
          <cell r="I32">
            <v>2.81</v>
          </cell>
          <cell r="J32">
            <v>0.77</v>
          </cell>
          <cell r="K32">
            <v>0.45</v>
          </cell>
          <cell r="L32">
            <v>0.45</v>
          </cell>
          <cell r="M32">
            <v>0.45</v>
          </cell>
          <cell r="N32">
            <v>0.33</v>
          </cell>
        </row>
        <row r="33">
          <cell r="C33">
            <v>0.16</v>
          </cell>
          <cell r="D33">
            <v>0.2</v>
          </cell>
          <cell r="E33">
            <v>0.45</v>
          </cell>
          <cell r="F33">
            <v>1.05</v>
          </cell>
          <cell r="G33">
            <v>8.57</v>
          </cell>
          <cell r="H33">
            <v>10.66</v>
          </cell>
          <cell r="I33">
            <v>2.27</v>
          </cell>
          <cell r="J33">
            <v>0.77</v>
          </cell>
          <cell r="K33">
            <v>0.45</v>
          </cell>
          <cell r="L33">
            <v>0.45</v>
          </cell>
          <cell r="M33">
            <v>0.45</v>
          </cell>
          <cell r="N33">
            <v>0.33</v>
          </cell>
        </row>
        <row r="34">
          <cell r="C34">
            <v>0.18</v>
          </cell>
          <cell r="D34">
            <v>0.2</v>
          </cell>
          <cell r="E34">
            <v>0.42</v>
          </cell>
          <cell r="F34">
            <v>0.8</v>
          </cell>
          <cell r="G34">
            <v>21.56</v>
          </cell>
          <cell r="H34">
            <v>15.66</v>
          </cell>
          <cell r="I34">
            <v>1.86</v>
          </cell>
          <cell r="J34">
            <v>0.77</v>
          </cell>
          <cell r="K34">
            <v>0.45</v>
          </cell>
          <cell r="L34">
            <v>0.42</v>
          </cell>
          <cell r="M34">
            <v>0.42</v>
          </cell>
          <cell r="N34">
            <v>0.33</v>
          </cell>
        </row>
        <row r="35">
          <cell r="C35">
            <v>0.2</v>
          </cell>
          <cell r="D35">
            <v>0.2</v>
          </cell>
          <cell r="E35">
            <v>0.42</v>
          </cell>
          <cell r="F35">
            <v>0.8</v>
          </cell>
          <cell r="G35">
            <v>11.36</v>
          </cell>
          <cell r="H35">
            <v>19.72</v>
          </cell>
          <cell r="I35">
            <v>1.86</v>
          </cell>
          <cell r="J35">
            <v>0.77</v>
          </cell>
          <cell r="K35">
            <v>0.45</v>
          </cell>
          <cell r="L35">
            <v>0.42</v>
          </cell>
          <cell r="M35">
            <v>0.4</v>
          </cell>
          <cell r="N35">
            <v>0.33</v>
          </cell>
        </row>
        <row r="36">
          <cell r="C36">
            <v>0.25</v>
          </cell>
          <cell r="D36">
            <v>0.2</v>
          </cell>
          <cell r="E36">
            <v>0.8</v>
          </cell>
          <cell r="F36">
            <v>0.73</v>
          </cell>
          <cell r="G36">
            <v>5.12</v>
          </cell>
          <cell r="H36">
            <v>16.61</v>
          </cell>
          <cell r="I36">
            <v>1.72</v>
          </cell>
          <cell r="J36">
            <v>0.77</v>
          </cell>
          <cell r="K36">
            <v>0.42</v>
          </cell>
          <cell r="L36">
            <v>0.42</v>
          </cell>
          <cell r="M36">
            <v>0.42</v>
          </cell>
          <cell r="N36">
            <v>0.33</v>
          </cell>
        </row>
        <row r="37">
          <cell r="C37">
            <v>0.3</v>
          </cell>
          <cell r="D37">
            <v>0.2</v>
          </cell>
          <cell r="E37">
            <v>4.78</v>
          </cell>
          <cell r="F37">
            <v>2</v>
          </cell>
          <cell r="G37">
            <v>3.5</v>
          </cell>
          <cell r="H37">
            <v>11.5</v>
          </cell>
          <cell r="I37">
            <v>1.58</v>
          </cell>
          <cell r="J37">
            <v>0.7</v>
          </cell>
          <cell r="K37">
            <v>0.42</v>
          </cell>
          <cell r="L37">
            <v>0.95</v>
          </cell>
          <cell r="M37">
            <v>0.42</v>
          </cell>
          <cell r="N37">
            <v>0.37</v>
          </cell>
        </row>
        <row r="38">
          <cell r="C38">
            <v>0.2</v>
          </cell>
          <cell r="D38">
            <v>0.2</v>
          </cell>
          <cell r="E38">
            <v>3.7</v>
          </cell>
          <cell r="F38">
            <v>5.96</v>
          </cell>
          <cell r="G38">
            <v>2.45</v>
          </cell>
          <cell r="H38">
            <v>10.38</v>
          </cell>
          <cell r="I38">
            <v>1.3</v>
          </cell>
          <cell r="J38">
            <v>0.62</v>
          </cell>
          <cell r="K38">
            <v>0.45</v>
          </cell>
          <cell r="L38">
            <v>1.37</v>
          </cell>
          <cell r="M38">
            <v>0.42</v>
          </cell>
          <cell r="N38">
            <v>0.37</v>
          </cell>
        </row>
        <row r="39">
          <cell r="C39">
            <v>0.22</v>
          </cell>
          <cell r="D39">
            <v>0.18</v>
          </cell>
          <cell r="E39">
            <v>1.25</v>
          </cell>
          <cell r="F39">
            <v>1</v>
          </cell>
          <cell r="G39">
            <v>2.18</v>
          </cell>
          <cell r="H39">
            <v>9.26</v>
          </cell>
          <cell r="I39">
            <v>1.3</v>
          </cell>
          <cell r="J39">
            <v>0.62</v>
          </cell>
          <cell r="K39">
            <v>0.45</v>
          </cell>
          <cell r="L39">
            <v>1.2</v>
          </cell>
          <cell r="M39" t="str">
            <v/>
          </cell>
          <cell r="N39">
            <v>0.37</v>
          </cell>
        </row>
        <row r="40">
          <cell r="C40">
            <v>0.3</v>
          </cell>
          <cell r="D40">
            <v>0.2</v>
          </cell>
          <cell r="E40">
            <v>0.73</v>
          </cell>
          <cell r="F40">
            <v>0.8</v>
          </cell>
          <cell r="G40">
            <v>2.72</v>
          </cell>
          <cell r="H40">
            <v>9.12</v>
          </cell>
          <cell r="I40">
            <v>1.3</v>
          </cell>
          <cell r="J40">
            <v>0.62</v>
          </cell>
          <cell r="K40">
            <v>0.45</v>
          </cell>
          <cell r="L40">
            <v>1.15</v>
          </cell>
          <cell r="N40">
            <v>0.4</v>
          </cell>
        </row>
        <row r="41">
          <cell r="D41">
            <v>0.22</v>
          </cell>
          <cell r="F41">
            <v>0.7</v>
          </cell>
          <cell r="G41">
            <v>2.72</v>
          </cell>
          <cell r="I41">
            <v>1.79</v>
          </cell>
          <cell r="K41">
            <v>0.45</v>
          </cell>
          <cell r="L41">
            <v>1.2</v>
          </cell>
          <cell r="N41">
            <v>0.4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2020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0.52</v>
          </cell>
          <cell r="D9">
            <v>0.52</v>
          </cell>
          <cell r="E9">
            <v>0.88</v>
          </cell>
          <cell r="F9">
            <v>2.86</v>
          </cell>
          <cell r="G9">
            <v>6.18</v>
          </cell>
          <cell r="H9">
            <v>9.85</v>
          </cell>
          <cell r="I9">
            <v>12.7</v>
          </cell>
          <cell r="J9">
            <v>44.05</v>
          </cell>
          <cell r="K9">
            <v>10.3</v>
          </cell>
          <cell r="L9">
            <v>3.08</v>
          </cell>
          <cell r="M9">
            <v>1.93</v>
          </cell>
          <cell r="N9">
            <v>0.6</v>
          </cell>
        </row>
        <row r="10">
          <cell r="C10">
            <v>0.48</v>
          </cell>
          <cell r="D10">
            <v>0.6</v>
          </cell>
          <cell r="E10">
            <v>0.81</v>
          </cell>
          <cell r="F10">
            <v>2.02</v>
          </cell>
          <cell r="G10">
            <v>6.46</v>
          </cell>
          <cell r="H10">
            <v>10.62</v>
          </cell>
          <cell r="I10">
            <v>12.54</v>
          </cell>
          <cell r="J10">
            <v>15.38</v>
          </cell>
          <cell r="K10">
            <v>10</v>
          </cell>
          <cell r="L10">
            <v>3.08</v>
          </cell>
          <cell r="M10">
            <v>1.84</v>
          </cell>
          <cell r="N10">
            <v>0.6</v>
          </cell>
        </row>
        <row r="11">
          <cell r="C11">
            <v>0.4</v>
          </cell>
          <cell r="D11">
            <v>0.6</v>
          </cell>
          <cell r="E11">
            <v>0.67</v>
          </cell>
          <cell r="F11">
            <v>1.75</v>
          </cell>
          <cell r="G11">
            <v>8.05</v>
          </cell>
          <cell r="H11">
            <v>13.34</v>
          </cell>
          <cell r="I11">
            <v>12.22</v>
          </cell>
          <cell r="J11">
            <v>14.35</v>
          </cell>
          <cell r="K11">
            <v>10</v>
          </cell>
          <cell r="L11">
            <v>2.97</v>
          </cell>
          <cell r="M11">
            <v>1.75</v>
          </cell>
          <cell r="N11">
            <v>0.6</v>
          </cell>
        </row>
        <row r="12">
          <cell r="C12">
            <v>0.4</v>
          </cell>
          <cell r="D12">
            <v>0.6</v>
          </cell>
          <cell r="E12">
            <v>0.81</v>
          </cell>
          <cell r="F12">
            <v>1.57</v>
          </cell>
          <cell r="G12">
            <v>13.02</v>
          </cell>
          <cell r="H12">
            <v>14.35</v>
          </cell>
          <cell r="I12">
            <v>11.74</v>
          </cell>
          <cell r="J12">
            <v>24.72</v>
          </cell>
          <cell r="K12">
            <v>9.85</v>
          </cell>
          <cell r="L12">
            <v>2.97</v>
          </cell>
          <cell r="M12">
            <v>1.75</v>
          </cell>
          <cell r="N12">
            <v>0.6</v>
          </cell>
        </row>
        <row r="13">
          <cell r="C13">
            <v>0.48</v>
          </cell>
          <cell r="D13">
            <v>0.6</v>
          </cell>
          <cell r="E13">
            <v>0.88</v>
          </cell>
          <cell r="F13">
            <v>1.39</v>
          </cell>
          <cell r="G13">
            <v>18.8</v>
          </cell>
          <cell r="H13">
            <v>8.05</v>
          </cell>
          <cell r="I13">
            <v>10.94</v>
          </cell>
          <cell r="J13">
            <v>22.38</v>
          </cell>
          <cell r="K13">
            <v>9.85</v>
          </cell>
          <cell r="L13">
            <v>2.86</v>
          </cell>
          <cell r="M13">
            <v>1.93</v>
          </cell>
          <cell r="N13">
            <v>0.6</v>
          </cell>
        </row>
        <row r="14">
          <cell r="C14">
            <v>0.6</v>
          </cell>
          <cell r="D14">
            <v>0.6</v>
          </cell>
          <cell r="E14">
            <v>0.67</v>
          </cell>
          <cell r="F14">
            <v>2.53</v>
          </cell>
          <cell r="G14">
            <v>8.2</v>
          </cell>
          <cell r="H14">
            <v>8.95</v>
          </cell>
          <cell r="I14">
            <v>10</v>
          </cell>
          <cell r="J14">
            <v>18.2</v>
          </cell>
          <cell r="K14">
            <v>9.7</v>
          </cell>
          <cell r="L14">
            <v>2.75</v>
          </cell>
          <cell r="M14">
            <v>2.53</v>
          </cell>
          <cell r="N14">
            <v>0.56</v>
          </cell>
        </row>
        <row r="15">
          <cell r="C15">
            <v>0.81</v>
          </cell>
          <cell r="D15">
            <v>0.6</v>
          </cell>
          <cell r="E15">
            <v>0.6</v>
          </cell>
          <cell r="F15">
            <v>4.64</v>
          </cell>
          <cell r="G15">
            <v>7.6</v>
          </cell>
          <cell r="H15">
            <v>10.78</v>
          </cell>
          <cell r="I15">
            <v>9.4</v>
          </cell>
          <cell r="J15">
            <v>15.2</v>
          </cell>
          <cell r="K15">
            <v>9.55</v>
          </cell>
          <cell r="L15">
            <v>2.75</v>
          </cell>
          <cell r="M15">
            <v>2.02</v>
          </cell>
          <cell r="N15">
            <v>0.6</v>
          </cell>
        </row>
        <row r="16">
          <cell r="C16">
            <v>0.88</v>
          </cell>
          <cell r="D16">
            <v>0.6</v>
          </cell>
          <cell r="E16">
            <v>0.88</v>
          </cell>
          <cell r="F16">
            <v>3.9</v>
          </cell>
          <cell r="G16">
            <v>6.46</v>
          </cell>
          <cell r="H16">
            <v>7.9</v>
          </cell>
          <cell r="I16">
            <v>8.5</v>
          </cell>
          <cell r="J16">
            <v>13.5</v>
          </cell>
          <cell r="K16">
            <v>9.55</v>
          </cell>
          <cell r="L16">
            <v>2.53</v>
          </cell>
          <cell r="M16">
            <v>1.93</v>
          </cell>
          <cell r="N16">
            <v>0.6</v>
          </cell>
        </row>
        <row r="17">
          <cell r="C17">
            <v>0.88</v>
          </cell>
          <cell r="D17">
            <v>0.6</v>
          </cell>
          <cell r="E17">
            <v>7.75</v>
          </cell>
          <cell r="F17">
            <v>9.1</v>
          </cell>
          <cell r="G17">
            <v>4.26</v>
          </cell>
          <cell r="H17">
            <v>7.6</v>
          </cell>
          <cell r="I17">
            <v>8.05</v>
          </cell>
          <cell r="J17">
            <v>13.18</v>
          </cell>
          <cell r="K17">
            <v>9.4</v>
          </cell>
          <cell r="L17">
            <v>2.53</v>
          </cell>
          <cell r="M17">
            <v>1.48</v>
          </cell>
          <cell r="N17">
            <v>0.56</v>
          </cell>
        </row>
        <row r="18">
          <cell r="C18">
            <v>0.88</v>
          </cell>
          <cell r="D18">
            <v>0.6</v>
          </cell>
          <cell r="E18">
            <v>8.5</v>
          </cell>
          <cell r="F18">
            <v>5.76</v>
          </cell>
          <cell r="G18">
            <v>4.92</v>
          </cell>
          <cell r="H18">
            <v>7.3</v>
          </cell>
          <cell r="I18">
            <v>12.38</v>
          </cell>
          <cell r="J18">
            <v>13.02</v>
          </cell>
          <cell r="K18">
            <v>9.4</v>
          </cell>
          <cell r="L18">
            <v>2.64</v>
          </cell>
          <cell r="M18">
            <v>1.3</v>
          </cell>
          <cell r="N18">
            <v>0.56</v>
          </cell>
        </row>
        <row r="20">
          <cell r="C20">
            <v>0.88</v>
          </cell>
          <cell r="D20">
            <v>0.6</v>
          </cell>
          <cell r="E20">
            <v>1.48</v>
          </cell>
          <cell r="F20">
            <v>4.26</v>
          </cell>
          <cell r="G20">
            <v>39.1</v>
          </cell>
          <cell r="H20">
            <v>7.02</v>
          </cell>
          <cell r="I20">
            <v>18.4</v>
          </cell>
          <cell r="J20">
            <v>12.86</v>
          </cell>
          <cell r="K20">
            <v>9.25</v>
          </cell>
          <cell r="L20">
            <v>2.75</v>
          </cell>
          <cell r="M20">
            <v>1.16</v>
          </cell>
          <cell r="N20">
            <v>0.52</v>
          </cell>
        </row>
        <row r="21">
          <cell r="C21">
            <v>0.88</v>
          </cell>
          <cell r="D21">
            <v>0.67</v>
          </cell>
          <cell r="E21">
            <v>1.57</v>
          </cell>
          <cell r="F21">
            <v>3.08</v>
          </cell>
          <cell r="G21">
            <v>26.67</v>
          </cell>
          <cell r="H21">
            <v>6.74</v>
          </cell>
          <cell r="I21">
            <v>10.62</v>
          </cell>
          <cell r="J21">
            <v>12.86</v>
          </cell>
          <cell r="K21">
            <v>8.65</v>
          </cell>
          <cell r="L21">
            <v>2.86</v>
          </cell>
          <cell r="M21">
            <v>1.16</v>
          </cell>
          <cell r="N21">
            <v>0.52</v>
          </cell>
        </row>
        <row r="22">
          <cell r="C22">
            <v>0.88</v>
          </cell>
          <cell r="D22">
            <v>0.95</v>
          </cell>
          <cell r="E22">
            <v>2.2</v>
          </cell>
          <cell r="F22">
            <v>2.11</v>
          </cell>
          <cell r="G22">
            <v>12.7</v>
          </cell>
          <cell r="H22">
            <v>6.46</v>
          </cell>
          <cell r="I22">
            <v>9.85</v>
          </cell>
          <cell r="J22">
            <v>12.7</v>
          </cell>
          <cell r="K22">
            <v>6.88</v>
          </cell>
          <cell r="L22">
            <v>2.97</v>
          </cell>
          <cell r="M22">
            <v>1.16</v>
          </cell>
          <cell r="N22">
            <v>0.52</v>
          </cell>
        </row>
        <row r="23">
          <cell r="C23">
            <v>0.88</v>
          </cell>
          <cell r="D23">
            <v>0.6</v>
          </cell>
          <cell r="E23">
            <v>6.74</v>
          </cell>
          <cell r="F23">
            <v>1.57</v>
          </cell>
          <cell r="G23">
            <v>21.2</v>
          </cell>
          <cell r="H23">
            <v>7.75</v>
          </cell>
          <cell r="I23">
            <v>9.1</v>
          </cell>
          <cell r="J23">
            <v>12.7</v>
          </cell>
          <cell r="K23">
            <v>5.76</v>
          </cell>
          <cell r="L23">
            <v>3.08</v>
          </cell>
          <cell r="M23">
            <v>1.02</v>
          </cell>
          <cell r="N23">
            <v>0.52</v>
          </cell>
        </row>
        <row r="24">
          <cell r="C24">
            <v>0.88</v>
          </cell>
          <cell r="D24">
            <v>0.56</v>
          </cell>
          <cell r="E24">
            <v>12.06</v>
          </cell>
          <cell r="F24">
            <v>2.31</v>
          </cell>
          <cell r="G24">
            <v>47.9</v>
          </cell>
          <cell r="H24">
            <v>9.4</v>
          </cell>
          <cell r="I24">
            <v>9.55</v>
          </cell>
          <cell r="J24">
            <v>12.54</v>
          </cell>
          <cell r="K24">
            <v>5.2</v>
          </cell>
          <cell r="L24">
            <v>3.19</v>
          </cell>
          <cell r="M24">
            <v>1.02</v>
          </cell>
          <cell r="N24">
            <v>0.48</v>
          </cell>
        </row>
        <row r="25">
          <cell r="C25">
            <v>0.74</v>
          </cell>
          <cell r="D25">
            <v>0.56</v>
          </cell>
          <cell r="E25">
            <v>5.76</v>
          </cell>
          <cell r="F25">
            <v>4.02</v>
          </cell>
          <cell r="G25">
            <v>91.95</v>
          </cell>
          <cell r="H25">
            <v>13.67</v>
          </cell>
          <cell r="I25">
            <v>10.62</v>
          </cell>
          <cell r="J25">
            <v>11.58</v>
          </cell>
          <cell r="K25">
            <v>4.78</v>
          </cell>
          <cell r="L25">
            <v>8.35</v>
          </cell>
          <cell r="M25">
            <v>0.95</v>
          </cell>
          <cell r="N25">
            <v>0.48</v>
          </cell>
        </row>
        <row r="26">
          <cell r="C26">
            <v>0.6</v>
          </cell>
          <cell r="D26">
            <v>0.56</v>
          </cell>
          <cell r="E26">
            <v>4.26</v>
          </cell>
          <cell r="F26">
            <v>1.57</v>
          </cell>
          <cell r="G26">
            <v>35.8</v>
          </cell>
          <cell r="H26">
            <v>21.2</v>
          </cell>
          <cell r="I26">
            <v>9.85</v>
          </cell>
          <cell r="J26">
            <v>10.46</v>
          </cell>
          <cell r="K26">
            <v>4.5</v>
          </cell>
          <cell r="L26">
            <v>5.9</v>
          </cell>
          <cell r="M26">
            <v>0.95</v>
          </cell>
          <cell r="N26">
            <v>0.44</v>
          </cell>
        </row>
        <row r="27">
          <cell r="C27">
            <v>0.6</v>
          </cell>
          <cell r="D27">
            <v>1.16</v>
          </cell>
          <cell r="E27">
            <v>3.08</v>
          </cell>
          <cell r="F27">
            <v>1.39</v>
          </cell>
          <cell r="G27">
            <v>27.94</v>
          </cell>
          <cell r="H27">
            <v>11.74</v>
          </cell>
          <cell r="I27">
            <v>9.1</v>
          </cell>
          <cell r="J27">
            <v>10.3</v>
          </cell>
          <cell r="K27">
            <v>4.26</v>
          </cell>
          <cell r="L27">
            <v>4.5</v>
          </cell>
          <cell r="M27">
            <v>1.09</v>
          </cell>
          <cell r="N27">
            <v>0.44</v>
          </cell>
        </row>
        <row r="28">
          <cell r="C28">
            <v>0.67</v>
          </cell>
          <cell r="D28">
            <v>0.81</v>
          </cell>
          <cell r="E28">
            <v>2.02</v>
          </cell>
          <cell r="F28">
            <v>3.3</v>
          </cell>
          <cell r="G28">
            <v>21.67</v>
          </cell>
          <cell r="H28">
            <v>16.82</v>
          </cell>
          <cell r="I28">
            <v>8.65</v>
          </cell>
          <cell r="J28">
            <v>10.3</v>
          </cell>
          <cell r="K28">
            <v>4.14</v>
          </cell>
          <cell r="L28">
            <v>4.26</v>
          </cell>
          <cell r="M28">
            <v>1.66</v>
          </cell>
          <cell r="N28">
            <v>0.44</v>
          </cell>
        </row>
        <row r="29">
          <cell r="C29">
            <v>0.81</v>
          </cell>
          <cell r="D29">
            <v>0.88</v>
          </cell>
          <cell r="E29">
            <v>1.39</v>
          </cell>
          <cell r="F29">
            <v>9.25</v>
          </cell>
          <cell r="G29">
            <v>19.88</v>
          </cell>
          <cell r="H29">
            <v>40.9</v>
          </cell>
          <cell r="I29">
            <v>8.05</v>
          </cell>
          <cell r="J29">
            <v>9.7</v>
          </cell>
          <cell r="K29">
            <v>4.02</v>
          </cell>
          <cell r="L29">
            <v>4.26</v>
          </cell>
          <cell r="M29">
            <v>1.57</v>
          </cell>
          <cell r="N29">
            <v>0.4</v>
          </cell>
        </row>
        <row r="31">
          <cell r="C31">
            <v>0.81</v>
          </cell>
          <cell r="D31">
            <v>0.6</v>
          </cell>
          <cell r="E31">
            <v>1.16</v>
          </cell>
          <cell r="F31">
            <v>4.26</v>
          </cell>
          <cell r="G31">
            <v>17.6</v>
          </cell>
          <cell r="H31">
            <v>18.2</v>
          </cell>
          <cell r="I31">
            <v>8.95</v>
          </cell>
          <cell r="J31">
            <v>9.25</v>
          </cell>
          <cell r="K31">
            <v>3.9</v>
          </cell>
          <cell r="L31">
            <v>4.14</v>
          </cell>
          <cell r="M31">
            <v>1.48</v>
          </cell>
          <cell r="N31">
            <v>0.4</v>
          </cell>
        </row>
        <row r="32">
          <cell r="C32">
            <v>0.88</v>
          </cell>
          <cell r="D32">
            <v>0.6</v>
          </cell>
          <cell r="E32">
            <v>1.09</v>
          </cell>
          <cell r="F32">
            <v>13.5</v>
          </cell>
          <cell r="G32">
            <v>15.03</v>
          </cell>
          <cell r="H32">
            <v>20.98</v>
          </cell>
          <cell r="I32">
            <v>22.14</v>
          </cell>
          <cell r="J32">
            <v>9.1</v>
          </cell>
          <cell r="K32">
            <v>3.66</v>
          </cell>
          <cell r="L32">
            <v>4.02</v>
          </cell>
          <cell r="M32">
            <v>1.3</v>
          </cell>
          <cell r="N32">
            <v>0.4</v>
          </cell>
        </row>
        <row r="33">
          <cell r="C33">
            <v>0.88</v>
          </cell>
          <cell r="D33">
            <v>0.56</v>
          </cell>
          <cell r="E33">
            <v>0.95</v>
          </cell>
          <cell r="F33">
            <v>17.8</v>
          </cell>
          <cell r="G33">
            <v>14.18</v>
          </cell>
          <cell r="H33">
            <v>42.1</v>
          </cell>
          <cell r="I33">
            <v>63.4</v>
          </cell>
          <cell r="J33">
            <v>9.1</v>
          </cell>
          <cell r="K33">
            <v>3.66</v>
          </cell>
          <cell r="L33">
            <v>3.9</v>
          </cell>
          <cell r="M33">
            <v>1.48</v>
          </cell>
          <cell r="N33">
            <v>0.52</v>
          </cell>
        </row>
        <row r="34">
          <cell r="C34">
            <v>0.88</v>
          </cell>
          <cell r="D34">
            <v>0.56</v>
          </cell>
          <cell r="E34">
            <v>0.81</v>
          </cell>
          <cell r="F34">
            <v>12.86</v>
          </cell>
          <cell r="G34">
            <v>12.7</v>
          </cell>
          <cell r="H34">
            <v>17.8</v>
          </cell>
          <cell r="I34">
            <v>24.49</v>
          </cell>
          <cell r="J34">
            <v>8.8</v>
          </cell>
          <cell r="K34">
            <v>3.66</v>
          </cell>
          <cell r="L34">
            <v>3.54</v>
          </cell>
          <cell r="M34">
            <v>1.3</v>
          </cell>
          <cell r="N34">
            <v>0.52</v>
          </cell>
        </row>
        <row r="35">
          <cell r="C35">
            <v>0.88</v>
          </cell>
          <cell r="D35">
            <v>0.56</v>
          </cell>
          <cell r="E35">
            <v>2.75</v>
          </cell>
          <cell r="F35">
            <v>9.85</v>
          </cell>
          <cell r="G35">
            <v>11.42</v>
          </cell>
          <cell r="H35">
            <v>14.01</v>
          </cell>
          <cell r="I35">
            <v>17.4</v>
          </cell>
          <cell r="J35">
            <v>9.1</v>
          </cell>
          <cell r="K35">
            <v>3.66</v>
          </cell>
          <cell r="L35">
            <v>3.3</v>
          </cell>
          <cell r="M35">
            <v>1.16</v>
          </cell>
          <cell r="N35">
            <v>0.52</v>
          </cell>
        </row>
        <row r="36">
          <cell r="C36">
            <v>2.86</v>
          </cell>
          <cell r="D36">
            <v>0.56</v>
          </cell>
          <cell r="E36">
            <v>8.95</v>
          </cell>
          <cell r="F36">
            <v>9.25</v>
          </cell>
          <cell r="G36">
            <v>9.1</v>
          </cell>
          <cell r="H36">
            <v>14.86</v>
          </cell>
          <cell r="I36">
            <v>13.18</v>
          </cell>
          <cell r="J36">
            <v>9.4</v>
          </cell>
          <cell r="K36">
            <v>3.54</v>
          </cell>
          <cell r="L36">
            <v>3.08</v>
          </cell>
          <cell r="M36">
            <v>1.16</v>
          </cell>
          <cell r="N36">
            <v>0.52</v>
          </cell>
        </row>
        <row r="37">
          <cell r="C37">
            <v>1.09</v>
          </cell>
          <cell r="D37">
            <v>0.56</v>
          </cell>
          <cell r="E37">
            <v>5.76</v>
          </cell>
          <cell r="F37">
            <v>10.62</v>
          </cell>
          <cell r="G37">
            <v>11.9</v>
          </cell>
          <cell r="H37">
            <v>13.84</v>
          </cell>
          <cell r="I37">
            <v>10.46</v>
          </cell>
          <cell r="J37">
            <v>9.7</v>
          </cell>
          <cell r="K37">
            <v>3.42</v>
          </cell>
          <cell r="L37">
            <v>2.75</v>
          </cell>
          <cell r="M37">
            <v>1.02</v>
          </cell>
          <cell r="N37">
            <v>0.56</v>
          </cell>
        </row>
        <row r="38">
          <cell r="C38">
            <v>0.56</v>
          </cell>
          <cell r="D38">
            <v>0.56</v>
          </cell>
          <cell r="E38">
            <v>3.19</v>
          </cell>
          <cell r="F38">
            <v>7.45</v>
          </cell>
          <cell r="G38">
            <v>18.8</v>
          </cell>
          <cell r="H38">
            <v>12.86</v>
          </cell>
          <cell r="I38">
            <v>9.7</v>
          </cell>
          <cell r="J38">
            <v>9.85</v>
          </cell>
          <cell r="K38">
            <v>3.3</v>
          </cell>
          <cell r="L38">
            <v>2.42</v>
          </cell>
          <cell r="M38">
            <v>0.88</v>
          </cell>
          <cell r="N38">
            <v>0.6</v>
          </cell>
        </row>
        <row r="39">
          <cell r="C39">
            <v>0.52</v>
          </cell>
          <cell r="D39">
            <v>0.67</v>
          </cell>
          <cell r="E39">
            <v>2.2</v>
          </cell>
          <cell r="F39">
            <v>6.32</v>
          </cell>
          <cell r="G39">
            <v>14.35</v>
          </cell>
          <cell r="H39">
            <v>12.38</v>
          </cell>
          <cell r="I39">
            <v>8.8</v>
          </cell>
          <cell r="J39">
            <v>10</v>
          </cell>
          <cell r="K39">
            <v>3.08</v>
          </cell>
          <cell r="L39">
            <v>2.2</v>
          </cell>
          <cell r="M39" t="str">
            <v/>
          </cell>
          <cell r="N39">
            <v>0.6</v>
          </cell>
        </row>
        <row r="40">
          <cell r="C40">
            <v>0.56</v>
          </cell>
          <cell r="D40">
            <v>0.56</v>
          </cell>
          <cell r="E40">
            <v>2.31</v>
          </cell>
          <cell r="F40">
            <v>6.32</v>
          </cell>
          <cell r="G40">
            <v>11.1</v>
          </cell>
          <cell r="H40">
            <v>11.58</v>
          </cell>
          <cell r="I40">
            <v>8.8</v>
          </cell>
          <cell r="J40">
            <v>10.3</v>
          </cell>
          <cell r="K40">
            <v>3.08</v>
          </cell>
          <cell r="L40">
            <v>2.02</v>
          </cell>
          <cell r="N40">
            <v>0.67</v>
          </cell>
        </row>
        <row r="41">
          <cell r="D41">
            <v>0.56</v>
          </cell>
          <cell r="F41">
            <v>6.04</v>
          </cell>
          <cell r="G41">
            <v>8.5</v>
          </cell>
          <cell r="I41">
            <v>24.96</v>
          </cell>
          <cell r="K41">
            <v>3.08</v>
          </cell>
          <cell r="L41">
            <v>1.93</v>
          </cell>
          <cell r="N41">
            <v>0.67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2021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1.1</v>
          </cell>
          <cell r="D9">
            <v>1.04</v>
          </cell>
          <cell r="E9">
            <v>2.28</v>
          </cell>
          <cell r="F9">
            <v>37.2</v>
          </cell>
          <cell r="G9">
            <v>15.53</v>
          </cell>
          <cell r="H9">
            <v>19.94</v>
          </cell>
          <cell r="I9">
            <v>28.75</v>
          </cell>
          <cell r="J9">
            <v>17.21</v>
          </cell>
          <cell r="K9">
            <v>12.44</v>
          </cell>
          <cell r="L9">
            <v>5</v>
          </cell>
          <cell r="M9">
            <v>2.87</v>
          </cell>
          <cell r="N9">
            <v>2.44</v>
          </cell>
        </row>
        <row r="10">
          <cell r="C10">
            <v>1.24</v>
          </cell>
          <cell r="D10">
            <v>0.98</v>
          </cell>
          <cell r="E10">
            <v>2.44</v>
          </cell>
          <cell r="F10">
            <v>93.58</v>
          </cell>
          <cell r="G10">
            <v>13.85</v>
          </cell>
          <cell r="H10">
            <v>17.84</v>
          </cell>
          <cell r="I10">
            <v>65.8</v>
          </cell>
          <cell r="J10">
            <v>17.63</v>
          </cell>
          <cell r="K10">
            <v>12.62</v>
          </cell>
          <cell r="L10">
            <v>5.1</v>
          </cell>
          <cell r="M10">
            <v>2.87</v>
          </cell>
          <cell r="N10">
            <v>2.44</v>
          </cell>
        </row>
        <row r="11">
          <cell r="C11">
            <v>1.24</v>
          </cell>
          <cell r="D11">
            <v>1.04</v>
          </cell>
          <cell r="E11">
            <v>2.6</v>
          </cell>
          <cell r="F11">
            <v>29.03</v>
          </cell>
          <cell r="G11">
            <v>14.06</v>
          </cell>
          <cell r="H11">
            <v>16.79</v>
          </cell>
          <cell r="I11">
            <v>85.04</v>
          </cell>
          <cell r="J11">
            <v>17.42</v>
          </cell>
          <cell r="K11">
            <v>13.01</v>
          </cell>
          <cell r="L11">
            <v>4.8</v>
          </cell>
          <cell r="M11">
            <v>2.87</v>
          </cell>
          <cell r="N11">
            <v>2.44</v>
          </cell>
        </row>
        <row r="12">
          <cell r="C12">
            <v>1.04</v>
          </cell>
          <cell r="D12">
            <v>0.92</v>
          </cell>
          <cell r="E12">
            <v>2.78</v>
          </cell>
          <cell r="F12">
            <v>26.55</v>
          </cell>
          <cell r="G12">
            <v>14.48</v>
          </cell>
          <cell r="H12">
            <v>22.16</v>
          </cell>
          <cell r="I12">
            <v>54.2</v>
          </cell>
          <cell r="J12">
            <v>16.79</v>
          </cell>
          <cell r="K12">
            <v>12.26</v>
          </cell>
          <cell r="L12">
            <v>4.8</v>
          </cell>
          <cell r="M12">
            <v>2.87</v>
          </cell>
          <cell r="N12">
            <v>2.36</v>
          </cell>
        </row>
        <row r="13">
          <cell r="C13">
            <v>0.92</v>
          </cell>
          <cell r="D13">
            <v>0.92</v>
          </cell>
          <cell r="E13">
            <v>2.96</v>
          </cell>
          <cell r="F13">
            <v>30.4</v>
          </cell>
          <cell r="G13">
            <v>15.53</v>
          </cell>
          <cell r="H13">
            <v>45.6</v>
          </cell>
          <cell r="I13">
            <v>39.39</v>
          </cell>
          <cell r="J13">
            <v>15.95</v>
          </cell>
          <cell r="K13">
            <v>11.54</v>
          </cell>
          <cell r="L13">
            <v>4.7</v>
          </cell>
          <cell r="M13">
            <v>2.87</v>
          </cell>
          <cell r="N13">
            <v>2.36</v>
          </cell>
        </row>
        <row r="14">
          <cell r="C14">
            <v>0.8</v>
          </cell>
          <cell r="D14">
            <v>0.92</v>
          </cell>
          <cell r="E14">
            <v>3.14</v>
          </cell>
          <cell r="F14">
            <v>12.44</v>
          </cell>
          <cell r="G14">
            <v>16.79</v>
          </cell>
          <cell r="H14">
            <v>41.28</v>
          </cell>
          <cell r="I14">
            <v>35.1</v>
          </cell>
          <cell r="J14">
            <v>15.95</v>
          </cell>
          <cell r="K14">
            <v>11</v>
          </cell>
          <cell r="L14">
            <v>4.5</v>
          </cell>
          <cell r="M14">
            <v>2.87</v>
          </cell>
          <cell r="N14">
            <v>2.28</v>
          </cell>
        </row>
        <row r="15">
          <cell r="C15">
            <v>0.86</v>
          </cell>
          <cell r="D15">
            <v>0.86</v>
          </cell>
          <cell r="E15">
            <v>3.32</v>
          </cell>
          <cell r="F15">
            <v>7.7</v>
          </cell>
          <cell r="G15">
            <v>19.31</v>
          </cell>
          <cell r="H15">
            <v>22.88</v>
          </cell>
          <cell r="I15">
            <v>35.4</v>
          </cell>
          <cell r="J15">
            <v>15.74</v>
          </cell>
          <cell r="K15">
            <v>10.55</v>
          </cell>
          <cell r="L15">
            <v>4.5</v>
          </cell>
          <cell r="M15">
            <v>2.78</v>
          </cell>
          <cell r="N15">
            <v>2.2</v>
          </cell>
        </row>
        <row r="16">
          <cell r="C16">
            <v>0.86</v>
          </cell>
          <cell r="D16">
            <v>0.86</v>
          </cell>
          <cell r="E16">
            <v>3.5</v>
          </cell>
          <cell r="F16">
            <v>5.1</v>
          </cell>
          <cell r="G16">
            <v>56.2</v>
          </cell>
          <cell r="H16">
            <v>20.99</v>
          </cell>
          <cell r="I16">
            <v>67.92</v>
          </cell>
          <cell r="J16">
            <v>15.32</v>
          </cell>
          <cell r="K16">
            <v>10.25</v>
          </cell>
          <cell r="L16">
            <v>4.5</v>
          </cell>
          <cell r="M16">
            <v>2.78</v>
          </cell>
          <cell r="N16">
            <v>1.8</v>
          </cell>
        </row>
        <row r="17">
          <cell r="C17">
            <v>0.86</v>
          </cell>
          <cell r="D17">
            <v>0.92</v>
          </cell>
          <cell r="E17">
            <v>3.7</v>
          </cell>
          <cell r="F17">
            <v>4.8</v>
          </cell>
          <cell r="G17">
            <v>37.2</v>
          </cell>
          <cell r="H17">
            <v>24.32</v>
          </cell>
          <cell r="I17">
            <v>39.07</v>
          </cell>
          <cell r="J17">
            <v>15.32</v>
          </cell>
          <cell r="K17">
            <v>10.25</v>
          </cell>
          <cell r="L17">
            <v>4.3</v>
          </cell>
          <cell r="M17">
            <v>2.6</v>
          </cell>
          <cell r="N17">
            <v>1.88</v>
          </cell>
        </row>
        <row r="18">
          <cell r="C18">
            <v>0.86</v>
          </cell>
          <cell r="D18">
            <v>1.1</v>
          </cell>
          <cell r="E18">
            <v>4</v>
          </cell>
          <cell r="F18">
            <v>6</v>
          </cell>
          <cell r="G18">
            <v>25.52</v>
          </cell>
          <cell r="H18">
            <v>27.1</v>
          </cell>
          <cell r="I18">
            <v>36.3</v>
          </cell>
          <cell r="J18">
            <v>15.11</v>
          </cell>
          <cell r="K18">
            <v>9.95</v>
          </cell>
          <cell r="L18">
            <v>4.3</v>
          </cell>
          <cell r="M18">
            <v>2.6</v>
          </cell>
          <cell r="N18">
            <v>1.96</v>
          </cell>
        </row>
        <row r="20">
          <cell r="C20">
            <v>0.86</v>
          </cell>
          <cell r="D20">
            <v>1.45</v>
          </cell>
          <cell r="E20">
            <v>4.3</v>
          </cell>
          <cell r="F20">
            <v>13.85</v>
          </cell>
          <cell r="G20">
            <v>22.16</v>
          </cell>
          <cell r="H20">
            <v>81.78</v>
          </cell>
          <cell r="I20">
            <v>33</v>
          </cell>
          <cell r="J20">
            <v>14.9</v>
          </cell>
          <cell r="K20">
            <v>9.8</v>
          </cell>
          <cell r="L20">
            <v>4.3</v>
          </cell>
          <cell r="M20">
            <v>2.6</v>
          </cell>
          <cell r="N20">
            <v>2.04</v>
          </cell>
        </row>
        <row r="21">
          <cell r="C21">
            <v>1.04</v>
          </cell>
          <cell r="D21">
            <v>2.52</v>
          </cell>
          <cell r="E21">
            <v>4.6</v>
          </cell>
          <cell r="F21">
            <v>11.9</v>
          </cell>
          <cell r="G21">
            <v>124.35</v>
          </cell>
          <cell r="H21">
            <v>82.25</v>
          </cell>
          <cell r="I21">
            <v>31.5</v>
          </cell>
          <cell r="J21">
            <v>14.9</v>
          </cell>
          <cell r="K21">
            <v>9.8</v>
          </cell>
          <cell r="L21">
            <v>4.4</v>
          </cell>
          <cell r="M21">
            <v>2.6</v>
          </cell>
          <cell r="N21">
            <v>1.96</v>
          </cell>
        </row>
        <row r="22">
          <cell r="C22">
            <v>1.04</v>
          </cell>
          <cell r="D22">
            <v>1.96</v>
          </cell>
          <cell r="E22">
            <v>5.3</v>
          </cell>
          <cell r="F22">
            <v>30.13</v>
          </cell>
          <cell r="G22">
            <v>88.35</v>
          </cell>
          <cell r="H22">
            <v>59.8</v>
          </cell>
          <cell r="I22">
            <v>29.85</v>
          </cell>
          <cell r="J22">
            <v>14.48</v>
          </cell>
          <cell r="K22">
            <v>9.5</v>
          </cell>
          <cell r="L22">
            <v>4</v>
          </cell>
          <cell r="M22">
            <v>2.6</v>
          </cell>
          <cell r="N22">
            <v>1.96</v>
          </cell>
        </row>
        <row r="23">
          <cell r="C23">
            <v>0.98</v>
          </cell>
          <cell r="D23">
            <v>1.88</v>
          </cell>
          <cell r="E23">
            <v>5.9</v>
          </cell>
          <cell r="F23">
            <v>14.06</v>
          </cell>
          <cell r="G23">
            <v>47.4</v>
          </cell>
          <cell r="H23">
            <v>43.17</v>
          </cell>
          <cell r="I23">
            <v>28.48</v>
          </cell>
          <cell r="J23">
            <v>14.48</v>
          </cell>
          <cell r="K23">
            <v>9.2</v>
          </cell>
          <cell r="L23">
            <v>3.8</v>
          </cell>
          <cell r="M23">
            <v>2.6</v>
          </cell>
          <cell r="N23">
            <v>2.04</v>
          </cell>
        </row>
        <row r="24">
          <cell r="C24">
            <v>0.98</v>
          </cell>
          <cell r="D24">
            <v>1.8</v>
          </cell>
          <cell r="E24">
            <v>4.8</v>
          </cell>
          <cell r="F24">
            <v>12.62</v>
          </cell>
          <cell r="G24">
            <v>35.1</v>
          </cell>
          <cell r="H24">
            <v>33.9</v>
          </cell>
          <cell r="I24">
            <v>27.1</v>
          </cell>
          <cell r="J24">
            <v>14.9</v>
          </cell>
          <cell r="K24">
            <v>9.2</v>
          </cell>
          <cell r="L24">
            <v>3.7</v>
          </cell>
          <cell r="M24">
            <v>2.6</v>
          </cell>
          <cell r="N24">
            <v>2.44</v>
          </cell>
        </row>
        <row r="25">
          <cell r="C25">
            <v>0.86</v>
          </cell>
          <cell r="D25">
            <v>1.66</v>
          </cell>
          <cell r="E25">
            <v>4.3</v>
          </cell>
          <cell r="F25">
            <v>11.72</v>
          </cell>
          <cell r="G25">
            <v>27.65</v>
          </cell>
          <cell r="H25">
            <v>35.1</v>
          </cell>
          <cell r="I25">
            <v>26</v>
          </cell>
          <cell r="J25">
            <v>17</v>
          </cell>
          <cell r="K25">
            <v>8.9</v>
          </cell>
          <cell r="L25">
            <v>3.8</v>
          </cell>
          <cell r="M25">
            <v>2.6</v>
          </cell>
          <cell r="N25">
            <v>3.6</v>
          </cell>
        </row>
        <row r="26">
          <cell r="C26">
            <v>1.1</v>
          </cell>
          <cell r="D26">
            <v>1.73</v>
          </cell>
          <cell r="E26">
            <v>3.41</v>
          </cell>
          <cell r="F26">
            <v>11.9</v>
          </cell>
          <cell r="G26">
            <v>24.56</v>
          </cell>
          <cell r="H26">
            <v>36.3</v>
          </cell>
          <cell r="I26">
            <v>24.56</v>
          </cell>
          <cell r="J26">
            <v>15.74</v>
          </cell>
          <cell r="K26">
            <v>8.6</v>
          </cell>
          <cell r="L26">
            <v>3.7</v>
          </cell>
          <cell r="M26">
            <v>2.6</v>
          </cell>
          <cell r="N26">
            <v>3.05</v>
          </cell>
        </row>
        <row r="27">
          <cell r="C27">
            <v>1.88</v>
          </cell>
          <cell r="D27">
            <v>1.73</v>
          </cell>
          <cell r="E27">
            <v>2.69</v>
          </cell>
          <cell r="F27">
            <v>9.35</v>
          </cell>
          <cell r="G27">
            <v>22.64</v>
          </cell>
          <cell r="H27">
            <v>30.68</v>
          </cell>
          <cell r="I27">
            <v>22.64</v>
          </cell>
          <cell r="J27">
            <v>16.16</v>
          </cell>
          <cell r="K27">
            <v>8</v>
          </cell>
          <cell r="L27">
            <v>3.5</v>
          </cell>
          <cell r="M27">
            <v>2.6</v>
          </cell>
          <cell r="N27">
            <v>3.14</v>
          </cell>
        </row>
        <row r="28">
          <cell r="C28">
            <v>2.52</v>
          </cell>
          <cell r="D28">
            <v>1.66</v>
          </cell>
          <cell r="E28">
            <v>2.78</v>
          </cell>
          <cell r="F28">
            <v>6.95</v>
          </cell>
          <cell r="G28">
            <v>22.4</v>
          </cell>
          <cell r="H28">
            <v>28.75</v>
          </cell>
          <cell r="I28">
            <v>20.99</v>
          </cell>
          <cell r="J28">
            <v>16.37</v>
          </cell>
          <cell r="K28">
            <v>8.15</v>
          </cell>
          <cell r="L28">
            <v>3.5</v>
          </cell>
          <cell r="M28">
            <v>2.78</v>
          </cell>
          <cell r="N28">
            <v>3.05</v>
          </cell>
        </row>
        <row r="29">
          <cell r="C29">
            <v>3.8</v>
          </cell>
          <cell r="D29">
            <v>1.66</v>
          </cell>
          <cell r="E29">
            <v>3.14</v>
          </cell>
          <cell r="F29">
            <v>24.56</v>
          </cell>
          <cell r="G29">
            <v>18.89</v>
          </cell>
          <cell r="H29">
            <v>31.23</v>
          </cell>
          <cell r="I29">
            <v>20.36</v>
          </cell>
          <cell r="J29">
            <v>15.95</v>
          </cell>
          <cell r="K29">
            <v>8.3</v>
          </cell>
          <cell r="L29">
            <v>3.6</v>
          </cell>
          <cell r="M29">
            <v>2.52</v>
          </cell>
          <cell r="N29">
            <v>2.44</v>
          </cell>
        </row>
        <row r="31">
          <cell r="C31">
            <v>3.41</v>
          </cell>
          <cell r="D31">
            <v>6.4</v>
          </cell>
          <cell r="E31">
            <v>3.32</v>
          </cell>
          <cell r="F31">
            <v>25.04</v>
          </cell>
          <cell r="G31">
            <v>20.15</v>
          </cell>
          <cell r="H31">
            <v>30.4</v>
          </cell>
          <cell r="I31">
            <v>20.15</v>
          </cell>
          <cell r="J31">
            <v>15.11</v>
          </cell>
          <cell r="K31">
            <v>7.85</v>
          </cell>
          <cell r="L31">
            <v>3.6</v>
          </cell>
          <cell r="M31">
            <v>2.52</v>
          </cell>
          <cell r="N31">
            <v>2.04</v>
          </cell>
        </row>
        <row r="32">
          <cell r="C32">
            <v>2.96</v>
          </cell>
          <cell r="D32">
            <v>52.2</v>
          </cell>
          <cell r="E32">
            <v>3.5</v>
          </cell>
          <cell r="F32">
            <v>70.22</v>
          </cell>
          <cell r="G32">
            <v>69.76</v>
          </cell>
          <cell r="H32">
            <v>31.5</v>
          </cell>
          <cell r="I32">
            <v>19.94</v>
          </cell>
          <cell r="J32">
            <v>13.22</v>
          </cell>
          <cell r="K32">
            <v>6.4</v>
          </cell>
          <cell r="L32">
            <v>3.41</v>
          </cell>
          <cell r="M32">
            <v>2.52</v>
          </cell>
          <cell r="N32">
            <v>2.04</v>
          </cell>
        </row>
        <row r="33">
          <cell r="C33">
            <v>1.59</v>
          </cell>
          <cell r="D33">
            <v>9.35</v>
          </cell>
          <cell r="E33">
            <v>5.4</v>
          </cell>
          <cell r="F33">
            <v>71.6</v>
          </cell>
          <cell r="G33">
            <v>37.2</v>
          </cell>
          <cell r="H33">
            <v>73.44</v>
          </cell>
          <cell r="I33">
            <v>19.94</v>
          </cell>
          <cell r="J33">
            <v>12.44</v>
          </cell>
          <cell r="K33">
            <v>5.9</v>
          </cell>
          <cell r="L33">
            <v>3.41</v>
          </cell>
          <cell r="M33">
            <v>2.52</v>
          </cell>
          <cell r="N33">
            <v>2.04</v>
          </cell>
        </row>
        <row r="34">
          <cell r="C34">
            <v>1.31</v>
          </cell>
          <cell r="D34">
            <v>4.9</v>
          </cell>
          <cell r="E34">
            <v>26.55</v>
          </cell>
          <cell r="F34">
            <v>36.3</v>
          </cell>
          <cell r="G34">
            <v>25.04</v>
          </cell>
          <cell r="H34">
            <v>46.32</v>
          </cell>
          <cell r="I34">
            <v>19.73</v>
          </cell>
          <cell r="J34">
            <v>13.22</v>
          </cell>
          <cell r="K34">
            <v>5.3</v>
          </cell>
          <cell r="L34">
            <v>3.32</v>
          </cell>
          <cell r="M34">
            <v>2.44</v>
          </cell>
          <cell r="N34">
            <v>1.88</v>
          </cell>
        </row>
        <row r="35">
          <cell r="C35">
            <v>1.1</v>
          </cell>
          <cell r="D35">
            <v>3.9</v>
          </cell>
          <cell r="E35">
            <v>6.1</v>
          </cell>
          <cell r="F35">
            <v>19.31</v>
          </cell>
          <cell r="G35">
            <v>23.84</v>
          </cell>
          <cell r="H35">
            <v>32.7</v>
          </cell>
          <cell r="I35">
            <v>19.52</v>
          </cell>
          <cell r="J35">
            <v>13.64</v>
          </cell>
          <cell r="K35">
            <v>5.1</v>
          </cell>
          <cell r="L35">
            <v>2.87</v>
          </cell>
          <cell r="M35">
            <v>2.44</v>
          </cell>
          <cell r="N35">
            <v>1.88</v>
          </cell>
        </row>
        <row r="36">
          <cell r="C36">
            <v>1.04</v>
          </cell>
          <cell r="D36">
            <v>2.6</v>
          </cell>
          <cell r="E36">
            <v>3.14</v>
          </cell>
          <cell r="F36">
            <v>15.53</v>
          </cell>
          <cell r="G36">
            <v>25.52</v>
          </cell>
          <cell r="H36">
            <v>30.4</v>
          </cell>
          <cell r="I36">
            <v>19.1</v>
          </cell>
          <cell r="J36">
            <v>14.27</v>
          </cell>
          <cell r="K36">
            <v>5</v>
          </cell>
          <cell r="L36">
            <v>2.87</v>
          </cell>
          <cell r="M36">
            <v>2.36</v>
          </cell>
          <cell r="N36">
            <v>1.8</v>
          </cell>
        </row>
        <row r="37">
          <cell r="C37">
            <v>0.92</v>
          </cell>
          <cell r="D37">
            <v>2.52</v>
          </cell>
          <cell r="E37">
            <v>2.6</v>
          </cell>
          <cell r="F37">
            <v>13.22</v>
          </cell>
          <cell r="G37">
            <v>38.13</v>
          </cell>
          <cell r="H37">
            <v>27.38</v>
          </cell>
          <cell r="I37">
            <v>18.89</v>
          </cell>
          <cell r="J37">
            <v>14.27</v>
          </cell>
          <cell r="K37">
            <v>4.7</v>
          </cell>
          <cell r="L37">
            <v>2.87</v>
          </cell>
          <cell r="M37">
            <v>2.36</v>
          </cell>
          <cell r="N37">
            <v>1.8</v>
          </cell>
        </row>
        <row r="38">
          <cell r="C38">
            <v>0.92</v>
          </cell>
          <cell r="D38">
            <v>2.44</v>
          </cell>
          <cell r="E38">
            <v>1.8</v>
          </cell>
          <cell r="F38">
            <v>12.08</v>
          </cell>
          <cell r="G38">
            <v>26.27</v>
          </cell>
          <cell r="H38">
            <v>25.28</v>
          </cell>
          <cell r="I38">
            <v>20.36</v>
          </cell>
          <cell r="J38">
            <v>13.85</v>
          </cell>
          <cell r="K38">
            <v>4.8</v>
          </cell>
          <cell r="L38">
            <v>2.87</v>
          </cell>
          <cell r="M38">
            <v>2.36</v>
          </cell>
          <cell r="N38">
            <v>1.8</v>
          </cell>
        </row>
        <row r="39">
          <cell r="C39">
            <v>0.8</v>
          </cell>
          <cell r="D39">
            <v>2.36</v>
          </cell>
          <cell r="E39">
            <v>1.66</v>
          </cell>
          <cell r="F39">
            <v>13.64</v>
          </cell>
          <cell r="G39">
            <v>22.4</v>
          </cell>
          <cell r="H39">
            <v>22.4</v>
          </cell>
          <cell r="I39">
            <v>22.88</v>
          </cell>
          <cell r="J39">
            <v>13.01</v>
          </cell>
          <cell r="K39">
            <v>5</v>
          </cell>
          <cell r="L39">
            <v>2.87</v>
          </cell>
          <cell r="M39" t="str">
            <v/>
          </cell>
          <cell r="N39">
            <v>1.8</v>
          </cell>
        </row>
        <row r="40">
          <cell r="C40">
            <v>0.86</v>
          </cell>
          <cell r="D40">
            <v>2.28</v>
          </cell>
          <cell r="E40">
            <v>2.78</v>
          </cell>
          <cell r="F40">
            <v>21.92</v>
          </cell>
          <cell r="G40">
            <v>19.73</v>
          </cell>
          <cell r="H40">
            <v>21.68</v>
          </cell>
          <cell r="I40">
            <v>21.92</v>
          </cell>
          <cell r="J40">
            <v>12.8</v>
          </cell>
          <cell r="K40">
            <v>5.3</v>
          </cell>
          <cell r="L40">
            <v>2.87</v>
          </cell>
          <cell r="N40">
            <v>1.8</v>
          </cell>
        </row>
        <row r="41">
          <cell r="D41">
            <v>2.2</v>
          </cell>
          <cell r="F41">
            <v>19.31</v>
          </cell>
          <cell r="G41">
            <v>19.1</v>
          </cell>
          <cell r="I41">
            <v>18.26</v>
          </cell>
          <cell r="K41">
            <v>5.1</v>
          </cell>
          <cell r="L41">
            <v>2.87</v>
          </cell>
          <cell r="N41">
            <v>1.88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2022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1.06</v>
          </cell>
          <cell r="D9">
            <v>0.95</v>
          </cell>
          <cell r="E9">
            <v>1.18</v>
          </cell>
          <cell r="F9">
            <v>1.42</v>
          </cell>
          <cell r="G9">
            <v>8.07</v>
          </cell>
          <cell r="H9">
            <v>3.63</v>
          </cell>
          <cell r="I9">
            <v>25.25</v>
          </cell>
          <cell r="J9">
            <v>35.08</v>
          </cell>
          <cell r="K9">
            <v>7.26</v>
          </cell>
          <cell r="L9">
            <v>2</v>
          </cell>
          <cell r="M9">
            <v>1.24</v>
          </cell>
          <cell r="N9">
            <v>0.85</v>
          </cell>
        </row>
        <row r="10">
          <cell r="C10">
            <v>1</v>
          </cell>
          <cell r="D10">
            <v>1.18</v>
          </cell>
          <cell r="E10">
            <v>1.12</v>
          </cell>
          <cell r="F10">
            <v>2</v>
          </cell>
          <cell r="G10">
            <v>5.55</v>
          </cell>
          <cell r="H10">
            <v>3.5</v>
          </cell>
          <cell r="I10">
            <v>16.9</v>
          </cell>
          <cell r="J10">
            <v>24</v>
          </cell>
          <cell r="K10">
            <v>6.94</v>
          </cell>
          <cell r="L10">
            <v>1.76</v>
          </cell>
          <cell r="M10">
            <v>1.24</v>
          </cell>
          <cell r="N10">
            <v>0.8</v>
          </cell>
        </row>
        <row r="11">
          <cell r="C11">
            <v>1</v>
          </cell>
          <cell r="D11">
            <v>1.18</v>
          </cell>
          <cell r="E11">
            <v>1.54</v>
          </cell>
          <cell r="F11">
            <v>1.84</v>
          </cell>
          <cell r="G11">
            <v>6.94</v>
          </cell>
          <cell r="H11">
            <v>4.28</v>
          </cell>
          <cell r="I11">
            <v>13.3</v>
          </cell>
          <cell r="J11">
            <v>20.45</v>
          </cell>
          <cell r="K11">
            <v>6.46</v>
          </cell>
          <cell r="L11">
            <v>1.68</v>
          </cell>
          <cell r="M11">
            <v>1.18</v>
          </cell>
          <cell r="N11">
            <v>0.8</v>
          </cell>
        </row>
        <row r="12">
          <cell r="C12">
            <v>0.95</v>
          </cell>
          <cell r="D12">
            <v>1</v>
          </cell>
          <cell r="E12">
            <v>2.84</v>
          </cell>
          <cell r="F12">
            <v>1.54</v>
          </cell>
          <cell r="G12">
            <v>14.3</v>
          </cell>
          <cell r="H12">
            <v>2.73</v>
          </cell>
          <cell r="I12">
            <v>12.54</v>
          </cell>
          <cell r="J12">
            <v>19.4</v>
          </cell>
          <cell r="K12">
            <v>6.78</v>
          </cell>
          <cell r="L12">
            <v>1.6</v>
          </cell>
          <cell r="M12">
            <v>1.18</v>
          </cell>
          <cell r="N12">
            <v>0.8</v>
          </cell>
        </row>
        <row r="13">
          <cell r="C13">
            <v>0.95</v>
          </cell>
          <cell r="D13">
            <v>1</v>
          </cell>
          <cell r="E13">
            <v>3.06</v>
          </cell>
          <cell r="F13">
            <v>1.36</v>
          </cell>
          <cell r="G13">
            <v>11.22</v>
          </cell>
          <cell r="H13">
            <v>2.4</v>
          </cell>
          <cell r="I13">
            <v>12.35</v>
          </cell>
          <cell r="J13">
            <v>18.35</v>
          </cell>
          <cell r="K13">
            <v>6.62</v>
          </cell>
          <cell r="L13">
            <v>1.6</v>
          </cell>
          <cell r="M13">
            <v>1.12</v>
          </cell>
          <cell r="N13">
            <v>0.8</v>
          </cell>
        </row>
        <row r="14">
          <cell r="C14">
            <v>0.95</v>
          </cell>
          <cell r="D14">
            <v>1</v>
          </cell>
          <cell r="E14">
            <v>3.28</v>
          </cell>
          <cell r="F14">
            <v>1.42</v>
          </cell>
          <cell r="G14">
            <v>8.07</v>
          </cell>
          <cell r="H14">
            <v>2.51</v>
          </cell>
          <cell r="I14">
            <v>12.35</v>
          </cell>
          <cell r="J14">
            <v>16.9</v>
          </cell>
          <cell r="K14">
            <v>6.94</v>
          </cell>
          <cell r="L14">
            <v>1.68</v>
          </cell>
          <cell r="M14">
            <v>1.12</v>
          </cell>
          <cell r="N14">
            <v>0.75</v>
          </cell>
        </row>
        <row r="15">
          <cell r="C15">
            <v>0.95</v>
          </cell>
          <cell r="D15">
            <v>1</v>
          </cell>
          <cell r="E15">
            <v>3.89</v>
          </cell>
          <cell r="F15">
            <v>1.3</v>
          </cell>
          <cell r="G15">
            <v>12.73</v>
          </cell>
          <cell r="H15">
            <v>5.7</v>
          </cell>
          <cell r="I15">
            <v>12.35</v>
          </cell>
          <cell r="J15">
            <v>16.3</v>
          </cell>
          <cell r="K15">
            <v>6.94</v>
          </cell>
          <cell r="L15">
            <v>1.68</v>
          </cell>
          <cell r="M15">
            <v>1.18</v>
          </cell>
          <cell r="N15">
            <v>0.8</v>
          </cell>
        </row>
        <row r="16">
          <cell r="C16">
            <v>0.95</v>
          </cell>
          <cell r="D16">
            <v>1.48</v>
          </cell>
          <cell r="E16">
            <v>3.76</v>
          </cell>
          <cell r="F16">
            <v>1.12</v>
          </cell>
          <cell r="G16">
            <v>10.32</v>
          </cell>
          <cell r="H16">
            <v>8.24</v>
          </cell>
          <cell r="I16">
            <v>12.16</v>
          </cell>
          <cell r="J16">
            <v>16.1</v>
          </cell>
          <cell r="K16">
            <v>7.1</v>
          </cell>
          <cell r="L16">
            <v>1.6</v>
          </cell>
          <cell r="M16">
            <v>1.12</v>
          </cell>
          <cell r="N16">
            <v>0.75</v>
          </cell>
        </row>
        <row r="17">
          <cell r="C17">
            <v>0.95</v>
          </cell>
          <cell r="D17">
            <v>4.28</v>
          </cell>
          <cell r="E17">
            <v>3.76</v>
          </cell>
          <cell r="F17">
            <v>1.36</v>
          </cell>
          <cell r="G17">
            <v>7.1</v>
          </cell>
          <cell r="H17">
            <v>5.25</v>
          </cell>
          <cell r="I17">
            <v>47.58</v>
          </cell>
          <cell r="J17">
            <v>15.1</v>
          </cell>
          <cell r="K17">
            <v>7.1</v>
          </cell>
          <cell r="L17">
            <v>1.54</v>
          </cell>
          <cell r="M17">
            <v>1.12</v>
          </cell>
          <cell r="N17">
            <v>0.75</v>
          </cell>
        </row>
        <row r="18">
          <cell r="C18">
            <v>0.95</v>
          </cell>
          <cell r="D18">
            <v>3.76</v>
          </cell>
          <cell r="E18">
            <v>3.5</v>
          </cell>
          <cell r="F18">
            <v>5.25</v>
          </cell>
          <cell r="G18">
            <v>4.8</v>
          </cell>
          <cell r="H18">
            <v>10.86</v>
          </cell>
          <cell r="I18">
            <v>64.8</v>
          </cell>
          <cell r="J18">
            <v>13.3</v>
          </cell>
          <cell r="K18">
            <v>6.46</v>
          </cell>
          <cell r="L18">
            <v>1.6</v>
          </cell>
          <cell r="M18">
            <v>1.12</v>
          </cell>
          <cell r="N18">
            <v>0.75</v>
          </cell>
        </row>
        <row r="20">
          <cell r="C20">
            <v>0.95</v>
          </cell>
          <cell r="D20">
            <v>2.24</v>
          </cell>
          <cell r="E20">
            <v>3.5</v>
          </cell>
          <cell r="F20">
            <v>5.85</v>
          </cell>
          <cell r="G20">
            <v>4.02</v>
          </cell>
          <cell r="H20">
            <v>7.42</v>
          </cell>
          <cell r="I20">
            <v>27.05</v>
          </cell>
          <cell r="J20">
            <v>13.3</v>
          </cell>
          <cell r="K20">
            <v>6.15</v>
          </cell>
          <cell r="L20">
            <v>1.54</v>
          </cell>
          <cell r="M20">
            <v>1.06</v>
          </cell>
          <cell r="N20">
            <v>0.85</v>
          </cell>
        </row>
        <row r="21">
          <cell r="C21">
            <v>0.95</v>
          </cell>
          <cell r="D21">
            <v>1.48</v>
          </cell>
          <cell r="E21">
            <v>3.28</v>
          </cell>
          <cell r="F21">
            <v>1.76</v>
          </cell>
          <cell r="G21">
            <v>2.62</v>
          </cell>
          <cell r="H21">
            <v>7.26</v>
          </cell>
          <cell r="I21">
            <v>18.56</v>
          </cell>
          <cell r="J21">
            <v>12.54</v>
          </cell>
          <cell r="K21">
            <v>6.15</v>
          </cell>
          <cell r="L21">
            <v>1.54</v>
          </cell>
          <cell r="M21">
            <v>1.12</v>
          </cell>
          <cell r="N21">
            <v>0.85</v>
          </cell>
        </row>
        <row r="22">
          <cell r="C22">
            <v>0.95</v>
          </cell>
          <cell r="D22">
            <v>1.84</v>
          </cell>
          <cell r="E22">
            <v>2.32</v>
          </cell>
          <cell r="F22">
            <v>1.36</v>
          </cell>
          <cell r="G22">
            <v>2.08</v>
          </cell>
          <cell r="H22">
            <v>12.73</v>
          </cell>
          <cell r="I22">
            <v>24</v>
          </cell>
          <cell r="J22">
            <v>16.1</v>
          </cell>
          <cell r="K22">
            <v>6.15</v>
          </cell>
          <cell r="L22">
            <v>1.42</v>
          </cell>
          <cell r="M22">
            <v>1.12</v>
          </cell>
          <cell r="N22">
            <v>0.75</v>
          </cell>
        </row>
        <row r="23">
          <cell r="C23">
            <v>0.95</v>
          </cell>
          <cell r="D23">
            <v>33.12</v>
          </cell>
          <cell r="E23">
            <v>2.08</v>
          </cell>
          <cell r="F23">
            <v>1.3</v>
          </cell>
          <cell r="G23">
            <v>1.68</v>
          </cell>
          <cell r="H23">
            <v>11.22</v>
          </cell>
          <cell r="I23">
            <v>25.5</v>
          </cell>
          <cell r="J23">
            <v>15.1</v>
          </cell>
          <cell r="K23">
            <v>5.85</v>
          </cell>
          <cell r="L23">
            <v>1.48</v>
          </cell>
          <cell r="M23">
            <v>1.12</v>
          </cell>
          <cell r="N23">
            <v>0.8</v>
          </cell>
        </row>
        <row r="24">
          <cell r="C24">
            <v>0.95</v>
          </cell>
          <cell r="D24">
            <v>12.92</v>
          </cell>
          <cell r="E24">
            <v>1.84</v>
          </cell>
          <cell r="F24">
            <v>1.54</v>
          </cell>
          <cell r="G24">
            <v>3.17</v>
          </cell>
          <cell r="H24">
            <v>11.04</v>
          </cell>
          <cell r="I24">
            <v>25.75</v>
          </cell>
          <cell r="J24">
            <v>11.97</v>
          </cell>
          <cell r="K24">
            <v>5.25</v>
          </cell>
          <cell r="L24">
            <v>1.42</v>
          </cell>
          <cell r="M24">
            <v>1.12</v>
          </cell>
          <cell r="N24">
            <v>0.75</v>
          </cell>
        </row>
        <row r="25">
          <cell r="C25">
            <v>0.95</v>
          </cell>
          <cell r="D25">
            <v>8.41</v>
          </cell>
          <cell r="E25">
            <v>1.6</v>
          </cell>
          <cell r="F25">
            <v>2</v>
          </cell>
          <cell r="G25">
            <v>15.3</v>
          </cell>
          <cell r="H25">
            <v>8.58</v>
          </cell>
          <cell r="I25">
            <v>71.6</v>
          </cell>
          <cell r="J25">
            <v>11.4</v>
          </cell>
          <cell r="K25">
            <v>5.1</v>
          </cell>
          <cell r="L25">
            <v>1.48</v>
          </cell>
          <cell r="M25">
            <v>1.12</v>
          </cell>
          <cell r="N25">
            <v>0.7</v>
          </cell>
        </row>
        <row r="26">
          <cell r="C26">
            <v>0.95</v>
          </cell>
          <cell r="D26">
            <v>6.15</v>
          </cell>
          <cell r="E26">
            <v>1.42</v>
          </cell>
          <cell r="F26">
            <v>1.54</v>
          </cell>
          <cell r="G26">
            <v>10.86</v>
          </cell>
          <cell r="H26">
            <v>18.77</v>
          </cell>
          <cell r="I26">
            <v>44.97</v>
          </cell>
          <cell r="J26">
            <v>11.22</v>
          </cell>
          <cell r="K26">
            <v>4.8</v>
          </cell>
          <cell r="L26">
            <v>1.48</v>
          </cell>
          <cell r="M26">
            <v>1.06</v>
          </cell>
          <cell r="N26">
            <v>0.75</v>
          </cell>
        </row>
        <row r="27">
          <cell r="C27">
            <v>0.95</v>
          </cell>
          <cell r="D27">
            <v>4.8</v>
          </cell>
          <cell r="E27">
            <v>1.3</v>
          </cell>
          <cell r="F27">
            <v>1.3</v>
          </cell>
          <cell r="G27">
            <v>5.7</v>
          </cell>
          <cell r="H27">
            <v>25</v>
          </cell>
          <cell r="I27">
            <v>26.77</v>
          </cell>
          <cell r="J27">
            <v>10.86</v>
          </cell>
          <cell r="K27">
            <v>4.8</v>
          </cell>
          <cell r="L27">
            <v>1.54</v>
          </cell>
          <cell r="M27">
            <v>1</v>
          </cell>
          <cell r="N27">
            <v>1.06</v>
          </cell>
        </row>
        <row r="28">
          <cell r="C28">
            <v>0.95</v>
          </cell>
          <cell r="D28">
            <v>2.51</v>
          </cell>
          <cell r="E28">
            <v>1.36</v>
          </cell>
          <cell r="F28">
            <v>1.54</v>
          </cell>
          <cell r="G28">
            <v>3.5</v>
          </cell>
          <cell r="H28">
            <v>41.76</v>
          </cell>
          <cell r="I28">
            <v>21.75</v>
          </cell>
          <cell r="J28">
            <v>10.5</v>
          </cell>
          <cell r="K28">
            <v>4.54</v>
          </cell>
          <cell r="L28">
            <v>1.54</v>
          </cell>
          <cell r="M28">
            <v>1</v>
          </cell>
          <cell r="N28">
            <v>1</v>
          </cell>
        </row>
        <row r="29">
          <cell r="C29">
            <v>0.95</v>
          </cell>
          <cell r="D29">
            <v>1.92</v>
          </cell>
          <cell r="E29">
            <v>1.54</v>
          </cell>
          <cell r="F29">
            <v>2.4</v>
          </cell>
          <cell r="G29">
            <v>3.76</v>
          </cell>
          <cell r="H29">
            <v>18.77</v>
          </cell>
          <cell r="I29">
            <v>19.61</v>
          </cell>
          <cell r="J29">
            <v>10.32</v>
          </cell>
          <cell r="K29">
            <v>4.28</v>
          </cell>
          <cell r="L29">
            <v>1.42</v>
          </cell>
          <cell r="M29">
            <v>1</v>
          </cell>
          <cell r="N29">
            <v>0.8</v>
          </cell>
        </row>
        <row r="31">
          <cell r="C31">
            <v>1.18</v>
          </cell>
          <cell r="D31">
            <v>1.6</v>
          </cell>
          <cell r="E31">
            <v>2.08</v>
          </cell>
          <cell r="F31">
            <v>2.32</v>
          </cell>
          <cell r="G31">
            <v>20.45</v>
          </cell>
          <cell r="H31">
            <v>13.7</v>
          </cell>
          <cell r="I31">
            <v>18.35</v>
          </cell>
          <cell r="J31">
            <v>10.14</v>
          </cell>
          <cell r="K31">
            <v>4.15</v>
          </cell>
          <cell r="L31">
            <v>1.42</v>
          </cell>
          <cell r="M31">
            <v>0.95</v>
          </cell>
          <cell r="N31">
            <v>0.85</v>
          </cell>
        </row>
        <row r="32">
          <cell r="C32">
            <v>2</v>
          </cell>
          <cell r="D32">
            <v>1.42</v>
          </cell>
          <cell r="E32">
            <v>4.02</v>
          </cell>
          <cell r="F32">
            <v>3.17</v>
          </cell>
          <cell r="G32">
            <v>14.5</v>
          </cell>
          <cell r="H32">
            <v>10.68</v>
          </cell>
          <cell r="I32">
            <v>17.51</v>
          </cell>
          <cell r="J32">
            <v>10.14</v>
          </cell>
          <cell r="K32">
            <v>4.15</v>
          </cell>
          <cell r="L32">
            <v>1.36</v>
          </cell>
          <cell r="M32">
            <v>0.95</v>
          </cell>
          <cell r="N32">
            <v>0.85</v>
          </cell>
        </row>
        <row r="33">
          <cell r="C33">
            <v>1.54</v>
          </cell>
          <cell r="D33">
            <v>1.18</v>
          </cell>
          <cell r="E33">
            <v>1.76</v>
          </cell>
          <cell r="F33">
            <v>1.6</v>
          </cell>
          <cell r="G33">
            <v>7.42</v>
          </cell>
          <cell r="H33">
            <v>9.26</v>
          </cell>
          <cell r="I33">
            <v>16.3</v>
          </cell>
          <cell r="J33">
            <v>9.6</v>
          </cell>
          <cell r="K33">
            <v>4.15</v>
          </cell>
          <cell r="L33">
            <v>1.3</v>
          </cell>
          <cell r="M33">
            <v>0.9</v>
          </cell>
          <cell r="N33">
            <v>0.9</v>
          </cell>
        </row>
        <row r="34">
          <cell r="C34">
            <v>1.48</v>
          </cell>
          <cell r="D34">
            <v>1.3</v>
          </cell>
          <cell r="E34">
            <v>1.36</v>
          </cell>
          <cell r="F34">
            <v>1.36</v>
          </cell>
          <cell r="G34">
            <v>6</v>
          </cell>
          <cell r="H34">
            <v>7.58</v>
          </cell>
          <cell r="I34">
            <v>18.35</v>
          </cell>
          <cell r="J34">
            <v>8.92</v>
          </cell>
          <cell r="K34">
            <v>3.89</v>
          </cell>
          <cell r="L34">
            <v>1.3</v>
          </cell>
          <cell r="M34">
            <v>0.9</v>
          </cell>
          <cell r="N34">
            <v>0.85</v>
          </cell>
        </row>
        <row r="35">
          <cell r="C35">
            <v>1.12</v>
          </cell>
          <cell r="D35">
            <v>1.42</v>
          </cell>
          <cell r="E35">
            <v>1.6</v>
          </cell>
          <cell r="F35">
            <v>1.24</v>
          </cell>
          <cell r="G35">
            <v>11.78</v>
          </cell>
          <cell r="H35">
            <v>7.1</v>
          </cell>
          <cell r="I35">
            <v>16.1</v>
          </cell>
          <cell r="J35">
            <v>8.58</v>
          </cell>
          <cell r="K35">
            <v>3.63</v>
          </cell>
          <cell r="L35">
            <v>1.3</v>
          </cell>
          <cell r="M35">
            <v>0.8</v>
          </cell>
          <cell r="N35">
            <v>0.85</v>
          </cell>
        </row>
        <row r="36">
          <cell r="C36">
            <v>1</v>
          </cell>
          <cell r="D36">
            <v>1.54</v>
          </cell>
          <cell r="E36">
            <v>1.92</v>
          </cell>
          <cell r="F36">
            <v>1.42</v>
          </cell>
          <cell r="G36">
            <v>17.72</v>
          </cell>
          <cell r="H36">
            <v>6.15</v>
          </cell>
          <cell r="I36">
            <v>15.1</v>
          </cell>
          <cell r="J36">
            <v>8.41</v>
          </cell>
          <cell r="K36">
            <v>3.63</v>
          </cell>
          <cell r="L36">
            <v>1.3</v>
          </cell>
          <cell r="M36">
            <v>0.8</v>
          </cell>
          <cell r="N36">
            <v>0.75</v>
          </cell>
        </row>
        <row r="37">
          <cell r="C37">
            <v>1</v>
          </cell>
          <cell r="D37">
            <v>1.3</v>
          </cell>
          <cell r="E37">
            <v>2.08</v>
          </cell>
          <cell r="F37">
            <v>1.48</v>
          </cell>
          <cell r="G37">
            <v>9.09</v>
          </cell>
          <cell r="H37">
            <v>5.4</v>
          </cell>
          <cell r="I37">
            <v>15.7</v>
          </cell>
          <cell r="J37">
            <v>8.24</v>
          </cell>
          <cell r="K37">
            <v>3.39</v>
          </cell>
          <cell r="L37">
            <v>1.3</v>
          </cell>
          <cell r="M37">
            <v>0.85</v>
          </cell>
          <cell r="N37">
            <v>0.75</v>
          </cell>
        </row>
        <row r="38">
          <cell r="C38">
            <v>0.95</v>
          </cell>
          <cell r="D38">
            <v>1.12</v>
          </cell>
          <cell r="E38">
            <v>1.54</v>
          </cell>
          <cell r="F38">
            <v>1.3</v>
          </cell>
          <cell r="G38">
            <v>6.46</v>
          </cell>
          <cell r="H38">
            <v>8.92</v>
          </cell>
          <cell r="I38">
            <v>18.35</v>
          </cell>
          <cell r="J38">
            <v>8.07</v>
          </cell>
          <cell r="K38">
            <v>3.28</v>
          </cell>
          <cell r="L38">
            <v>1.24</v>
          </cell>
          <cell r="M38">
            <v>0.85</v>
          </cell>
          <cell r="N38">
            <v>0.75</v>
          </cell>
        </row>
        <row r="39">
          <cell r="C39">
            <v>0.95</v>
          </cell>
          <cell r="D39">
            <v>1.3</v>
          </cell>
          <cell r="E39">
            <v>1.68</v>
          </cell>
          <cell r="F39">
            <v>1.76</v>
          </cell>
          <cell r="G39">
            <v>6.3</v>
          </cell>
          <cell r="H39">
            <v>20.66</v>
          </cell>
          <cell r="I39">
            <v>17.51</v>
          </cell>
          <cell r="J39">
            <v>7.9</v>
          </cell>
          <cell r="K39">
            <v>2.73</v>
          </cell>
          <cell r="L39">
            <v>1.3</v>
          </cell>
          <cell r="M39">
            <v>0.8500000000000852</v>
          </cell>
          <cell r="N39">
            <v>0.75</v>
          </cell>
        </row>
        <row r="40">
          <cell r="C40">
            <v>0.9</v>
          </cell>
          <cell r="D40">
            <v>1.54</v>
          </cell>
          <cell r="E40">
            <v>1.42</v>
          </cell>
          <cell r="F40">
            <v>4.28</v>
          </cell>
          <cell r="G40">
            <v>6.46</v>
          </cell>
          <cell r="H40">
            <v>24.25</v>
          </cell>
          <cell r="I40">
            <v>45.63</v>
          </cell>
          <cell r="J40">
            <v>7.74</v>
          </cell>
          <cell r="K40">
            <v>2.08</v>
          </cell>
          <cell r="L40">
            <v>1.3</v>
          </cell>
          <cell r="N40">
            <v>0.75</v>
          </cell>
        </row>
        <row r="41">
          <cell r="D41">
            <v>1.3</v>
          </cell>
          <cell r="F41">
            <v>11.78</v>
          </cell>
          <cell r="G41">
            <v>5.85</v>
          </cell>
          <cell r="I41">
            <v>87.45</v>
          </cell>
          <cell r="K41">
            <v>2</v>
          </cell>
          <cell r="L41">
            <v>1.3</v>
          </cell>
          <cell r="N41">
            <v>0.75</v>
          </cell>
        </row>
      </sheetData>
      <sheetData sheetId="19">
        <row r="3">
          <cell r="AG3" t="str">
            <v>Nam Mae Kham</v>
          </cell>
          <cell r="AH3" t="str">
            <v>Khong</v>
          </cell>
          <cell r="AI3" t="str">
            <v>Khong</v>
          </cell>
          <cell r="AJ3">
            <v>2023</v>
          </cell>
        </row>
        <row r="4">
          <cell r="AG4" t="str">
            <v>Ban Mae Kham Lak Chet,  Mae Chan, Chiang Rai,KH.72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V35" sqref="V35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2000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24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0.8598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55</v>
      </c>
    </row>
    <row r="16" spans="1:15" s="2" customFormat="1" ht="12" customHeight="1">
      <c r="A16" s="89" t="s">
        <v>52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53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1">
        <v>31.5</v>
      </c>
      <c r="C22" s="21">
        <v>31.5</v>
      </c>
      <c r="D22" s="21">
        <v>39.7</v>
      </c>
      <c r="E22" s="21">
        <v>217.9</v>
      </c>
      <c r="F22" s="21">
        <v>224.1</v>
      </c>
      <c r="G22" s="21">
        <v>372.1</v>
      </c>
      <c r="H22" s="21">
        <v>1450</v>
      </c>
      <c r="I22" s="21">
        <v>255.5</v>
      </c>
      <c r="J22" s="21">
        <v>109.8</v>
      </c>
      <c r="K22" s="21">
        <v>66.6</v>
      </c>
      <c r="L22" s="21">
        <v>18</v>
      </c>
      <c r="M22" s="21">
        <v>11.3</v>
      </c>
      <c r="N22" s="18"/>
    </row>
    <row r="23" spans="1:14" s="2" customFormat="1" ht="12.75" customHeight="1">
      <c r="A23" s="2">
        <v>2</v>
      </c>
      <c r="B23" s="21">
        <v>28.6</v>
      </c>
      <c r="C23" s="21">
        <v>33</v>
      </c>
      <c r="D23" s="21">
        <v>51.1</v>
      </c>
      <c r="E23" s="21">
        <v>125.4</v>
      </c>
      <c r="F23" s="21">
        <v>262</v>
      </c>
      <c r="G23" s="21">
        <v>317.3</v>
      </c>
      <c r="H23" s="21">
        <v>572.8</v>
      </c>
      <c r="I23" s="21">
        <v>230</v>
      </c>
      <c r="J23" s="21">
        <v>105.9</v>
      </c>
      <c r="K23" s="21">
        <v>66.6</v>
      </c>
      <c r="L23" s="21">
        <v>33</v>
      </c>
      <c r="M23" s="21">
        <v>12.6</v>
      </c>
      <c r="N23" s="18"/>
    </row>
    <row r="24" spans="1:14" s="2" customFormat="1" ht="12.75" customHeight="1">
      <c r="A24" s="2">
        <v>3</v>
      </c>
      <c r="B24" s="21">
        <v>23.1</v>
      </c>
      <c r="C24" s="21">
        <v>33</v>
      </c>
      <c r="D24" s="21">
        <v>177.6</v>
      </c>
      <c r="E24" s="21">
        <v>113.6</v>
      </c>
      <c r="F24" s="21">
        <v>167.6</v>
      </c>
      <c r="G24" s="21">
        <v>396.5</v>
      </c>
      <c r="H24" s="21">
        <v>380.1</v>
      </c>
      <c r="I24" s="21">
        <v>212.1</v>
      </c>
      <c r="J24" s="21">
        <v>113.6</v>
      </c>
      <c r="K24" s="21">
        <v>61</v>
      </c>
      <c r="L24" s="21">
        <v>18</v>
      </c>
      <c r="M24" s="21">
        <v>11.3</v>
      </c>
      <c r="N24" s="18"/>
    </row>
    <row r="25" spans="1:14" s="2" customFormat="1" ht="12.75" customHeight="1">
      <c r="A25" s="2">
        <v>4</v>
      </c>
      <c r="B25" s="21">
        <v>23.1</v>
      </c>
      <c r="C25" s="21">
        <v>30</v>
      </c>
      <c r="D25" s="21">
        <v>249</v>
      </c>
      <c r="E25" s="21">
        <v>102.2</v>
      </c>
      <c r="F25" s="21">
        <v>148.1</v>
      </c>
      <c r="G25" s="21">
        <v>2129.9</v>
      </c>
      <c r="H25" s="21">
        <v>324.9</v>
      </c>
      <c r="I25" s="21">
        <v>206.1</v>
      </c>
      <c r="J25" s="21">
        <v>125.4</v>
      </c>
      <c r="K25" s="21">
        <v>48.8</v>
      </c>
      <c r="L25" s="21">
        <v>18</v>
      </c>
      <c r="M25" s="21">
        <v>10</v>
      </c>
      <c r="N25" s="18"/>
    </row>
    <row r="26" spans="1:14" s="2" customFormat="1" ht="12.75" customHeight="1">
      <c r="A26" s="2">
        <v>5</v>
      </c>
      <c r="B26" s="21">
        <v>22.1</v>
      </c>
      <c r="C26" s="21">
        <v>102.2</v>
      </c>
      <c r="D26" s="21">
        <v>636</v>
      </c>
      <c r="E26" s="21">
        <v>194.5</v>
      </c>
      <c r="F26" s="21">
        <v>172.7</v>
      </c>
      <c r="G26" s="21">
        <v>1233.6</v>
      </c>
      <c r="H26" s="21">
        <v>364.1</v>
      </c>
      <c r="I26" s="21">
        <v>188.9</v>
      </c>
      <c r="J26" s="21">
        <v>113.6</v>
      </c>
      <c r="K26" s="21">
        <v>46.4</v>
      </c>
      <c r="L26" s="21">
        <v>14.2</v>
      </c>
      <c r="M26" s="21">
        <v>10</v>
      </c>
      <c r="N26" s="18"/>
    </row>
    <row r="27" spans="1:14" s="2" customFormat="1" ht="12.75" customHeight="1">
      <c r="A27" s="2">
        <v>6</v>
      </c>
      <c r="B27" s="21">
        <v>20</v>
      </c>
      <c r="C27" s="21">
        <v>46.4</v>
      </c>
      <c r="D27" s="21">
        <v>317.3</v>
      </c>
      <c r="E27" s="21">
        <v>129.6</v>
      </c>
      <c r="F27" s="21">
        <v>200.4</v>
      </c>
      <c r="G27" s="21">
        <v>1695.1</v>
      </c>
      <c r="H27" s="21">
        <v>429.9</v>
      </c>
      <c r="I27" s="21">
        <v>177.6</v>
      </c>
      <c r="J27" s="21">
        <v>105.9</v>
      </c>
      <c r="K27" s="21">
        <v>41.9</v>
      </c>
      <c r="L27" s="21">
        <v>13.3</v>
      </c>
      <c r="M27" s="21">
        <v>10.6</v>
      </c>
      <c r="N27" s="18"/>
    </row>
    <row r="28" spans="1:14" s="2" customFormat="1" ht="12.75" customHeight="1">
      <c r="A28" s="2">
        <v>7</v>
      </c>
      <c r="B28" s="21">
        <v>20</v>
      </c>
      <c r="C28" s="21">
        <v>53.5</v>
      </c>
      <c r="D28" s="21">
        <v>177.6</v>
      </c>
      <c r="E28" s="21">
        <v>585.3</v>
      </c>
      <c r="F28" s="21">
        <v>474.7</v>
      </c>
      <c r="G28" s="21">
        <v>1030</v>
      </c>
      <c r="H28" s="21">
        <v>404.7</v>
      </c>
      <c r="I28" s="21">
        <v>162.8</v>
      </c>
      <c r="J28" s="21">
        <v>102.2</v>
      </c>
      <c r="K28" s="21">
        <v>37.6</v>
      </c>
      <c r="L28" s="21">
        <v>13.3</v>
      </c>
      <c r="M28" s="21">
        <v>8.8</v>
      </c>
      <c r="N28" s="18"/>
    </row>
    <row r="29" spans="1:14" s="2" customFormat="1" ht="12.75" customHeight="1">
      <c r="A29" s="2">
        <v>8</v>
      </c>
      <c r="B29" s="21">
        <v>20</v>
      </c>
      <c r="C29" s="21">
        <v>48.8</v>
      </c>
      <c r="D29" s="21">
        <v>113.6</v>
      </c>
      <c r="E29" s="21">
        <v>217.9</v>
      </c>
      <c r="F29" s="21">
        <v>1856.8</v>
      </c>
      <c r="G29" s="21">
        <v>859.6</v>
      </c>
      <c r="H29" s="21">
        <v>332.6</v>
      </c>
      <c r="I29" s="21">
        <v>153</v>
      </c>
      <c r="J29" s="21">
        <v>102.2</v>
      </c>
      <c r="K29" s="21">
        <v>36</v>
      </c>
      <c r="L29" s="21">
        <v>12.6</v>
      </c>
      <c r="M29" s="21">
        <v>8.8</v>
      </c>
      <c r="N29" s="18"/>
    </row>
    <row r="30" spans="1:14" s="2" customFormat="1" ht="12.75" customHeight="1">
      <c r="A30" s="2">
        <v>9</v>
      </c>
      <c r="B30" s="21">
        <v>20</v>
      </c>
      <c r="C30" s="21">
        <v>31.5</v>
      </c>
      <c r="D30" s="21">
        <v>91</v>
      </c>
      <c r="E30" s="21">
        <v>230</v>
      </c>
      <c r="F30" s="21">
        <v>960.5</v>
      </c>
      <c r="G30" s="21">
        <v>674.9</v>
      </c>
      <c r="H30" s="21">
        <v>295.4</v>
      </c>
      <c r="I30" s="21">
        <v>153</v>
      </c>
      <c r="J30" s="21">
        <v>94.6</v>
      </c>
      <c r="K30" s="21">
        <v>34.5</v>
      </c>
      <c r="L30" s="21">
        <v>12.6</v>
      </c>
      <c r="M30" s="21">
        <v>11.3</v>
      </c>
      <c r="N30" s="18"/>
    </row>
    <row r="31" spans="1:14" s="2" customFormat="1" ht="12.75" customHeight="1">
      <c r="A31" s="2">
        <v>10</v>
      </c>
      <c r="B31" s="21">
        <v>20</v>
      </c>
      <c r="C31" s="21">
        <v>31.5</v>
      </c>
      <c r="D31" s="21">
        <v>75.6</v>
      </c>
      <c r="E31" s="21">
        <v>364.1</v>
      </c>
      <c r="F31" s="21">
        <v>550.5</v>
      </c>
      <c r="G31" s="21">
        <v>550.5</v>
      </c>
      <c r="H31" s="21">
        <v>295.4</v>
      </c>
      <c r="I31" s="21">
        <v>143.5</v>
      </c>
      <c r="J31" s="21">
        <v>91</v>
      </c>
      <c r="K31" s="21">
        <v>33</v>
      </c>
      <c r="L31" s="21">
        <v>12.6</v>
      </c>
      <c r="M31" s="21">
        <v>16</v>
      </c>
      <c r="N31" s="18"/>
    </row>
    <row r="32" spans="2:14" s="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8"/>
    </row>
    <row r="33" spans="1:14" s="2" customFormat="1" ht="12.75" customHeight="1">
      <c r="A33" s="2">
        <v>11</v>
      </c>
      <c r="B33" s="21">
        <v>23.1</v>
      </c>
      <c r="C33" s="21">
        <v>23.1</v>
      </c>
      <c r="D33" s="21">
        <v>61</v>
      </c>
      <c r="E33" s="21">
        <v>421.5</v>
      </c>
      <c r="F33" s="21">
        <v>859.6</v>
      </c>
      <c r="G33" s="21">
        <v>447</v>
      </c>
      <c r="H33" s="21">
        <v>288.6</v>
      </c>
      <c r="I33" s="21">
        <v>143.5</v>
      </c>
      <c r="J33" s="21">
        <v>91</v>
      </c>
      <c r="K33" s="21">
        <v>33</v>
      </c>
      <c r="L33" s="21">
        <v>12.6</v>
      </c>
      <c r="M33" s="21">
        <v>20</v>
      </c>
      <c r="N33" s="18"/>
    </row>
    <row r="34" spans="1:14" s="2" customFormat="1" ht="12.75" customHeight="1">
      <c r="A34" s="2">
        <v>12</v>
      </c>
      <c r="B34" s="21">
        <v>23.1</v>
      </c>
      <c r="C34" s="21">
        <v>23.1</v>
      </c>
      <c r="D34" s="21">
        <v>48.8</v>
      </c>
      <c r="E34" s="21">
        <v>295.4</v>
      </c>
      <c r="F34" s="21">
        <v>356.1</v>
      </c>
      <c r="G34" s="21">
        <v>364.1</v>
      </c>
      <c r="H34" s="21">
        <v>255.5</v>
      </c>
      <c r="I34" s="21">
        <v>134</v>
      </c>
      <c r="J34" s="21">
        <v>91</v>
      </c>
      <c r="K34" s="21">
        <v>33</v>
      </c>
      <c r="L34" s="21">
        <v>11.9</v>
      </c>
      <c r="M34" s="21">
        <v>21</v>
      </c>
      <c r="N34" s="18"/>
    </row>
    <row r="35" spans="1:14" s="2" customFormat="1" ht="12.75" customHeight="1">
      <c r="A35" s="2">
        <v>13</v>
      </c>
      <c r="B35" s="21">
        <v>23.1</v>
      </c>
      <c r="C35" s="21">
        <v>39.7</v>
      </c>
      <c r="D35" s="21">
        <v>109.8</v>
      </c>
      <c r="E35" s="21">
        <v>372.1</v>
      </c>
      <c r="F35" s="21">
        <v>262</v>
      </c>
      <c r="G35" s="21">
        <v>661.8</v>
      </c>
      <c r="H35" s="21">
        <v>224.1</v>
      </c>
      <c r="I35" s="21">
        <v>129.6</v>
      </c>
      <c r="J35" s="21">
        <v>91</v>
      </c>
      <c r="K35" s="21">
        <v>31.5</v>
      </c>
      <c r="L35" s="21">
        <v>10.6</v>
      </c>
      <c r="M35" s="21">
        <v>51.1</v>
      </c>
      <c r="N35" s="18"/>
    </row>
    <row r="36" spans="1:14" s="2" customFormat="1" ht="12.75" customHeight="1">
      <c r="A36" s="2">
        <v>14</v>
      </c>
      <c r="B36" s="21">
        <v>23.1</v>
      </c>
      <c r="C36" s="21">
        <v>37.6</v>
      </c>
      <c r="D36" s="21">
        <v>58.4</v>
      </c>
      <c r="E36" s="21">
        <v>224.1</v>
      </c>
      <c r="F36" s="21">
        <v>249</v>
      </c>
      <c r="G36" s="21">
        <v>1829.5</v>
      </c>
      <c r="H36" s="21">
        <v>212.1</v>
      </c>
      <c r="I36" s="21">
        <v>129.6</v>
      </c>
      <c r="J36" s="21">
        <v>91</v>
      </c>
      <c r="K36" s="21">
        <v>30</v>
      </c>
      <c r="L36" s="21">
        <v>12.6</v>
      </c>
      <c r="M36" s="21">
        <v>138.7</v>
      </c>
      <c r="N36" s="18"/>
    </row>
    <row r="37" spans="1:14" s="2" customFormat="1" ht="12.75" customHeight="1">
      <c r="A37" s="2">
        <v>15</v>
      </c>
      <c r="B37" s="21">
        <v>27.2</v>
      </c>
      <c r="C37" s="21">
        <v>167.6</v>
      </c>
      <c r="D37" s="21">
        <v>91</v>
      </c>
      <c r="E37" s="21">
        <v>157.8</v>
      </c>
      <c r="F37" s="21">
        <v>236.3</v>
      </c>
      <c r="G37" s="21">
        <v>909.6</v>
      </c>
      <c r="H37" s="21">
        <v>200.4</v>
      </c>
      <c r="I37" s="21">
        <v>129.6</v>
      </c>
      <c r="J37" s="21">
        <v>91</v>
      </c>
      <c r="K37" s="21">
        <v>30</v>
      </c>
      <c r="L37" s="21">
        <v>12.6</v>
      </c>
      <c r="M37" s="21">
        <v>66.6</v>
      </c>
      <c r="N37" s="18"/>
    </row>
    <row r="38" spans="1:14" s="2" customFormat="1" ht="12.75" customHeight="1">
      <c r="A38" s="2">
        <v>16</v>
      </c>
      <c r="B38" s="21">
        <v>27.2</v>
      </c>
      <c r="C38" s="21">
        <v>109.8</v>
      </c>
      <c r="D38" s="21">
        <v>72.5</v>
      </c>
      <c r="E38" s="21">
        <v>143.5</v>
      </c>
      <c r="F38" s="21">
        <v>236.3</v>
      </c>
      <c r="G38" s="21">
        <v>506.7</v>
      </c>
      <c r="H38" s="21">
        <v>206.1</v>
      </c>
      <c r="I38" s="21">
        <v>129.6</v>
      </c>
      <c r="J38" s="21">
        <v>87.9</v>
      </c>
      <c r="K38" s="21">
        <v>31.5</v>
      </c>
      <c r="L38" s="21">
        <v>17</v>
      </c>
      <c r="M38" s="21">
        <v>44.2</v>
      </c>
      <c r="N38" s="18"/>
    </row>
    <row r="39" spans="1:14" s="2" customFormat="1" ht="12.75" customHeight="1">
      <c r="A39" s="2">
        <v>17</v>
      </c>
      <c r="B39" s="21">
        <v>28.6</v>
      </c>
      <c r="C39" s="21">
        <v>172.7</v>
      </c>
      <c r="D39" s="21">
        <v>153</v>
      </c>
      <c r="E39" s="21">
        <v>268.5</v>
      </c>
      <c r="F39" s="21">
        <v>236.3</v>
      </c>
      <c r="G39" s="21">
        <v>413.1</v>
      </c>
      <c r="H39" s="21">
        <v>206.1</v>
      </c>
      <c r="I39" s="21">
        <v>129.6</v>
      </c>
      <c r="J39" s="21">
        <v>87.9</v>
      </c>
      <c r="K39" s="21">
        <v>30</v>
      </c>
      <c r="L39" s="21">
        <v>13.3</v>
      </c>
      <c r="M39" s="21">
        <v>25.8</v>
      </c>
      <c r="N39" s="18"/>
    </row>
    <row r="40" spans="1:14" s="2" customFormat="1" ht="12.75" customHeight="1">
      <c r="A40" s="2">
        <v>18</v>
      </c>
      <c r="B40" s="21">
        <v>33</v>
      </c>
      <c r="C40" s="21">
        <v>177.6</v>
      </c>
      <c r="D40" s="21">
        <v>496</v>
      </c>
      <c r="E40" s="21">
        <v>249</v>
      </c>
      <c r="F40" s="21">
        <v>281.8</v>
      </c>
      <c r="G40" s="21">
        <v>356.1</v>
      </c>
      <c r="H40" s="21">
        <v>200.4</v>
      </c>
      <c r="I40" s="21">
        <v>121.5</v>
      </c>
      <c r="J40" s="21">
        <v>84.7</v>
      </c>
      <c r="K40" s="21">
        <v>30</v>
      </c>
      <c r="L40" s="21">
        <v>14.2</v>
      </c>
      <c r="M40" s="21">
        <v>23.1</v>
      </c>
      <c r="N40" s="18"/>
    </row>
    <row r="41" spans="1:14" s="2" customFormat="1" ht="12.75" customHeight="1">
      <c r="A41" s="2">
        <v>19</v>
      </c>
      <c r="B41" s="21">
        <v>41.9</v>
      </c>
      <c r="C41" s="21">
        <v>109.8</v>
      </c>
      <c r="D41" s="21">
        <v>715.1</v>
      </c>
      <c r="E41" s="21">
        <v>148.1</v>
      </c>
      <c r="F41" s="21">
        <v>317.3</v>
      </c>
      <c r="G41" s="21">
        <v>340.4</v>
      </c>
      <c r="H41" s="21">
        <v>183.1</v>
      </c>
      <c r="I41" s="21">
        <v>121.5</v>
      </c>
      <c r="J41" s="21">
        <v>84.7</v>
      </c>
      <c r="K41" s="21">
        <v>30</v>
      </c>
      <c r="L41" s="21">
        <v>14.2</v>
      </c>
      <c r="M41" s="21">
        <v>27.2</v>
      </c>
      <c r="N41" s="18"/>
    </row>
    <row r="42" spans="1:14" s="2" customFormat="1" ht="12.75" customHeight="1">
      <c r="A42" s="2">
        <v>20</v>
      </c>
      <c r="B42" s="21">
        <v>28.6</v>
      </c>
      <c r="C42" s="21">
        <v>194.5</v>
      </c>
      <c r="D42" s="21">
        <v>447</v>
      </c>
      <c r="E42" s="21">
        <v>143.5</v>
      </c>
      <c r="F42" s="21">
        <v>275.2</v>
      </c>
      <c r="G42" s="21">
        <v>372.1</v>
      </c>
      <c r="H42" s="21">
        <v>157.8</v>
      </c>
      <c r="I42" s="21">
        <v>121.5</v>
      </c>
      <c r="J42" s="21">
        <v>84.7</v>
      </c>
      <c r="K42" s="21">
        <v>30</v>
      </c>
      <c r="L42" s="21">
        <v>14.2</v>
      </c>
      <c r="M42" s="21">
        <v>22.1</v>
      </c>
      <c r="N42" s="18"/>
    </row>
    <row r="43" spans="2:14" s="2" customFormat="1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8"/>
    </row>
    <row r="44" spans="1:14" s="2" customFormat="1" ht="12.75" customHeight="1">
      <c r="A44" s="2">
        <v>21</v>
      </c>
      <c r="B44" s="21">
        <v>27.2</v>
      </c>
      <c r="C44" s="21">
        <v>162.8</v>
      </c>
      <c r="D44" s="21">
        <v>474.7</v>
      </c>
      <c r="E44" s="21">
        <v>153</v>
      </c>
      <c r="F44" s="21">
        <v>217.9</v>
      </c>
      <c r="G44" s="21">
        <v>295.4</v>
      </c>
      <c r="H44" s="21">
        <v>138.7</v>
      </c>
      <c r="I44" s="21">
        <v>121.5</v>
      </c>
      <c r="J44" s="21">
        <v>81.7</v>
      </c>
      <c r="K44" s="21">
        <v>30</v>
      </c>
      <c r="L44" s="21">
        <v>14.2</v>
      </c>
      <c r="M44" s="21">
        <v>20</v>
      </c>
      <c r="N44" s="18"/>
    </row>
    <row r="45" spans="1:14" s="2" customFormat="1" ht="12.75" customHeight="1">
      <c r="A45" s="2">
        <v>22</v>
      </c>
      <c r="B45" s="21">
        <v>28.6</v>
      </c>
      <c r="C45" s="21">
        <v>105.9</v>
      </c>
      <c r="D45" s="21">
        <v>364.1</v>
      </c>
      <c r="E45" s="21">
        <v>302.2</v>
      </c>
      <c r="F45" s="21">
        <v>172.7</v>
      </c>
      <c r="G45" s="21">
        <v>281.8</v>
      </c>
      <c r="H45" s="21">
        <v>206.1</v>
      </c>
      <c r="I45" s="21">
        <v>117.6</v>
      </c>
      <c r="J45" s="21">
        <v>81.7</v>
      </c>
      <c r="K45" s="21">
        <v>30</v>
      </c>
      <c r="L45" s="21">
        <v>15.1</v>
      </c>
      <c r="M45" s="21">
        <v>22.1</v>
      </c>
      <c r="N45" s="18"/>
    </row>
    <row r="46" spans="1:14" s="2" customFormat="1" ht="12.75" customHeight="1">
      <c r="A46" s="2">
        <v>23</v>
      </c>
      <c r="B46" s="21">
        <v>34.5</v>
      </c>
      <c r="C46" s="21">
        <v>75.6</v>
      </c>
      <c r="D46" s="21">
        <v>162.8</v>
      </c>
      <c r="E46" s="21">
        <v>674.9</v>
      </c>
      <c r="F46" s="21">
        <v>153</v>
      </c>
      <c r="G46" s="21">
        <v>275.2</v>
      </c>
      <c r="H46" s="21">
        <v>206.1</v>
      </c>
      <c r="I46" s="21">
        <v>113.6</v>
      </c>
      <c r="J46" s="21">
        <v>78.5</v>
      </c>
      <c r="K46" s="21">
        <v>27.2</v>
      </c>
      <c r="L46" s="21">
        <v>11.9</v>
      </c>
      <c r="M46" s="21">
        <v>20</v>
      </c>
      <c r="N46" s="18"/>
    </row>
    <row r="47" spans="1:14" s="2" customFormat="1" ht="12.75" customHeight="1">
      <c r="A47" s="2">
        <v>24</v>
      </c>
      <c r="B47" s="21">
        <v>255.5</v>
      </c>
      <c r="C47" s="21">
        <v>121.5</v>
      </c>
      <c r="D47" s="21">
        <v>255.5</v>
      </c>
      <c r="E47" s="21">
        <v>324.9</v>
      </c>
      <c r="F47" s="21">
        <v>138.7</v>
      </c>
      <c r="G47" s="21">
        <v>262</v>
      </c>
      <c r="H47" s="21">
        <v>288.6</v>
      </c>
      <c r="I47" s="21">
        <v>109.8</v>
      </c>
      <c r="J47" s="21">
        <v>75.6</v>
      </c>
      <c r="K47" s="21">
        <v>23.1</v>
      </c>
      <c r="L47" s="21">
        <v>10</v>
      </c>
      <c r="M47" s="21">
        <v>19</v>
      </c>
      <c r="N47" s="18"/>
    </row>
    <row r="48" spans="1:14" s="2" customFormat="1" ht="12.75" customHeight="1">
      <c r="A48" s="2">
        <v>25</v>
      </c>
      <c r="B48" s="21">
        <v>41.9</v>
      </c>
      <c r="C48" s="21">
        <v>109.8</v>
      </c>
      <c r="D48" s="21">
        <v>148.1</v>
      </c>
      <c r="E48" s="21">
        <v>295.4</v>
      </c>
      <c r="F48" s="21">
        <v>125.4</v>
      </c>
      <c r="G48" s="21">
        <v>404.7</v>
      </c>
      <c r="H48" s="21">
        <v>364.1</v>
      </c>
      <c r="I48" s="21">
        <v>105.9</v>
      </c>
      <c r="J48" s="21">
        <v>72.5</v>
      </c>
      <c r="K48" s="21">
        <v>23.1</v>
      </c>
      <c r="L48" s="21">
        <v>10.6</v>
      </c>
      <c r="M48" s="21">
        <v>18</v>
      </c>
      <c r="N48" s="18"/>
    </row>
    <row r="49" spans="1:14" s="2" customFormat="1" ht="12.75" customHeight="1">
      <c r="A49" s="2">
        <v>26</v>
      </c>
      <c r="B49" s="21">
        <v>33</v>
      </c>
      <c r="C49" s="21">
        <v>117.6</v>
      </c>
      <c r="D49" s="21">
        <v>194.5</v>
      </c>
      <c r="E49" s="21">
        <v>380.1</v>
      </c>
      <c r="F49" s="21">
        <v>125.4</v>
      </c>
      <c r="G49" s="21">
        <v>404.7</v>
      </c>
      <c r="H49" s="21">
        <v>288.6</v>
      </c>
      <c r="I49" s="21">
        <v>105.9</v>
      </c>
      <c r="J49" s="21">
        <v>69.4</v>
      </c>
      <c r="K49" s="21">
        <v>21</v>
      </c>
      <c r="L49" s="21">
        <v>11.3</v>
      </c>
      <c r="M49" s="21">
        <v>18</v>
      </c>
      <c r="N49" s="18"/>
    </row>
    <row r="50" spans="1:14" s="2" customFormat="1" ht="12.75" customHeight="1">
      <c r="A50" s="2">
        <v>27</v>
      </c>
      <c r="B50" s="21">
        <v>34.5</v>
      </c>
      <c r="C50" s="21">
        <v>129.6</v>
      </c>
      <c r="D50" s="21">
        <v>496</v>
      </c>
      <c r="E50" s="21">
        <v>200.4</v>
      </c>
      <c r="F50" s="21">
        <v>125.4</v>
      </c>
      <c r="G50" s="21">
        <v>281.8</v>
      </c>
      <c r="H50" s="21">
        <v>224.1</v>
      </c>
      <c r="I50" s="21">
        <v>102.2</v>
      </c>
      <c r="J50" s="21">
        <v>63.7</v>
      </c>
      <c r="K50" s="21">
        <v>20</v>
      </c>
      <c r="L50" s="21">
        <v>11.9</v>
      </c>
      <c r="M50" s="21">
        <v>24.5</v>
      </c>
      <c r="N50" s="18"/>
    </row>
    <row r="51" spans="1:14" s="2" customFormat="1" ht="12.75" customHeight="1">
      <c r="A51" s="2">
        <v>28</v>
      </c>
      <c r="B51" s="21">
        <v>31.5</v>
      </c>
      <c r="C51" s="21">
        <v>75.6</v>
      </c>
      <c r="D51" s="21">
        <v>597.8</v>
      </c>
      <c r="E51" s="21">
        <v>153</v>
      </c>
      <c r="F51" s="21">
        <v>121.5</v>
      </c>
      <c r="G51" s="21">
        <v>255.5</v>
      </c>
      <c r="H51" s="21">
        <v>212.1</v>
      </c>
      <c r="I51" s="21">
        <v>102.2</v>
      </c>
      <c r="J51" s="21">
        <v>69.4</v>
      </c>
      <c r="K51" s="21">
        <v>18</v>
      </c>
      <c r="L51" s="21">
        <v>11.3</v>
      </c>
      <c r="M51" s="21">
        <v>28.6</v>
      </c>
      <c r="N51" s="18"/>
    </row>
    <row r="52" spans="1:14" s="2" customFormat="1" ht="12.75" customHeight="1">
      <c r="A52" s="2">
        <v>29</v>
      </c>
      <c r="B52" s="21">
        <v>28.6</v>
      </c>
      <c r="C52" s="21">
        <v>61</v>
      </c>
      <c r="D52" s="21">
        <v>242.6</v>
      </c>
      <c r="E52" s="21">
        <v>249</v>
      </c>
      <c r="F52" s="21">
        <v>302.2</v>
      </c>
      <c r="G52" s="21">
        <v>275.2</v>
      </c>
      <c r="H52" s="21">
        <v>295.4</v>
      </c>
      <c r="I52" s="21">
        <v>102.2</v>
      </c>
      <c r="J52" s="21">
        <v>69.4</v>
      </c>
      <c r="K52" s="21">
        <v>18</v>
      </c>
      <c r="L52" s="21"/>
      <c r="M52" s="21">
        <v>33</v>
      </c>
      <c r="N52" s="18"/>
    </row>
    <row r="53" spans="1:14" s="2" customFormat="1" ht="12.75" customHeight="1">
      <c r="A53" s="2">
        <v>30</v>
      </c>
      <c r="B53" s="21">
        <v>34.5</v>
      </c>
      <c r="C53" s="21">
        <v>58.4</v>
      </c>
      <c r="D53" s="21">
        <v>249</v>
      </c>
      <c r="E53" s="21">
        <v>236.3</v>
      </c>
      <c r="F53" s="21">
        <v>194.5</v>
      </c>
      <c r="G53" s="21">
        <v>255.5</v>
      </c>
      <c r="H53" s="21">
        <v>364.1</v>
      </c>
      <c r="I53" s="21">
        <v>105.9</v>
      </c>
      <c r="J53" s="21">
        <v>69.4</v>
      </c>
      <c r="K53" s="21">
        <v>19</v>
      </c>
      <c r="L53" s="21"/>
      <c r="M53" s="21">
        <v>27.2</v>
      </c>
      <c r="N53" s="18"/>
    </row>
    <row r="54" spans="1:14" s="2" customFormat="1" ht="12.75" customHeight="1">
      <c r="A54" s="2">
        <v>31</v>
      </c>
      <c r="B54" s="21"/>
      <c r="C54" s="21">
        <v>51.1</v>
      </c>
      <c r="D54" s="21"/>
      <c r="E54" s="21">
        <v>236.3</v>
      </c>
      <c r="F54" s="21">
        <v>262</v>
      </c>
      <c r="G54" s="21"/>
      <c r="H54" s="21">
        <v>372.1</v>
      </c>
      <c r="I54" s="21"/>
      <c r="J54" s="21">
        <v>66.6</v>
      </c>
      <c r="K54" s="21">
        <v>18</v>
      </c>
      <c r="L54" s="21"/>
      <c r="M54" s="21">
        <v>18</v>
      </c>
      <c r="N54" s="18"/>
    </row>
    <row r="55" spans="1:14" s="2" customFormat="1" ht="4.5" customHeight="1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9"/>
    </row>
    <row r="56" spans="1:14" s="2" customFormat="1" ht="4.5" customHeight="1">
      <c r="A56" s="1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0"/>
    </row>
    <row r="57" spans="1:15" s="2" customFormat="1" ht="13.5" customHeight="1">
      <c r="A57" s="15" t="s">
        <v>33</v>
      </c>
      <c r="B57" s="21">
        <f aca="true" t="shared" si="0" ref="B57:M57">SUM(B22:B54)</f>
        <v>1057.1000000000001</v>
      </c>
      <c r="C57" s="21">
        <f t="shared" si="0"/>
        <v>2565.7999999999997</v>
      </c>
      <c r="D57" s="21">
        <f t="shared" si="0"/>
        <v>7366.200000000002</v>
      </c>
      <c r="E57" s="21">
        <f t="shared" si="0"/>
        <v>7909.499999999999</v>
      </c>
      <c r="F57" s="21">
        <f t="shared" si="0"/>
        <v>10266.000000000002</v>
      </c>
      <c r="G57" s="21">
        <f t="shared" si="0"/>
        <v>18451.700000000004</v>
      </c>
      <c r="H57" s="21">
        <f t="shared" si="0"/>
        <v>9944.100000000004</v>
      </c>
      <c r="I57" s="21">
        <f t="shared" si="0"/>
        <v>4259.299999999999</v>
      </c>
      <c r="J57" s="21">
        <f t="shared" si="0"/>
        <v>2747.0000000000005</v>
      </c>
      <c r="K57" s="21">
        <f t="shared" si="0"/>
        <v>1028.8000000000002</v>
      </c>
      <c r="L57" s="21">
        <f t="shared" si="0"/>
        <v>395.09999999999997</v>
      </c>
      <c r="M57" s="21">
        <f t="shared" si="0"/>
        <v>798.9000000000002</v>
      </c>
      <c r="N57" s="21">
        <f>SUM(B57:M57)</f>
        <v>66789.50000000001</v>
      </c>
      <c r="O57" s="2" t="s">
        <v>44</v>
      </c>
    </row>
    <row r="58" spans="1:15" s="2" customFormat="1" ht="13.5" customHeight="1">
      <c r="A58" s="15" t="s">
        <v>35</v>
      </c>
      <c r="B58" s="21">
        <f aca="true" t="shared" si="1" ref="B58:M58">+AVERAGE(B22:B54)</f>
        <v>35.23666666666667</v>
      </c>
      <c r="C58" s="21">
        <f t="shared" si="1"/>
        <v>82.76774193548387</v>
      </c>
      <c r="D58" s="21">
        <f t="shared" si="1"/>
        <v>245.54000000000005</v>
      </c>
      <c r="E58" s="21">
        <f t="shared" si="1"/>
        <v>255.14516129032256</v>
      </c>
      <c r="F58" s="21">
        <f t="shared" si="1"/>
        <v>331.1612903225807</v>
      </c>
      <c r="G58" s="21">
        <f t="shared" si="1"/>
        <v>615.0566666666668</v>
      </c>
      <c r="H58" s="21">
        <f t="shared" si="1"/>
        <v>320.77741935483886</v>
      </c>
      <c r="I58" s="21">
        <f t="shared" si="1"/>
        <v>141.97666666666663</v>
      </c>
      <c r="J58" s="21">
        <f t="shared" si="1"/>
        <v>88.61290322580646</v>
      </c>
      <c r="K58" s="21">
        <f t="shared" si="1"/>
        <v>33.187096774193556</v>
      </c>
      <c r="L58" s="21">
        <f t="shared" si="1"/>
        <v>14.110714285714284</v>
      </c>
      <c r="M58" s="21">
        <f t="shared" si="1"/>
        <v>25.77096774193549</v>
      </c>
      <c r="N58" s="21">
        <v>183</v>
      </c>
      <c r="O58" s="2" t="s">
        <v>34</v>
      </c>
    </row>
    <row r="59" spans="1:15" s="2" customFormat="1" ht="13.5" customHeight="1">
      <c r="A59" s="15" t="s">
        <v>36</v>
      </c>
      <c r="B59" s="21">
        <f aca="true" t="shared" si="2" ref="B59:M59">+MAX(B22:B54)</f>
        <v>255.5</v>
      </c>
      <c r="C59" s="21">
        <f t="shared" si="2"/>
        <v>194.5</v>
      </c>
      <c r="D59" s="21">
        <f t="shared" si="2"/>
        <v>715.1</v>
      </c>
      <c r="E59" s="21">
        <f t="shared" si="2"/>
        <v>674.9</v>
      </c>
      <c r="F59" s="21">
        <f t="shared" si="2"/>
        <v>1856.8</v>
      </c>
      <c r="G59" s="21">
        <f t="shared" si="2"/>
        <v>2129.9</v>
      </c>
      <c r="H59" s="21">
        <f t="shared" si="2"/>
        <v>1450</v>
      </c>
      <c r="I59" s="21">
        <f t="shared" si="2"/>
        <v>255.5</v>
      </c>
      <c r="J59" s="21">
        <f t="shared" si="2"/>
        <v>125.4</v>
      </c>
      <c r="K59" s="21">
        <f t="shared" si="2"/>
        <v>66.6</v>
      </c>
      <c r="L59" s="21">
        <f t="shared" si="2"/>
        <v>33</v>
      </c>
      <c r="M59" s="21">
        <f t="shared" si="2"/>
        <v>138.7</v>
      </c>
      <c r="N59" s="21">
        <f>+MAX(B59:M59)</f>
        <v>2129.9</v>
      </c>
      <c r="O59" s="2" t="s">
        <v>34</v>
      </c>
    </row>
    <row r="60" spans="1:15" s="2" customFormat="1" ht="13.5" customHeight="1">
      <c r="A60" s="15" t="s">
        <v>37</v>
      </c>
      <c r="B60" s="21">
        <f aca="true" t="shared" si="3" ref="B60:M60">+MIN(B22:B54)</f>
        <v>20</v>
      </c>
      <c r="C60" s="21">
        <f t="shared" si="3"/>
        <v>23.1</v>
      </c>
      <c r="D60" s="21">
        <f t="shared" si="3"/>
        <v>39.7</v>
      </c>
      <c r="E60" s="21">
        <f t="shared" si="3"/>
        <v>102.2</v>
      </c>
      <c r="F60" s="21">
        <f t="shared" si="3"/>
        <v>121.5</v>
      </c>
      <c r="G60" s="21">
        <f t="shared" si="3"/>
        <v>255.5</v>
      </c>
      <c r="H60" s="21">
        <f t="shared" si="3"/>
        <v>138.7</v>
      </c>
      <c r="I60" s="21">
        <f t="shared" si="3"/>
        <v>102.2</v>
      </c>
      <c r="J60" s="21">
        <f t="shared" si="3"/>
        <v>63.7</v>
      </c>
      <c r="K60" s="21">
        <f t="shared" si="3"/>
        <v>18</v>
      </c>
      <c r="L60" s="21">
        <f t="shared" si="3"/>
        <v>10</v>
      </c>
      <c r="M60" s="21">
        <f t="shared" si="3"/>
        <v>8.8</v>
      </c>
      <c r="N60" s="21">
        <f>+MIN(B60:M60)</f>
        <v>8.8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09" t="s">
        <v>59</v>
      </c>
      <c r="B1" s="110"/>
      <c r="C1" s="111" t="str">
        <f>'[6]c-form'!AG4</f>
        <v>Ban Mae Kham Lak Chet,  Mae Chan, Chiang Rai,KH.72</v>
      </c>
      <c r="D1" s="111"/>
      <c r="E1" s="111"/>
      <c r="F1" s="111"/>
      <c r="G1" s="111"/>
      <c r="H1" s="111"/>
      <c r="I1" s="111"/>
      <c r="J1" s="111"/>
      <c r="K1" s="66"/>
      <c r="M1" s="109" t="s">
        <v>60</v>
      </c>
      <c r="N1" s="110"/>
    </row>
    <row r="2" spans="1:14" ht="21.75">
      <c r="A2" s="109" t="s">
        <v>61</v>
      </c>
      <c r="B2" s="110"/>
      <c r="C2" s="111" t="str">
        <f>'[6]c-form'!AG3</f>
        <v>Nam Mae Kham</v>
      </c>
      <c r="D2" s="111"/>
      <c r="E2" s="111"/>
      <c r="F2" s="111"/>
      <c r="G2" s="111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11" t="str">
        <f>'[6]c-form'!AH3</f>
        <v>Khong</v>
      </c>
      <c r="D3" s="111"/>
      <c r="E3" s="111"/>
      <c r="F3" s="111"/>
      <c r="G3" s="111"/>
      <c r="H3" s="67"/>
      <c r="I3" s="67"/>
      <c r="J3" s="67"/>
      <c r="K3" s="66"/>
      <c r="M3" s="109" t="s">
        <v>64</v>
      </c>
      <c r="N3" s="109"/>
    </row>
    <row r="4" spans="1:15" ht="21.75">
      <c r="A4" s="68" t="s">
        <v>65</v>
      </c>
      <c r="B4" s="70"/>
      <c r="C4" s="112" t="str">
        <f>'[6]c-form'!AI3</f>
        <v>Khong</v>
      </c>
      <c r="D4" s="112"/>
      <c r="E4" s="112"/>
      <c r="F4" s="112"/>
      <c r="G4" s="112"/>
      <c r="J4" s="72" t="s">
        <v>66</v>
      </c>
      <c r="K4" s="113">
        <v>0.28670341293426926</v>
      </c>
      <c r="L4" s="114"/>
      <c r="M4" s="40" t="s">
        <v>67</v>
      </c>
      <c r="N4" s="115">
        <v>1.8558</v>
      </c>
      <c r="O4" s="116"/>
    </row>
    <row r="5" spans="1:17" ht="21.75">
      <c r="A5" s="68"/>
      <c r="B5" s="70"/>
      <c r="C5" s="71"/>
      <c r="D5" s="71"/>
      <c r="E5" s="71"/>
      <c r="F5" s="71"/>
      <c r="G5" s="71"/>
      <c r="J5" s="117" t="s">
        <v>68</v>
      </c>
      <c r="K5" s="118"/>
      <c r="L5" s="75">
        <v>2022</v>
      </c>
      <c r="M5" s="73" t="s">
        <v>69</v>
      </c>
      <c r="N5" s="75">
        <v>2022</v>
      </c>
      <c r="O5" s="43" t="s">
        <v>70</v>
      </c>
      <c r="P5" s="76">
        <v>31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09" t="str">
        <f>IF(TRIM('[6]c-form'!AJ3)&lt;&gt;"","Water  Year   "&amp;'[6]c-form'!AJ3,"Water  Year   ")</f>
        <v>Water  Year   2022</v>
      </c>
      <c r="I6" s="109"/>
      <c r="J6" s="78"/>
      <c r="N6" s="79" t="s">
        <v>72</v>
      </c>
      <c r="O6" s="48">
        <v>0</v>
      </c>
    </row>
    <row r="7" spans="2:15" ht="21.75">
      <c r="B7" s="119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2022 to March 31,  2023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21" t="s">
        <v>86</v>
      </c>
      <c r="P9" s="94"/>
      <c r="Q9" s="82"/>
    </row>
    <row r="11" spans="2:17" ht="21.75">
      <c r="B11" s="80">
        <v>1</v>
      </c>
      <c r="C11" s="85">
        <f>IF('[6]Discharge'!C9=0,0,IF(TRIM('[6]Discharge'!C9)="","",IF(COUNT(O6)=0,"",IF(O6=1,(((10^K4)*('[6]Discharge'!C9^N4))/100),((10^K4)*('[6]Discharge'!C9^N4))))))</f>
        <v>2.3095105902949795</v>
      </c>
      <c r="D11" s="85">
        <f>IF('[6]Discharge'!D9=0,0,IF(TRIM('[6]Discharge'!D9)="","",IF(COUNT(O6)=0,"",IF(O6=1,(((10^K4)*('[6]Discharge'!D9^N4))/100),((10^K4)*('[6]Discharge'!D9^N4))))))</f>
        <v>2.0812003200236777</v>
      </c>
      <c r="E11" s="85">
        <f>IF('[6]Discharge'!E9=0,0,IF(TRIM('[6]Discharge'!E9)="","",IF(COUNT(O6)=0,"",IF(O6=1,(((10^K4)*('[6]Discharge'!E9^N4))/100),((10^K4)*('[6]Discharge'!E9^N4))))))</f>
        <v>8.932209527634344</v>
      </c>
      <c r="F11" s="85">
        <f>IF('[6]Discharge'!F9=0,0,IF(TRIM('[6]Discharge'!F9)="","",IF(COUNT(O6)=0,"",IF(O6=1,(((10^K4)*('[6]Discharge'!F9^N4))/100),((10^K4)*('[6]Discharge'!F9^N4))))))</f>
        <v>1589.706685891487</v>
      </c>
      <c r="G11" s="85">
        <f>IF('[6]Discharge'!G9=0,0,IF(TRIM('[6]Discharge'!G9)="","",IF(COUNT(O6)=0,"",IF(O6=1,(((10^K4)*('[6]Discharge'!G9^N4))/100),((10^K4)*('[6]Discharge'!G9^N4))))))</f>
        <v>314.2529769374224</v>
      </c>
      <c r="H11" s="85">
        <f>IF('[6]Discharge'!H9=0,0,IF(TRIM('[6]Discharge'!H9)="","",IF(COUNT(O6)=0,"",IF(O6=1,(((10^K4)*('[6]Discharge'!H9^N4))/100),((10^K4)*('[6]Discharge'!H9^N4))))))</f>
        <v>499.7276200839732</v>
      </c>
      <c r="I11" s="85">
        <f>IF('[6]Discharge'!I9=0,0,IF(TRIM('[6]Discharge'!I9)="","",IF(COUNT(O6)=0,"",IF(O6=1,(((10^K4)*('[6]Discharge'!I9^N4))/100),((10^K4)*('[6]Discharge'!I9^N4))))))</f>
        <v>985.4702842628724</v>
      </c>
      <c r="J11" s="85">
        <f>IF('[6]Discharge'!J9=0,0,IF(TRIM('[6]Discharge'!J9)="","",IF(COUNT(O6)=0,"",IF(O6=1,(((10^K4)*('[6]Discharge'!J9^N4))/100),((10^K4)*('[6]Discharge'!J9^N4))))))</f>
        <v>380.2467861581634</v>
      </c>
      <c r="K11" s="85">
        <f>IF('[6]Discharge'!K9=0,0,IF(TRIM('[6]Discharge'!K9)="","",IF(COUNT(O6)=0,"",IF(O6=1,(((10^K4)*('[6]Discharge'!K9^N4))/100),((10^K4)*('[6]Discharge'!K9^N4))))))</f>
        <v>208.19537367749103</v>
      </c>
      <c r="L11" s="85">
        <f>IF('[6]Discharge'!L9=0,0,IF(TRIM('[6]Discharge'!L9)="","",IF(COUNT(O6)=0,"",IF(O6=1,(((10^K4)*('[6]Discharge'!L9^N4))/100),((10^K4)*('[6]Discharge'!L9^N4))))))</f>
        <v>38.357646019261566</v>
      </c>
      <c r="M11" s="85">
        <f>IF('[6]Discharge'!M9=0,0,IF(TRIM('[6]Discharge'!M9)="","",IF(COUNT(O6)=0,"",IF(O6=1,(((10^K4)*('[6]Discharge'!M9^N4))/100),((10^K4)*('[6]Discharge'!M9^N4))))))</f>
        <v>13.691172328761665</v>
      </c>
      <c r="N11" s="85">
        <f>IF('[6]Discharge'!N9=0,0,IF(TRIM('[6]Discharge'!N9)="","",IF(COUNT(O6)=0,"",IF(O6=1,(((10^K4)*('[6]Discharge'!N9^N4))/100),((10^K4)*('[6]Discharge'!N9^N4))))))</f>
        <v>10.130280076235621</v>
      </c>
      <c r="O11" s="122">
        <f>IF(AND(C11="",D11="",E11="",F11="",G11="",H11="",I11="",J11="",K11="",L11="",M11="",N11=""),"",SUM(C11:N11))</f>
        <v>4053.1017458736214</v>
      </c>
      <c r="P11" s="92"/>
      <c r="Q11" s="74"/>
    </row>
    <row r="12" spans="2:17" ht="21.75">
      <c r="B12" s="80">
        <v>2</v>
      </c>
      <c r="C12" s="85">
        <f>IF('[6]Discharge'!C10=0,0,IF(TRIM('[6]Discharge'!C10)="","",IF(COUNT(O6)=0,"",IF(O6=1,(((10^K4)*('[6]Discharge'!C10^N4))/100),((10^K4)*('[6]Discharge'!C10^N4))))))</f>
        <v>2.8845320997925095</v>
      </c>
      <c r="D12" s="85">
        <f>IF('[6]Discharge'!D10=0,0,IF(TRIM('[6]Discharge'!D10)="","",IF(COUNT(O6)=0,"",IF(O6=1,(((10^K4)*('[6]Discharge'!D10^N4))/100),((10^K4)*('[6]Discharge'!D10^N4))))))</f>
        <v>1.8638920854081138</v>
      </c>
      <c r="E12" s="85">
        <f>IF('[6]Discharge'!E10=0,0,IF(TRIM('[6]Discharge'!E10)="","",IF(COUNT(O6)=0,"",IF(O6=1,(((10^K4)*('[6]Discharge'!E10^N4))/100),((10^K4)*('[6]Discharge'!E10^N4))))))</f>
        <v>10.130280076235621</v>
      </c>
      <c r="F12" s="85">
        <f>IF('[6]Discharge'!F10=0,0,IF(TRIM('[6]Discharge'!F10)="","",IF(COUNT(O6)=0,"",IF(O6=1,(((10^K4)*('[6]Discharge'!F10^N4))/100),((10^K4)*('[6]Discharge'!F10^N4))))))</f>
        <v>8806.937213037749</v>
      </c>
      <c r="G12" s="85">
        <f>IF('[6]Discharge'!G10=0,0,IF(TRIM('[6]Discharge'!G10)="","",IF(COUNT(O6)=0,"",IF(O6=1,(((10^K4)*('[6]Discharge'!G10^N4))/100),((10^K4)*('[6]Discharge'!G10^N4))))))</f>
        <v>254.10072396440856</v>
      </c>
      <c r="H12" s="85">
        <f>IF('[6]Discharge'!H10=0,0,IF(TRIM('[6]Discharge'!H10)="","",IF(COUNT(O6)=0,"",IF(O6=1,(((10^K4)*('[6]Discharge'!H10^N4))/100),((10^K4)*('[6]Discharge'!H10^N4))))))</f>
        <v>406.4826148194236</v>
      </c>
      <c r="I12" s="85">
        <f>IF('[6]Discharge'!I10=0,0,IF(TRIM('[6]Discharge'!I10)="","",IF(COUNT(O6)=0,"",IF(O6=1,(((10^K4)*('[6]Discharge'!I10^N4))/100),((10^K4)*('[6]Discharge'!I10^N4))))))</f>
        <v>4581.071037299594</v>
      </c>
      <c r="J12" s="85">
        <f>IF('[6]Discharge'!J10=0,0,IF(TRIM('[6]Discharge'!J10)="","",IF(COUNT(O6)=0,"",IF(O6=1,(((10^K4)*('[6]Discharge'!J10^N4))/100),((10^K4)*('[6]Discharge'!J10^N4))))))</f>
        <v>397.6476810181693</v>
      </c>
      <c r="K12" s="85">
        <f>IF('[6]Discharge'!K10=0,0,IF(TRIM('[6]Discharge'!K10)="","",IF(COUNT(O6)=0,"",IF(O6=1,(((10^K4)*('[6]Discharge'!K10^N4))/100),((10^K4)*('[6]Discharge'!K10^N4))))))</f>
        <v>213.82051132506402</v>
      </c>
      <c r="L12" s="85">
        <f>IF('[6]Discharge'!L10=0,0,IF(TRIM('[6]Discharge'!L10)="","",IF(COUNT(O6)=0,"",IF(O6=1,(((10^K4)*('[6]Discharge'!L10^N4))/100),((10^K4)*('[6]Discharge'!L10^N4))))))</f>
        <v>39.793500636478974</v>
      </c>
      <c r="M12" s="85">
        <f>IF('[6]Discharge'!M10=0,0,IF(TRIM('[6]Discharge'!M10)="","",IF(COUNT(O6)=0,"",IF(O6=1,(((10^K4)*('[6]Discharge'!M10^N4))/100),((10^K4)*('[6]Discharge'!M10^N4))))))</f>
        <v>13.691172328761665</v>
      </c>
      <c r="N12" s="85">
        <f>IF('[6]Discharge'!N10=0,0,IF(TRIM('[6]Discharge'!N10)="","",IF(COUNT(O6)=0,"",IF(O6=1,(((10^K4)*('[6]Discharge'!N10^N4))/100),((10^K4)*('[6]Discharge'!N10^N4))))))</f>
        <v>10.130280076235621</v>
      </c>
      <c r="O12" s="122">
        <f aca="true" t="shared" si="0" ref="O12:O43">IF(AND(C12="",D12="",E12="",F12="",G12="",H12="",I12="",J12="",K12="",L12="",M12="",N12=""),"",SUM(C12:N12))</f>
        <v>14738.55343876732</v>
      </c>
      <c r="P12" s="92"/>
      <c r="Q12" s="74"/>
    </row>
    <row r="13" spans="2:17" ht="21.75">
      <c r="B13" s="80">
        <v>3</v>
      </c>
      <c r="C13" s="85">
        <f>IF('[6]Discharge'!C11=0,0,IF(TRIM('[6]Discharge'!C11)="","",IF(COUNT(O6)=0,"",IF(O6=1,(((10^K4)*('[6]Discharge'!C11^N4))/100),((10^K4)*('[6]Discharge'!C11^N4))))))</f>
        <v>2.8845320997925095</v>
      </c>
      <c r="D13" s="85">
        <f>IF('[6]Discharge'!D11=0,0,IF(TRIM('[6]Discharge'!D11)="","",IF(COUNT(O6)=0,"",IF(O6=1,(((10^K4)*('[6]Discharge'!D11^N4))/100),((10^K4)*('[6]Discharge'!D11^N4))))))</f>
        <v>2.0812003200236777</v>
      </c>
      <c r="E13" s="85">
        <f>IF('[6]Discharge'!E11=0,0,IF(TRIM('[6]Discharge'!E11)="","",IF(COUNT(O6)=0,"",IF(O6=1,(((10^K4)*('[6]Discharge'!E11^N4))/100),((10^K4)*('[6]Discharge'!E11^N4))))))</f>
        <v>11.3975354612043</v>
      </c>
      <c r="F13" s="85">
        <f>IF('[6]Discharge'!F11=0,0,IF(TRIM('[6]Discharge'!F11)="","",IF(COUNT(O6)=0,"",IF(O6=1,(((10^K4)*('[6]Discharge'!F11^N4))/100),((10^K4)*('[6]Discharge'!F11^N4))))))</f>
        <v>1003.3557457811422</v>
      </c>
      <c r="G13" s="85">
        <f>IF('[6]Discharge'!G11=0,0,IF(TRIM('[6]Discharge'!G11)="","",IF(COUNT(O6)=0,"",IF(O6=1,(((10^K4)*('[6]Discharge'!G11^N4))/100),((10^K4)*('[6]Discharge'!G11^N4))))))</f>
        <v>261.2970887566593</v>
      </c>
      <c r="H13" s="85">
        <f>IF('[6]Discharge'!H11=0,0,IF(TRIM('[6]Discharge'!H11)="","",IF(COUNT(O6)=0,"",IF(O6=1,(((10^K4)*('[6]Discharge'!H11^N4))/100),((10^K4)*('[6]Discharge'!H11^N4))))))</f>
        <v>363.2055655936394</v>
      </c>
      <c r="I13" s="85">
        <f>IF('[6]Discharge'!I11=0,0,IF(TRIM('[6]Discharge'!I11)="","",IF(COUNT(O6)=0,"",IF(O6=1,(((10^K4)*('[6]Discharge'!I11^N4))/100),((10^K4)*('[6]Discharge'!I11^N4))))))</f>
        <v>7373.916968922188</v>
      </c>
      <c r="J13" s="85">
        <f>IF('[6]Discharge'!J11=0,0,IF(TRIM('[6]Discharge'!J11)="","",IF(COUNT(O6)=0,"",IF(O6=1,(((10^K4)*('[6]Discharge'!J11^N4))/100),((10^K4)*('[6]Discharge'!J11^N4))))))</f>
        <v>388.90235314013256</v>
      </c>
      <c r="K13" s="85">
        <f>IF('[6]Discharge'!K11=0,0,IF(TRIM('[6]Discharge'!K11)="","",IF(COUNT(O6)=0,"",IF(O6=1,(((10^K4)*('[6]Discharge'!K11^N4))/100),((10^K4)*('[6]Discharge'!K11^N4))))))</f>
        <v>226.2451197088509</v>
      </c>
      <c r="L13" s="85">
        <f>IF('[6]Discharge'!L11=0,0,IF(TRIM('[6]Discharge'!L11)="","",IF(COUNT(O6)=0,"",IF(O6=1,(((10^K4)*('[6]Discharge'!L11^N4))/100),((10^K4)*('[6]Discharge'!L11^N4))))))</f>
        <v>35.559111528560585</v>
      </c>
      <c r="M13" s="85">
        <f>IF('[6]Discharge'!M11=0,0,IF(TRIM('[6]Discharge'!M11)="","",IF(COUNT(O6)=0,"",IF(O6=1,(((10^K4)*('[6]Discharge'!M11^N4))/100),((10^K4)*('[6]Discharge'!M11^N4))))))</f>
        <v>13.691172328761665</v>
      </c>
      <c r="N13" s="85">
        <f>IF('[6]Discharge'!N11=0,0,IF(TRIM('[6]Discharge'!N11)="","",IF(COUNT(O6)=0,"",IF(O6=1,(((10^K4)*('[6]Discharge'!N11^N4))/100),((10^K4)*('[6]Discharge'!N11^N4))))))</f>
        <v>10.130280076235621</v>
      </c>
      <c r="O13" s="122">
        <f t="shared" si="0"/>
        <v>9692.666673717189</v>
      </c>
      <c r="P13" s="92"/>
      <c r="Q13" s="74"/>
    </row>
    <row r="14" spans="2:17" ht="21.75">
      <c r="B14" s="80">
        <v>4</v>
      </c>
      <c r="C14" s="85">
        <f>IF('[6]Discharge'!C12=0,0,IF(TRIM('[6]Discharge'!C12)="","",IF(COUNT(O6)=0,"",IF(O6=1,(((10^K4)*('[6]Discharge'!C12^N4))/100),((10^K4)*('[6]Discharge'!C12^N4))))))</f>
        <v>2.0812003200236777</v>
      </c>
      <c r="D14" s="85">
        <f>IF('[6]Discharge'!D12=0,0,IF(TRIM('[6]Discharge'!D12)="","",IF(COUNT(O6)=0,"",IF(O6=1,(((10^K4)*('[6]Discharge'!D12^N4))/100),((10^K4)*('[6]Discharge'!D12^N4))))))</f>
        <v>1.6576806305769236</v>
      </c>
      <c r="E14" s="85">
        <f>IF('[6]Discharge'!E12=0,0,IF(TRIM('[6]Discharge'!E12)="","",IF(COUNT(O6)=0,"",IF(O6=1,(((10^K4)*('[6]Discharge'!E12^N4))/100),((10^K4)*('[6]Discharge'!E12^N4))))))</f>
        <v>12.905111024680298</v>
      </c>
      <c r="F14" s="85">
        <f>IF('[6]Discharge'!F12=0,0,IF(TRIM('[6]Discharge'!F12)="","",IF(COUNT(O6)=0,"",IF(O6=1,(((10^K4)*('[6]Discharge'!F12^N4))/100),((10^K4)*('[6]Discharge'!F12^N4))))))</f>
        <v>850.124160924026</v>
      </c>
      <c r="G14" s="85">
        <f>IF('[6]Discharge'!G12=0,0,IF(TRIM('[6]Discharge'!G12)="","",IF(COUNT(O6)=0,"",IF(O6=1,(((10^K4)*('[6]Discharge'!G12^N4))/100),((10^K4)*('[6]Discharge'!G12^N4))))))</f>
        <v>275.9673543135841</v>
      </c>
      <c r="H14" s="85">
        <f>IF('[6]Discharge'!H12=0,0,IF(TRIM('[6]Discharge'!H12)="","",IF(COUNT(O6)=0,"",IF(O6=1,(((10^K4)*('[6]Discharge'!H12^N4))/100),((10^K4)*('[6]Discharge'!H12^N4))))))</f>
        <v>607.871477912072</v>
      </c>
      <c r="I14" s="85">
        <f>IF('[6]Discharge'!I12=0,0,IF(TRIM('[6]Discharge'!I12)="","",IF(COUNT(O6)=0,"",IF(O6=1,(((10^K4)*('[6]Discharge'!I12^N4))/100),((10^K4)*('[6]Discharge'!I12^N4))))))</f>
        <v>3196.3865084268264</v>
      </c>
      <c r="J14" s="85">
        <f>IF('[6]Discharge'!J12=0,0,IF(TRIM('[6]Discharge'!J12)="","",IF(COUNT(O6)=0,"",IF(O6=1,(((10^K4)*('[6]Discharge'!J12^N4))/100),((10^K4)*('[6]Discharge'!J12^N4))))))</f>
        <v>363.2055655936394</v>
      </c>
      <c r="K14" s="85">
        <f>IF('[6]Discharge'!K12=0,0,IF(TRIM('[6]Discharge'!K12)="","",IF(COUNT(O6)=0,"",IF(O6=1,(((10^K4)*('[6]Discharge'!K12^N4))/100),((10^K4)*('[6]Discharge'!K12^N4))))))</f>
        <v>202.63946374969777</v>
      </c>
      <c r="L14" s="85">
        <f>IF('[6]Discharge'!L12=0,0,IF(TRIM('[6]Discharge'!L12)="","",IF(COUNT(O6)=0,"",IF(O6=1,(((10^K4)*('[6]Discharge'!L12^N4))/100),((10^K4)*('[6]Discharge'!L12^N4))))))</f>
        <v>35.559111528560585</v>
      </c>
      <c r="M14" s="85">
        <f>IF('[6]Discharge'!M12=0,0,IF(TRIM('[6]Discharge'!M12)="","",IF(COUNT(O6)=0,"",IF(O6=1,(((10^K4)*('[6]Discharge'!M12^N4))/100),((10^K4)*('[6]Discharge'!M12^N4))))))</f>
        <v>13.691172328761665</v>
      </c>
      <c r="N14" s="85">
        <f>IF('[6]Discharge'!N12=0,0,IF(TRIM('[6]Discharge'!N12)="","",IF(COUNT(O6)=0,"",IF(O6=1,(((10^K4)*('[6]Discharge'!N12^N4))/100),((10^K4)*('[6]Discharge'!N12^N4))))))</f>
        <v>9.522555401801151</v>
      </c>
      <c r="O14" s="122">
        <f t="shared" si="0"/>
        <v>5571.61136215425</v>
      </c>
      <c r="P14" s="92"/>
      <c r="Q14" s="74"/>
    </row>
    <row r="15" spans="2:17" ht="21.75">
      <c r="B15" s="80">
        <v>5</v>
      </c>
      <c r="C15" s="85">
        <f>IF('[6]Discharge'!C13=0,0,IF(TRIM('[6]Discharge'!C13)="","",IF(COUNT(O6)=0,"",IF(O6=1,(((10^K4)*('[6]Discharge'!C13^N4))/100),(((10^K4)*('[6]Discharge'!C13^N4)))))))</f>
        <v>1.6576806305769236</v>
      </c>
      <c r="D15" s="85">
        <f>IF('[6]Discharge'!D13=0,0,IF(TRIM('[6]Discharge'!D13)="","",IF(COUNT(O6)=0,"",IF(O6=1,(((10^K4)*('[6]Discharge'!D13^N4))/100),((10^K4)*('[6]Discharge'!D13^N4))))))</f>
        <v>1.6576806305769236</v>
      </c>
      <c r="E15" s="85">
        <f>IF('[6]Discharge'!E13=0,0,IF(TRIM('[6]Discharge'!E13)="","",IF(COUNT(O6)=0,"",IF(O6=1,(((10^K4)*('[6]Discharge'!E13^N4))/100),((10^K4)*('[6]Discharge'!E13^N4))))))</f>
        <v>14.498616758504765</v>
      </c>
      <c r="F15" s="85">
        <f>IF('[6]Discharge'!F13=0,0,IF(TRIM('[6]Discharge'!F13)="","",IF(COUNT(O6)=0,"",IF(O6=1,(((10^K4)*('[6]Discharge'!F13^N4))/100),((10^K4)*('[6]Discharge'!F13^N4))))))</f>
        <v>1093.0001194077886</v>
      </c>
      <c r="G15" s="85">
        <f>IF('[6]Discharge'!G13=0,0,IF(TRIM('[6]Discharge'!G13)="","",IF(COUNT(O6)=0,"",IF(O6=1,(((10^K4)*('[6]Discharge'!G13^N4))/100),((10^K4)*('[6]Discharge'!G13^N4))))))</f>
        <v>314.2529769374224</v>
      </c>
      <c r="H15" s="85">
        <f>IF('[6]Discharge'!H13=0,0,IF(TRIM('[6]Discharge'!H13)="","",IF(COUNT(O6)=0,"",IF(O6=1,(((10^K4)*('[6]Discharge'!H13^N4))/100),((10^K4)*('[6]Discharge'!H13^N4))))))</f>
        <v>2319.5854075562543</v>
      </c>
      <c r="I15" s="85">
        <f>IF('[6]Discharge'!I13=0,0,IF(TRIM('[6]Discharge'!I13)="","",IF(COUNT(O6)=0,"",IF(O6=1,(((10^K4)*('[6]Discharge'!I13^N4))/100),((10^K4)*('[6]Discharge'!I13^N4))))))</f>
        <v>1767.7494716785086</v>
      </c>
      <c r="J15" s="85">
        <f>IF('[6]Discharge'!J13=0,0,IF(TRIM('[6]Discharge'!J13)="","",IF(COUNT(O6)=0,"",IF(O6=1,(((10^K4)*('[6]Discharge'!J13^N4))/100),((10^K4)*('[6]Discharge'!J13^N4))))))</f>
        <v>330.20732013091765</v>
      </c>
      <c r="K15" s="85">
        <f>IF('[6]Discharge'!K13=0,0,IF(TRIM('[6]Discharge'!K13)="","",IF(COUNT(O6)=0,"",IF(O6=1,(((10^K4)*('[6]Discharge'!K13^N4))/100),((10^K4)*('[6]Discharge'!K13^N4))))))</f>
        <v>181.11105188426555</v>
      </c>
      <c r="L15" s="85">
        <f>IF('[6]Discharge'!L13=0,0,IF(TRIM('[6]Discharge'!L13)="","",IF(COUNT(O6)=0,"",IF(O6=1,(((10^K4)*('[6]Discharge'!L13^N4))/100),((10^K4)*('[6]Discharge'!L13^N4))))))</f>
        <v>34.196575531872256</v>
      </c>
      <c r="M15" s="85">
        <f>IF('[6]Discharge'!M13=0,0,IF(TRIM('[6]Discharge'!M13)="","",IF(COUNT(O6)=0,"",IF(O6=1,(((10^K4)*('[6]Discharge'!M13^N4))/100),((10^K4)*('[6]Discharge'!M13^N4))))))</f>
        <v>13.691172328761665</v>
      </c>
      <c r="N15" s="85">
        <f>IF('[6]Discharge'!N13=0,0,IF(TRIM('[6]Discharge'!N13)="","",IF(COUNT(O6)=0,"",IF(O6=1,(((10^K4)*('[6]Discharge'!N13^N4))/100),((10^K4)*('[6]Discharge'!N13^N4))))))</f>
        <v>9.522555401801151</v>
      </c>
      <c r="O15" s="122">
        <f t="shared" si="0"/>
        <v>6081.13062887725</v>
      </c>
      <c r="P15" s="92"/>
      <c r="Q15" s="74"/>
    </row>
    <row r="16" spans="2:17" ht="21.75">
      <c r="B16" s="80">
        <v>6</v>
      </c>
      <c r="C16" s="85">
        <f>IF('[6]Discharge'!C14=0,0,IF(TRIM('[6]Discharge'!C14)="","",IF(COUNT(O6)=0,"",IF(O6=1,(((10^K4)*('[6]Discharge'!C14^N4))/100),((10^K4)*('[6]Discharge'!C14^N4))))))</f>
        <v>1.2789624997675626</v>
      </c>
      <c r="D16" s="85">
        <f>IF('[6]Discharge'!D14=0,0,IF(TRIM('[6]Discharge'!D14)="","",IF(COUNT(O6)=0,"",IF(O6=1,(((10^K4)*('[6]Discharge'!D14^N4))/100),((10^K4)*('[6]Discharge'!D14^N4))))))</f>
        <v>1.6576806305769236</v>
      </c>
      <c r="E16" s="85">
        <f>IF('[6]Discharge'!E14=0,0,IF(TRIM('[6]Discharge'!E14)="","",IF(COUNT(O6)=0,"",IF(O6=1,(((10^K4)*('[6]Discharge'!E14^N4))/100),((10^K4)*('[6]Discharge'!E14^N4))))))</f>
        <v>16.177278189804316</v>
      </c>
      <c r="F16" s="85">
        <f>IF('[6]Discharge'!F14=0,0,IF(TRIM('[6]Discharge'!F14)="","",IF(COUNT(O6)=0,"",IF(O6=1,(((10^K4)*('[6]Discharge'!F14^N4))/100),((10^K4)*('[6]Discharge'!F14^N4))))))</f>
        <v>208.19537367749103</v>
      </c>
      <c r="G16" s="85">
        <f>IF('[6]Discharge'!G14=0,0,IF(TRIM('[6]Discharge'!G14)="","",IF(COUNT(O6)=0,"",IF(O6=1,(((10^K4)*('[6]Discharge'!G14^N4))/100),((10^K4)*('[6]Discharge'!G14^N4))))))</f>
        <v>363.2055655936394</v>
      </c>
      <c r="H16" s="85">
        <f>IF('[6]Discharge'!H14=0,0,IF(TRIM('[6]Discharge'!H14)="","",IF(COUNT(O6)=0,"",IF(O6=1,(((10^K4)*('[6]Discharge'!H14^N4))/100),((10^K4)*('[6]Discharge'!H14^N4))))))</f>
        <v>1928.3822577890562</v>
      </c>
      <c r="I16" s="85">
        <f>IF('[6]Discharge'!I14=0,0,IF(TRIM('[6]Discharge'!I14)="","",IF(COUNT(O6)=0,"",IF(O6=1,(((10^K4)*('[6]Discharge'!I14^N4))/100),((10^K4)*('[6]Discharge'!I14^N4))))))</f>
        <v>1427.1984312751752</v>
      </c>
      <c r="J16" s="85">
        <f>IF('[6]Discharge'!J14=0,0,IF(TRIM('[6]Discharge'!J14)="","",IF(COUNT(O6)=0,"",IF(O6=1,(((10^K4)*('[6]Discharge'!J14^N4))/100),((10^K4)*('[6]Discharge'!J14^N4))))))</f>
        <v>330.20732013091765</v>
      </c>
      <c r="K16" s="85">
        <f>IF('[6]Discharge'!K14=0,0,IF(TRIM('[6]Discharge'!K14)="","",IF(COUNT(O6)=0,"",IF(O6=1,(((10^K4)*('[6]Discharge'!K14^N4))/100),((10^K4)*('[6]Discharge'!K14^N4))))))</f>
        <v>165.69902693949345</v>
      </c>
      <c r="L16" s="85">
        <f>IF('[6]Discharge'!L14=0,0,IF(TRIM('[6]Discharge'!L14)="","",IF(COUNT(O6)=0,"",IF(O6=1,(((10^K4)*('[6]Discharge'!L14^N4))/100),((10^K4)*('[6]Discharge'!L14^N4))))))</f>
        <v>31.545338790311863</v>
      </c>
      <c r="M16" s="85">
        <f>IF('[6]Discharge'!M14=0,0,IF(TRIM('[6]Discharge'!M14)="","",IF(COUNT(O6)=0,"",IF(O6=1,(((10^K4)*('[6]Discharge'!M14^N4))/100),((10^K4)*('[6]Discharge'!M14^N4))))))</f>
        <v>13.691172328761665</v>
      </c>
      <c r="N16" s="85">
        <f>IF('[6]Discharge'!N14=0,0,IF(TRIM('[6]Discharge'!N14)="","",IF(COUNT(O6)=0,"",IF(O6=1,(((10^K4)*('[6]Discharge'!N14^N4))/100),((10^K4)*('[6]Discharge'!N14^N4))))))</f>
        <v>8.932209527634344</v>
      </c>
      <c r="O16" s="122">
        <f t="shared" si="0"/>
        <v>4496.17061737263</v>
      </c>
      <c r="P16" s="92"/>
      <c r="Q16" s="74"/>
    </row>
    <row r="17" spans="2:17" ht="21.75">
      <c r="B17" s="80">
        <v>7</v>
      </c>
      <c r="C17" s="85">
        <f>IF('[6]Discharge'!C15=0,0,IF(TRIM('[6]Discharge'!C15)="","",IF(COUNT(O6)=0,"",IF(O6=1,(((10^K4)*('[6]Discharge'!C15^N4))/100),((10^K4)*('[6]Discharge'!C15^N4))))))</f>
        <v>1.4626675913921048</v>
      </c>
      <c r="D17" s="85">
        <f>IF('[6]Discharge'!D15=0,0,IF(TRIM('[6]Discharge'!D15)="","",IF(COUNT(O6)=0,"",IF(O6=1,(((10^K4)*('[6]Discharge'!D15^N4))/100),((10^K4)*('[6]Discharge'!D15^N4))))))</f>
        <v>1.4626675913921048</v>
      </c>
      <c r="E17" s="85">
        <f>IF('[6]Discharge'!E15=0,0,IF(TRIM('[6]Discharge'!E15)="","",IF(COUNT(O6)=0,"",IF(O6=1,(((10^K4)*('[6]Discharge'!E15^N4))/100),((10^K4)*('[6]Discharge'!E15^N4))))))</f>
        <v>17.940373017037277</v>
      </c>
      <c r="F17" s="85">
        <f>IF('[6]Discharge'!F15=0,0,IF(TRIM('[6]Discharge'!F15)="","",IF(COUNT(O6)=0,"",IF(O6=1,(((10^K4)*('[6]Discharge'!F15^N4))/100),((10^K4)*('[6]Discharge'!F15^N4))))))</f>
        <v>85.47771434491436</v>
      </c>
      <c r="G17" s="85">
        <f>IF('[6]Discharge'!G15=0,0,IF(TRIM('[6]Discharge'!G15)="","",IF(COUNT(O6)=0,"",IF(O6=1,(((10^K4)*('[6]Discharge'!G15^N4))/100),((10^K4)*('[6]Discharge'!G15^N4))))))</f>
        <v>470.82352727408164</v>
      </c>
      <c r="H17" s="85">
        <f>IF('[6]Discharge'!H15=0,0,IF(TRIM('[6]Discharge'!H15)="","",IF(COUNT(O6)=0,"",IF(O6=1,(((10^K4)*('[6]Discharge'!H15^N4))/100),((10^K4)*('[6]Discharge'!H15^N4))))))</f>
        <v>645.0329425065904</v>
      </c>
      <c r="I17" s="85">
        <f>IF('[6]Discharge'!I15=0,0,IF(TRIM('[6]Discharge'!I15)="","",IF(COUNT(O6)=0,"",IF(O6=1,(((10^K4)*('[6]Discharge'!I15^N4))/100),((10^K4)*('[6]Discharge'!I15^N4))))))</f>
        <v>1449.9187517201856</v>
      </c>
      <c r="J17" s="85">
        <f>IF('[6]Discharge'!J15=0,0,IF(TRIM('[6]Discharge'!J15)="","",IF(COUNT(O6)=0,"",IF(O6=1,(((10^K4)*('[6]Discharge'!J15^N4))/100),((10^K4)*('[6]Discharge'!J15^N4))))))</f>
        <v>322.1846069178158</v>
      </c>
      <c r="K17" s="85">
        <f>IF('[6]Discharge'!K15=0,0,IF(TRIM('[6]Discharge'!K15)="","",IF(COUNT(O6)=0,"",IF(O6=1,(((10^K4)*('[6]Discharge'!K15^N4))/100),((10^K4)*('[6]Discharge'!K15^N4))))))</f>
        <v>153.33995360631587</v>
      </c>
      <c r="L17" s="85">
        <f>IF('[6]Discharge'!L15=0,0,IF(TRIM('[6]Discharge'!L15)="","",IF(COUNT(O6)=0,"",IF(O6=1,(((10^K4)*('[6]Discharge'!L15^N4))/100),((10^K4)*('[6]Discharge'!L15^N4))))))</f>
        <v>31.545338790311863</v>
      </c>
      <c r="M17" s="85">
        <f>IF('[6]Discharge'!M15=0,0,IF(TRIM('[6]Discharge'!M15)="","",IF(COUNT(O6)=0,"",IF(O6=1,(((10^K4)*('[6]Discharge'!M15^N4))/100),((10^K4)*('[6]Discharge'!M15^N4))))))</f>
        <v>12.905111024680298</v>
      </c>
      <c r="N17" s="85">
        <f>IF('[6]Discharge'!N15=0,0,IF(TRIM('[6]Discharge'!N15)="","",IF(COUNT(O6)=0,"",IF(O6=1,(((10^K4)*('[6]Discharge'!N15^N4))/100),((10^K4)*('[6]Discharge'!N15^N4))))))</f>
        <v>8.359329111843822</v>
      </c>
      <c r="O17" s="122">
        <f t="shared" si="0"/>
        <v>3200.45298349656</v>
      </c>
      <c r="P17" s="92"/>
      <c r="Q17" s="74"/>
    </row>
    <row r="18" spans="2:17" ht="21.75">
      <c r="B18" s="80">
        <v>8</v>
      </c>
      <c r="C18" s="85">
        <f>IF('[6]Discharge'!C16=0,0,IF(TRIM('[6]Discharge'!C16)="","",IF(COUNT(O6)=0,"",IF(O6=1,(((10^K4)*('[6]Discharge'!C16^N4))/100),((10^K4)*('[6]Discharge'!C16^N4))))))</f>
        <v>1.4626675913921048</v>
      </c>
      <c r="D18" s="85">
        <f>IF('[6]Discharge'!D16=0,0,IF(TRIM('[6]Discharge'!D16)="","",IF(COUNT(O6)=0,"",IF(O6=1,(((10^K4)*('[6]Discharge'!D16^N4))/100),((10^K4)*('[6]Discharge'!D16^N4))))))</f>
        <v>1.4626675913921048</v>
      </c>
      <c r="E18" s="85">
        <f>IF('[6]Discharge'!E16=0,0,IF(TRIM('[6]Discharge'!E16)="","",IF(COUNT(O6)=0,"",IF(O6=1,(((10^K4)*('[6]Discharge'!E16^N4))/100),((10^K4)*('[6]Discharge'!E16^N4))))))</f>
        <v>19.787224885605646</v>
      </c>
      <c r="F18" s="85">
        <f>IF('[6]Discharge'!F16=0,0,IF(TRIM('[6]Discharge'!F16)="","",IF(COUNT(O6)=0,"",IF(O6=1,(((10^K4)*('[6]Discharge'!F16^N4))/100),((10^K4)*('[6]Discharge'!F16^N4))))))</f>
        <v>39.793500636478974</v>
      </c>
      <c r="G18" s="85">
        <f>IF('[6]Discharge'!G16=0,0,IF(TRIM('[6]Discharge'!G16)="","",IF(COUNT(O6)=0,"",IF(O6=1,(((10^K4)*('[6]Discharge'!G16^N4))/100),((10^K4)*('[6]Discharge'!G16^N4))))))</f>
        <v>3418.724209105524</v>
      </c>
      <c r="H18" s="85">
        <f>IF('[6]Discharge'!H16=0,0,IF(TRIM('[6]Discharge'!H16)="","",IF(COUNT(O6)=0,"",IF(O6=1,(((10^K4)*('[6]Discharge'!H16^N4))/100),((10^K4)*('[6]Discharge'!H16^N4))))))</f>
        <v>549.6599530833455</v>
      </c>
      <c r="I18" s="85">
        <f>IF('[6]Discharge'!I16=0,0,IF(TRIM('[6]Discharge'!I16)="","",IF(COUNT(O6)=0,"",IF(O6=1,(((10^K4)*('[6]Discharge'!I16^N4))/100),((10^K4)*('[6]Discharge'!I16^N4))))))</f>
        <v>4858.7516637133895</v>
      </c>
      <c r="J18" s="85">
        <f>IF('[6]Discharge'!J16=0,0,IF(TRIM('[6]Discharge'!J16)="","",IF(COUNT(O6)=0,"",IF(O6=1,(((10^K4)*('[6]Discharge'!J16^N4))/100),((10^K4)*('[6]Discharge'!J16^N4))))))</f>
        <v>306.41260678019836</v>
      </c>
      <c r="K18" s="85">
        <f>IF('[6]Discharge'!K16=0,0,IF(TRIM('[6]Discharge'!K16)="","",IF(COUNT(O6)=0,"",IF(O6=1,(((10^K4)*('[6]Discharge'!K16^N4))/100),((10^K4)*('[6]Discharge'!K16^N4))))))</f>
        <v>145.346561604971</v>
      </c>
      <c r="L18" s="85">
        <f>IF('[6]Discharge'!L16=0,0,IF(TRIM('[6]Discharge'!L16)="","",IF(COUNT(O6)=0,"",IF(O6=1,(((10^K4)*('[6]Discharge'!L16^N4))/100),((10^K4)*('[6]Discharge'!L16^N4))))))</f>
        <v>31.545338790311863</v>
      </c>
      <c r="M18" s="85">
        <f>IF('[6]Discharge'!M16=0,0,IF(TRIM('[6]Discharge'!M16)="","",IF(COUNT(O6)=0,"",IF(O6=1,(((10^K4)*('[6]Discharge'!M16^N4))/100),((10^K4)*('[6]Discharge'!M16^N4))))))</f>
        <v>12.905111024680298</v>
      </c>
      <c r="N18" s="85">
        <f>IF('[6]Discharge'!N16=0,0,IF(TRIM('[6]Discharge'!N16)="","",IF(COUNT(O6)=0,"",IF(O6=1,(((10^K4)*('[6]Discharge'!N16^N4))/100),((10^K4)*('[6]Discharge'!N16^N4))))))</f>
        <v>5.760207494780224</v>
      </c>
      <c r="O18" s="122">
        <f t="shared" si="0"/>
        <v>9391.611712302072</v>
      </c>
      <c r="P18" s="92"/>
      <c r="Q18" s="74"/>
    </row>
    <row r="19" spans="2:17" ht="21.75">
      <c r="B19" s="80">
        <v>9</v>
      </c>
      <c r="C19" s="85">
        <f>IF('[6]Discharge'!C17=0,0,IF(TRIM('[6]Discharge'!C17)="","",IF(COUNT(O6)=0,"",IF(O6=1,(((10^K4)*('[6]Discharge'!C17^N4))/100),((10^K4)*('[6]Discharge'!C17^N4))))))</f>
        <v>1.4626675913921048</v>
      </c>
      <c r="D19" s="85">
        <f>IF('[6]Discharge'!D17=0,0,IF(TRIM('[6]Discharge'!D17)="","",IF(COUNT(O6)=0,"",IF(O6=1,(((10^K4)*('[6]Discharge'!D17^N4))/100),((10^K4)*('[6]Discharge'!D17^N4))))))</f>
        <v>1.6576806305769236</v>
      </c>
      <c r="E19" s="85">
        <f>IF('[6]Discharge'!E17=0,0,IF(TRIM('[6]Discharge'!E17)="","",IF(COUNT(O6)=0,"",IF(O6=1,(((10^K4)*('[6]Discharge'!E17^N4))/100),((10^K4)*('[6]Discharge'!E17^N4))))))</f>
        <v>21.936744270830083</v>
      </c>
      <c r="F19" s="85">
        <f>IF('[6]Discharge'!F17=0,0,IF(TRIM('[6]Discharge'!F17)="","",IF(COUNT(O6)=0,"",IF(O6=1,(((10^K4)*('[6]Discharge'!F17^N4))/100),((10^K4)*('[6]Discharge'!F17^N4))))))</f>
        <v>35.559111528560585</v>
      </c>
      <c r="G19" s="85">
        <f>IF('[6]Discharge'!G17=0,0,IF(TRIM('[6]Discharge'!G17)="","",IF(COUNT(O6)=0,"",IF(O6=1,(((10^K4)*('[6]Discharge'!G17^N4))/100),((10^K4)*('[6]Discharge'!G17^N4))))))</f>
        <v>1589.706685891487</v>
      </c>
      <c r="H19" s="85">
        <f>IF('[6]Discharge'!H17=0,0,IF(TRIM('[6]Discharge'!H17)="","",IF(COUNT(O6)=0,"",IF(O6=1,(((10^K4)*('[6]Discharge'!H17^N4))/100),((10^K4)*('[6]Discharge'!H17^N4))))))</f>
        <v>722.3947935321322</v>
      </c>
      <c r="I19" s="85">
        <f>IF('[6]Discharge'!I17=0,0,IF(TRIM('[6]Discharge'!I17)="","",IF(COUNT(O6)=0,"",IF(O6=1,(((10^K4)*('[6]Discharge'!I17^N4))/100),((10^K4)*('[6]Discharge'!I17^N4))))))</f>
        <v>1741.1910072498845</v>
      </c>
      <c r="J19" s="85">
        <f>IF('[6]Discharge'!J17=0,0,IF(TRIM('[6]Discharge'!J17)="","",IF(COUNT(O6)=0,"",IF(O6=1,(((10^K4)*('[6]Discharge'!J17^N4))/100),((10^K4)*('[6]Discharge'!J17^N4))))))</f>
        <v>306.41260678019836</v>
      </c>
      <c r="K19" s="85">
        <f>IF('[6]Discharge'!K17=0,0,IF(TRIM('[6]Discharge'!K17)="","",IF(COUNT(O6)=0,"",IF(O6=1,(((10^K4)*('[6]Discharge'!K17^N4))/100),((10^K4)*('[6]Discharge'!K17^N4))))))</f>
        <v>145.346561604971</v>
      </c>
      <c r="L19" s="85">
        <f>IF('[6]Discharge'!L17=0,0,IF(TRIM('[6]Discharge'!L17)="","",IF(COUNT(O6)=0,"",IF(O6=1,(((10^K4)*('[6]Discharge'!L17^N4))/100),((10^K4)*('[6]Discharge'!L17^N4))))))</f>
        <v>28.993067910942212</v>
      </c>
      <c r="M19" s="85">
        <f>IF('[6]Discharge'!M17=0,0,IF(TRIM('[6]Discharge'!M17)="","",IF(COUNT(O6)=0,"",IF(O6=1,(((10^K4)*('[6]Discharge'!M17^N4))/100),((10^K4)*('[6]Discharge'!M17^N4))))))</f>
        <v>11.3975354612043</v>
      </c>
      <c r="N19" s="85">
        <f>IF('[6]Discharge'!N17=0,0,IF(TRIM('[6]Discharge'!N17)="","",IF(COUNT(O6)=0,"",IF(O6=1,(((10^K4)*('[6]Discharge'!N17^N4))/100),((10^K4)*('[6]Discharge'!N17^N4))))))</f>
        <v>6.244325730145731</v>
      </c>
      <c r="O19" s="122">
        <f t="shared" si="0"/>
        <v>4612.302788182324</v>
      </c>
      <c r="P19" s="92"/>
      <c r="Q19" s="74"/>
    </row>
    <row r="20" spans="2:17" ht="21.75">
      <c r="B20" s="80">
        <v>10</v>
      </c>
      <c r="C20" s="85">
        <f>IF('[6]Discharge'!C18=0,0,IF(TRIM('[6]Discharge'!C18)="","",IF(COUNT(O6)=0,"",IF(O6=1,(((10^K4)*('[6]Discharge'!C18^N4))/100),((10^K4)*('[6]Discharge'!C18^N4))))))</f>
        <v>1.4626675913921048</v>
      </c>
      <c r="D20" s="85">
        <f>IF('[6]Discharge'!D18=0,0,IF(TRIM('[6]Discharge'!D18)="","",IF(COUNT(O6)=0,"",IF(O6=1,(((10^K4)*('[6]Discharge'!D18^N4))/100),((10^K4)*('[6]Discharge'!D18^N4))))))</f>
        <v>2.3095105902949795</v>
      </c>
      <c r="E20" s="85">
        <f>IF('[6]Discharge'!E18=0,0,IF(TRIM('[6]Discharge'!E18)="","",IF(COUNT(O6)=0,"",IF(O6=1,(((10^K4)*('[6]Discharge'!E18^N4))/100),((10^K4)*('[6]Discharge'!E18^N4))))))</f>
        <v>25.351656678204776</v>
      </c>
      <c r="F20" s="85">
        <f>IF('[6]Discharge'!F18=0,0,IF(TRIM('[6]Discharge'!F18)="","",IF(COUNT(O6)=0,"",IF(O6=1,(((10^K4)*('[6]Discharge'!F18^N4))/100),((10^K4)*('[6]Discharge'!F18^N4))))))</f>
        <v>53.80176254692622</v>
      </c>
      <c r="G20" s="85">
        <f>IF('[6]Discharge'!G18=0,0,IF(TRIM('[6]Discharge'!G18)="","",IF(COUNT(O6)=0,"",IF(O6=1,(((10^K4)*('[6]Discharge'!G18^N4))/100),((10^K4)*('[6]Discharge'!G18^N4))))))</f>
        <v>789.9371893701523</v>
      </c>
      <c r="H20" s="85">
        <f>IF('[6]Discharge'!H18=0,0,IF(TRIM('[6]Discharge'!H18)="","",IF(COUNT(O6)=0,"",IF(O6=1,(((10^K4)*('[6]Discharge'!H18^N4))/100),((10^K4)*('[6]Discharge'!H18^N4))))))</f>
        <v>883.0958074648023</v>
      </c>
      <c r="I20" s="85">
        <f>IF('[6]Discharge'!I18=0,0,IF(TRIM('[6]Discharge'!I18)="","",IF(COUNT(O6)=0,"",IF(O6=1,(((10^K4)*('[6]Discharge'!I18^N4))/100),((10^K4)*('[6]Discharge'!I18^N4))))))</f>
        <v>1519.0711917109263</v>
      </c>
      <c r="J20" s="85">
        <f>IF('[6]Discharge'!J18=0,0,IF(TRIM('[6]Discharge'!J18)="","",IF(COUNT(O6)=0,"",IF(O6=1,(((10^K4)*('[6]Discharge'!J18^N4))/100),((10^K4)*('[6]Discharge'!J18^N4))))))</f>
        <v>298.66367579039326</v>
      </c>
      <c r="K20" s="85">
        <f>IF('[6]Discharge'!K18=0,0,IF(TRIM('[6]Discharge'!K18)="","",IF(COUNT(O6)=0,"",IF(O6=1,(((10^K4)*('[6]Discharge'!K18^N4))/100),((10^K4)*('[6]Discharge'!K18^N4))))))</f>
        <v>137.55091578682195</v>
      </c>
      <c r="L20" s="85">
        <f>IF('[6]Discharge'!L18=0,0,IF(TRIM('[6]Discharge'!L18)="","",IF(COUNT(O6)=0,"",IF(O6=1,(((10^K4)*('[6]Discharge'!L18^N4))/100),((10^K4)*('[6]Discharge'!L18^N4))))))</f>
        <v>28.993067910942212</v>
      </c>
      <c r="M20" s="85">
        <f>IF('[6]Discharge'!M18=0,0,IF(TRIM('[6]Discharge'!M18)="","",IF(COUNT(O6)=0,"",IF(O6=1,(((10^K4)*('[6]Discharge'!M18^N4))/100),((10^K4)*('[6]Discharge'!M18^N4))))))</f>
        <v>11.3975354612043</v>
      </c>
      <c r="N20" s="85">
        <f>IF('[6]Discharge'!N18=0,0,IF(TRIM('[6]Discharge'!N18)="","",IF(COUNT(O6)=0,"",IF(O6=1,(((10^K4)*('[6]Discharge'!N18^N4))/100),((10^K4)*('[6]Discharge'!N18^N4))))))</f>
        <v>6.746402218877587</v>
      </c>
      <c r="O20" s="122">
        <f t="shared" si="0"/>
        <v>3758.381383120938</v>
      </c>
      <c r="P20" s="92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22"/>
      <c r="P21" s="92"/>
      <c r="Q21" s="74"/>
    </row>
    <row r="22" spans="2:17" ht="21.75">
      <c r="B22" s="80">
        <v>11</v>
      </c>
      <c r="C22" s="85">
        <f>IF('[6]Discharge'!C20=0,0,IF(TRIM('[6]Discharge'!C20)="","",IF(COUNT(O6)=0,"",IF(O6=1,(((10^K4)*('[6]Discharge'!C20^N4))/100),((10^K4)*('[6]Discharge'!C20^N4))))))</f>
        <v>1.4626675913921048</v>
      </c>
      <c r="D22" s="85">
        <f>IF('[6]Discharge'!D20=0,0,IF(TRIM('[6]Discharge'!D20)="","",IF(COUNT(O6)=0,"",IF(O6=1,(((10^K4)*('[6]Discharge'!D20^N4))/100),((10^K4)*('[6]Discharge'!D20^N4))))))</f>
        <v>3.8562941315199795</v>
      </c>
      <c r="E22" s="85">
        <f>IF('[6]Discharge'!E20=0,0,IF(TRIM('[6]Discharge'!E20)="","",IF(COUNT(O6)=0,"",IF(O6=1,(((10^K4)*('[6]Discharge'!E20^N4))/100),((10^K4)*('[6]Discharge'!E20^N4))))))</f>
        <v>28.993067910942212</v>
      </c>
      <c r="F22" s="85">
        <f>IF('[6]Discharge'!F20=0,0,IF(TRIM('[6]Discharge'!F20)="","",IF(COUNT(O6)=0,"",IF(O6=1,(((10^K4)*('[6]Discharge'!F20^N4))/100),((10^K4)*('[6]Discharge'!F20^N4))))))</f>
        <v>254.10072396440856</v>
      </c>
      <c r="G22" s="85">
        <f>IF('[6]Discharge'!G20=0,0,IF(TRIM('[6]Discharge'!G20)="","",IF(COUNT(O6)=0,"",IF(O6=1,(((10^K4)*('[6]Discharge'!G20^N4))/100),((10^K4)*('[6]Discharge'!G20^N4))))))</f>
        <v>607.871477912072</v>
      </c>
      <c r="H22" s="85">
        <f>IF('[6]Discharge'!H20=0,0,IF(TRIM('[6]Discharge'!H20)="","",IF(COUNT(O6)=0,"",IF(O6=1,(((10^K4)*('[6]Discharge'!H20^N4))/100),((10^K4)*('[6]Discharge'!H20^N4))))))</f>
        <v>6857.943655515528</v>
      </c>
      <c r="I22" s="85">
        <f>IF('[6]Discharge'!I20=0,0,IF(TRIM('[6]Discharge'!I20)="","",IF(COUNT(O6)=0,"",IF(O6=1,(((10^K4)*('[6]Discharge'!I20^N4))/100),((10^K4)*('[6]Discharge'!I20^N4))))))</f>
        <v>1272.8041496897242</v>
      </c>
      <c r="J22" s="85">
        <f>IF('[6]Discharge'!J20=0,0,IF(TRIM('[6]Discharge'!J20)="","",IF(COUNT(O6)=0,"",IF(O6=1,(((10^K4)*('[6]Discharge'!J20^N4))/100),((10^K4)*('[6]Discharge'!J20^N4))))))</f>
        <v>291.00636614763545</v>
      </c>
      <c r="K22" s="85">
        <f>IF('[6]Discharge'!K20=0,0,IF(TRIM('[6]Discharge'!K20)="","",IF(COUNT(O6)=0,"",IF(O6=1,(((10^K4)*('[6]Discharge'!K20^N4))/100),((10^K4)*('[6]Discharge'!K20^N4))))))</f>
        <v>133.72751186774198</v>
      </c>
      <c r="L22" s="85">
        <f>IF('[6]Discharge'!L20=0,0,IF(TRIM('[6]Discharge'!L20)="","",IF(COUNT(O6)=0,"",IF(O6=1,(((10^K4)*('[6]Discharge'!L20^N4))/100),((10^K4)*('[6]Discharge'!L20^N4))))))</f>
        <v>28.993067910942212</v>
      </c>
      <c r="M22" s="85">
        <f>IF('[6]Discharge'!M20=0,0,IF(TRIM('[6]Discharge'!M20)="","",IF(COUNT(O6)=0,"",IF(O6=1,(((10^K4)*('[6]Discharge'!M20^N4))/100),((10^K4)*('[6]Discharge'!M20^N4))))))</f>
        <v>11.3975354612043</v>
      </c>
      <c r="N22" s="85">
        <f>IF('[6]Discharge'!N20=0,0,IF(TRIM('[6]Discharge'!N20)="","",IF(COUNT(O6)=0,"",IF(O6=1,(((10^K4)*('[6]Discharge'!N20^N4))/100),((10^K4)*('[6]Discharge'!N20^N4))))))</f>
        <v>7.2663293342148245</v>
      </c>
      <c r="O22" s="122">
        <f t="shared" si="0"/>
        <v>9499.422847437329</v>
      </c>
      <c r="P22" s="92"/>
      <c r="Q22" s="74"/>
    </row>
    <row r="23" spans="2:17" ht="21.75">
      <c r="B23" s="80">
        <v>12</v>
      </c>
      <c r="C23" s="85">
        <f>IF('[6]Discharge'!C21=0,0,IF(TRIM('[6]Discharge'!C21)="","",IF(COUNT(O6)=0,"",IF(O6=1,(((10^K4)*('[6]Discharge'!C21^N4))/100),((10^K4)*('[6]Discharge'!C21^N4))))))</f>
        <v>2.0812003200236777</v>
      </c>
      <c r="D23" s="85">
        <f>IF('[6]Discharge'!D21=0,0,IF(TRIM('[6]Discharge'!D21)="","",IF(COUNT(O6)=0,"",IF(O6=1,(((10^K4)*('[6]Discharge'!D21^N4))/100),((10^K4)*('[6]Discharge'!D21^N4))))))</f>
        <v>10.75530019194459</v>
      </c>
      <c r="E23" s="85">
        <f>IF('[6]Discharge'!E21=0,0,IF(TRIM('[6]Discharge'!E21)="","",IF(COUNT(O6)=0,"",IF(O6=1,(((10^K4)*('[6]Discharge'!E21^N4))/100),((10^K4)*('[6]Discharge'!E21^N4))))))</f>
        <v>32.85862582846154</v>
      </c>
      <c r="F23" s="85">
        <f>IF('[6]Discharge'!F21=0,0,IF(TRIM('[6]Discharge'!F21)="","",IF(COUNT(O6)=0,"",IF(O6=1,(((10^K4)*('[6]Discharge'!F21^N4))/100),((10^K4)*('[6]Discharge'!F21^N4))))))</f>
        <v>191.73591215102172</v>
      </c>
      <c r="G23" s="85">
        <f>IF('[6]Discharge'!G21=0,0,IF(TRIM('[6]Discharge'!G21)="","",IF(COUNT(O6)=0,"",IF(O6=1,(((10^K4)*('[6]Discharge'!G21^N4))/100),((10^K4)*('[6]Discharge'!G21^N4))))))</f>
        <v>14926.12482651807</v>
      </c>
      <c r="H23" s="85">
        <f>IF('[6]Discharge'!H21=0,0,IF(TRIM('[6]Discharge'!H21)="","",IF(COUNT(O6)=0,"",IF(O6=1,(((10^K4)*('[6]Discharge'!H21^N4))/100),((10^K4)*('[6]Discharge'!H21^N4))))))</f>
        <v>6931.2669964049255</v>
      </c>
      <c r="I23" s="85">
        <f>IF('[6]Discharge'!I21=0,0,IF(TRIM('[6]Discharge'!I21)="","",IF(COUNT(O6)=0,"",IF(O6=1,(((10^K4)*('[6]Discharge'!I21^N4))/100),((10^K4)*('[6]Discharge'!I21^N4))))))</f>
        <v>1167.530241845492</v>
      </c>
      <c r="J23" s="85">
        <f>IF('[6]Discharge'!J21=0,0,IF(TRIM('[6]Discharge'!J21)="","",IF(COUNT(O6)=0,"",IF(O6=1,(((10^K4)*('[6]Discharge'!J21^N4))/100),((10^K4)*('[6]Discharge'!J21^N4))))))</f>
        <v>291.00636614763545</v>
      </c>
      <c r="K23" s="85">
        <f>IF('[6]Discharge'!K21=0,0,IF(TRIM('[6]Discharge'!K21)="","",IF(COUNT(O6)=0,"",IF(O6=1,(((10^K4)*('[6]Discharge'!K21^N4))/100),((10^K4)*('[6]Discharge'!K21^N4))))))</f>
        <v>133.72751186774198</v>
      </c>
      <c r="L23" s="85">
        <f>IF('[6]Discharge'!L21=0,0,IF(TRIM('[6]Discharge'!L21)="","",IF(COUNT(O6)=0,"",IF(O6=1,(((10^K4)*('[6]Discharge'!L21^N4))/100),((10^K4)*('[6]Discharge'!L21^N4))))))</f>
        <v>30.256792713470297</v>
      </c>
      <c r="M23" s="85">
        <f>IF('[6]Discharge'!M21=0,0,IF(TRIM('[6]Discharge'!M21)="","",IF(COUNT(O6)=0,"",IF(O6=1,(((10^K4)*('[6]Discharge'!M21^N4))/100),((10^K4)*('[6]Discharge'!M21^N4))))))</f>
        <v>11.3975354612043</v>
      </c>
      <c r="N23" s="85">
        <f>IF('[6]Discharge'!N21=0,0,IF(TRIM('[6]Discharge'!N21)="","",IF(COUNT(O6)=0,"",IF(O6=1,(((10^K4)*('[6]Discharge'!N21^N4))/100),((10^K4)*('[6]Discharge'!N21^N4))))))</f>
        <v>6.746402218877587</v>
      </c>
      <c r="O23" s="122">
        <f t="shared" si="0"/>
        <v>23735.487711668866</v>
      </c>
      <c r="P23" s="92"/>
      <c r="Q23" s="74"/>
    </row>
    <row r="24" spans="2:17" ht="21.75">
      <c r="B24" s="80">
        <v>13</v>
      </c>
      <c r="C24" s="85">
        <f>IF('[6]Discharge'!C10=0,0,IF(TRIM('[6]Discharge'!C22)="","",IF(COUNT(O6)=0,"",IF(O6=1,(((10^K4)*('[6]Discharge'!C22^N4))/100),((10^K4)*('[6]Discharge'!C22^N4))))))</f>
        <v>2.0812003200236777</v>
      </c>
      <c r="D24" s="85">
        <f>IF('[6]Discharge'!D22=0,0,IF(TRIM('[6]Discharge'!D22)="","",IF(COUNT(O6)=0,"",IF(O6=1,(((10^K4)*('[6]Discharge'!D22^N4))/100),((10^K4)*('[6]Discharge'!D22^N4))))))</f>
        <v>6.746402218877587</v>
      </c>
      <c r="E24" s="85">
        <f>IF('[6]Discharge'!E22=0,0,IF(TRIM('[6]Discharge'!E22)="","",IF(COUNT(O6)=0,"",IF(O6=1,(((10^K4)*('[6]Discharge'!E22^N4))/100),((10^K4)*('[6]Discharge'!E22^N4))))))</f>
        <v>42.73803710088974</v>
      </c>
      <c r="F24" s="85">
        <f>IF('[6]Discharge'!F22=0,0,IF(TRIM('[6]Discharge'!F22)="","",IF(COUNT(O6)=0,"",IF(O6=1,(((10^K4)*('[6]Discharge'!F22^N4))/100),((10^K4)*('[6]Discharge'!F22^N4))))))</f>
        <v>1075.0533120043488</v>
      </c>
      <c r="G24" s="85">
        <f>IF('[6]Discharge'!G22=0,0,IF(TRIM('[6]Discharge'!G22)="","",IF(COUNT(O6)=0,"",IF(O6=1,(((10^K4)*('[6]Discharge'!G22^N4))/100),((10^K4)*('[6]Discharge'!G22^N4))))))</f>
        <v>7915.4121929631765</v>
      </c>
      <c r="H24" s="85">
        <f>IF('[6]Discharge'!H22=0,0,IF(TRIM('[6]Discharge'!H22)="","",IF(COUNT(O6)=0,"",IF(O6=1,(((10^K4)*('[6]Discharge'!H22^N4))/100),((10^K4)*('[6]Discharge'!H22^N4))))))</f>
        <v>3836.237357283971</v>
      </c>
      <c r="I24" s="85">
        <f>IF('[6]Discharge'!I22=0,0,IF(TRIM('[6]Discharge'!I22)="","",IF(COUNT(O6)=0,"",IF(O6=1,(((10^K4)*('[6]Discharge'!I22^N4))/100),((10^K4)*('[6]Discharge'!I22^N4))))))</f>
        <v>1056.586629630718</v>
      </c>
      <c r="J24" s="85">
        <f>IF('[6]Discharge'!J22=0,0,IF(TRIM('[6]Discharge'!J22)="","",IF(COUNT(O6)=0,"",IF(O6=1,(((10^K4)*('[6]Discharge'!J22^N4))/100),((10^K4)*('[6]Discharge'!J22^N4))))))</f>
        <v>275.9673543135841</v>
      </c>
      <c r="K24" s="85">
        <f>IF('[6]Discharge'!K22=0,0,IF(TRIM('[6]Discharge'!K22)="","",IF(COUNT(O6)=0,"",IF(O6=1,(((10^K4)*('[6]Discharge'!K22^N4))/100),((10^K4)*('[6]Discharge'!K22^N4))))))</f>
        <v>126.23008644512689</v>
      </c>
      <c r="L24" s="85">
        <f>IF('[6]Discharge'!L22=0,0,IF(TRIM('[6]Discharge'!L22)="","",IF(COUNT(O6)=0,"",IF(O6=1,(((10^K4)*('[6]Discharge'!L22^N4))/100),((10^K4)*('[6]Discharge'!L22^N4))))))</f>
        <v>25.351656678204776</v>
      </c>
      <c r="M24" s="85">
        <f>IF('[6]Discharge'!M22=0,0,IF(TRIM('[6]Discharge'!M22)="","",IF(COUNT(O6)=0,"",IF(O6=1,(((10^K4)*('[6]Discharge'!M22^N4))/100),((10^K4)*('[6]Discharge'!M22^N4))))))</f>
        <v>11.3975354612043</v>
      </c>
      <c r="N24" s="85">
        <f>IF('[6]Discharge'!N22=0,0,IF(TRIM('[6]Discharge'!N22)="","",IF(COUNT(O6)=0,"",IF(O6=1,(((10^K4)*('[6]Discharge'!N22^N4))/100),((10^K4)*('[6]Discharge'!N22^N4))))))</f>
        <v>6.746402218877587</v>
      </c>
      <c r="O24" s="122">
        <f t="shared" si="0"/>
        <v>14380.548166639004</v>
      </c>
      <c r="P24" s="92"/>
      <c r="Q24" s="74"/>
    </row>
    <row r="25" spans="2:17" ht="21.75">
      <c r="B25" s="80">
        <v>14</v>
      </c>
      <c r="C25" s="85">
        <f>IF('[6]Discharge'!C10=0,0,IF(TRIM('[6]Discharge'!C23)="","",IF(COUNT(O6)=0,"",IF(O6=1,(((10^K4)*('[6]Discharge'!C23^N4))/100),((10^K4)*('[6]Discharge'!C23^N4))))))</f>
        <v>1.8638920854081138</v>
      </c>
      <c r="D25" s="85">
        <f>IF('[6]Discharge'!D23=0,0,IF(TRIM('[6]Discharge'!D23)="","",IF(COUNT(O6)=0,"",IF(O6=1,(((10^K4)*('[6]Discharge'!D23^N4))/100),((10^K4)*('[6]Discharge'!D23^N4))))))</f>
        <v>6.244325730145731</v>
      </c>
      <c r="E25" s="85">
        <f>IF('[6]Discharge'!E23=0,0,IF(TRIM('[6]Discharge'!E23)="","",IF(COUNT(O6)=0,"",IF(O6=1,(((10^K4)*('[6]Discharge'!E23^N4))/100),((10^K4)*('[6]Discharge'!E23^N4))))))</f>
        <v>52.149551308965975</v>
      </c>
      <c r="F25" s="85">
        <f>IF('[6]Discharge'!F23=0,0,IF(TRIM('[6]Discharge'!F23)="","",IF(COUNT(O6)=0,"",IF(O6=1,(((10^K4)*('[6]Discharge'!F23^N4))/100),((10^K4)*('[6]Discharge'!F23^N4))))))</f>
        <v>261.2970887566593</v>
      </c>
      <c r="G25" s="85">
        <f>IF('[6]Discharge'!G23=0,0,IF(TRIM('[6]Discharge'!G23)="","",IF(COUNT(O6)=0,"",IF(O6=1,(((10^K4)*('[6]Discharge'!G23^N4))/100),((10^K4)*('[6]Discharge'!G23^N4))))))</f>
        <v>2492.3719758269713</v>
      </c>
      <c r="H25" s="85">
        <f>IF('[6]Discharge'!H23=0,0,IF(TRIM('[6]Discharge'!H23)="","",IF(COUNT(O6)=0,"",IF(O6=1,(((10^K4)*('[6]Discharge'!H23^N4))/100),((10^K4)*('[6]Discharge'!H23^N4))))))</f>
        <v>2095.435314512253</v>
      </c>
      <c r="I25" s="85">
        <f>IF('[6]Discharge'!I23=0,0,IF(TRIM('[6]Discharge'!I23)="","",IF(COUNT(O6)=0,"",IF(O6=1,(((10^K4)*('[6]Discharge'!I23^N4))/100),((10^K4)*('[6]Discharge'!I23^N4))))))</f>
        <v>968.3641813641211</v>
      </c>
      <c r="J25" s="85">
        <f>IF('[6]Discharge'!J23=0,0,IF(TRIM('[6]Discharge'!J23)="","",IF(COUNT(O6)=0,"",IF(O6=1,(((10^K4)*('[6]Discharge'!J23^N4))/100),((10^K4)*('[6]Discharge'!J23^N4))))))</f>
        <v>275.9673543135841</v>
      </c>
      <c r="K25" s="85">
        <f>IF('[6]Discharge'!K23=0,0,IF(TRIM('[6]Discharge'!K23)="","",IF(COUNT(O6)=0,"",IF(O6=1,(((10^K4)*('[6]Discharge'!K23^N4))/100),((10^K4)*('[6]Discharge'!K23^N4))))))</f>
        <v>118.93258624458585</v>
      </c>
      <c r="L25" s="85">
        <f>IF('[6]Discharge'!L23=0,0,IF(TRIM('[6]Discharge'!L23)="","",IF(COUNT(O6)=0,"",IF(O6=1,(((10^K4)*('[6]Discharge'!L23^N4))/100),((10^K4)*('[6]Discharge'!L23^N4))))))</f>
        <v>23.04972835578751</v>
      </c>
      <c r="M25" s="85">
        <f>IF('[6]Discharge'!M23=0,0,IF(TRIM('[6]Discharge'!M23)="","",IF(COUNT(O6)=0,"",IF(O6=1,(((10^K4)*('[6]Discharge'!M23^N4))/100),((10^K4)*('[6]Discharge'!M23^N4))))))</f>
        <v>11.3975354612043</v>
      </c>
      <c r="N25" s="85">
        <f>IF('[6]Discharge'!N23=0,0,IF(TRIM('[6]Discharge'!N23)="","",IF(COUNT(O6)=0,"",IF(O6=1,(((10^K4)*('[6]Discharge'!N23^N4))/100),((10^K4)*('[6]Discharge'!N23^N4))))))</f>
        <v>7.2663293342148245</v>
      </c>
      <c r="O25" s="122">
        <f t="shared" si="0"/>
        <v>6314.339863293901</v>
      </c>
      <c r="P25" s="92"/>
      <c r="Q25" s="74"/>
    </row>
    <row r="26" spans="2:17" ht="21.75">
      <c r="B26" s="80">
        <v>15</v>
      </c>
      <c r="C26" s="85">
        <f>IF('[6]Discharge'!C24=0,0,IF(TRIM('[6]Discharge'!C24)="","",IF(COUNT(O6)=0,"",IF(O6=1,(((10^K4)*('[6]Discharge'!C24^N4))/100),((10^K4)*('[6]Discharge'!C24^N4))))))</f>
        <v>1.8638920854081138</v>
      </c>
      <c r="D26" s="85">
        <f>IF('[6]Discharge'!D24=0,0,IF(TRIM('[6]Discharge'!D24)="","",IF(COUNT(O6)=0,"",IF(O6=1,(((10^K4)*('[6]Discharge'!D24^N4))/100),((10^K4)*('[6]Discharge'!D24^N4))))))</f>
        <v>5.760207494780224</v>
      </c>
      <c r="E26" s="85">
        <f>IF('[6]Discharge'!E24=0,0,IF(TRIM('[6]Discharge'!E24)="","",IF(COUNT(O6)=0,"",IF(O6=1,(((10^K4)*('[6]Discharge'!E24^N4))/100),((10^K4)*('[6]Discharge'!E24^N4))))))</f>
        <v>35.559111528560585</v>
      </c>
      <c r="F26" s="85">
        <f>IF('[6]Discharge'!F24=0,0,IF(TRIM('[6]Discharge'!F24)="","",IF(COUNT(O6)=0,"",IF(O6=1,(((10^K4)*('[6]Discharge'!F24^N4))/100),((10^K4)*('[6]Discharge'!F24^N4))))))</f>
        <v>213.82051132506402</v>
      </c>
      <c r="G26" s="85">
        <f>IF('[6]Discharge'!G24=0,0,IF(TRIM('[6]Discharge'!G24)="","",IF(COUNT(O6)=0,"",IF(O6=1,(((10^K4)*('[6]Discharge'!G24^N4))/100),((10^K4)*('[6]Discharge'!G24^N4))))))</f>
        <v>1427.1984312751752</v>
      </c>
      <c r="H26" s="85">
        <f>IF('[6]Discharge'!H24=0,0,IF(TRIM('[6]Discharge'!H24)="","",IF(COUNT(O6)=0,"",IF(O6=1,(((10^K4)*('[6]Discharge'!H24^N4))/100),((10^K4)*('[6]Discharge'!H24^N4))))))</f>
        <v>1337.9750435129886</v>
      </c>
      <c r="I26" s="85">
        <f>IF('[6]Discharge'!I24=0,0,IF(TRIM('[6]Discharge'!I24)="","",IF(COUNT(O6)=0,"",IF(O6=1,(((10^K4)*('[6]Discharge'!I24^N4))/100),((10^K4)*('[6]Discharge'!I24^N4))))))</f>
        <v>883.0958074648023</v>
      </c>
      <c r="J26" s="85">
        <f>IF('[6]Discharge'!J24=0,0,IF(TRIM('[6]Discharge'!J24)="","",IF(COUNT(O6)=0,"",IF(O6=1,(((10^K4)*('[6]Discharge'!J24^N4))/100),((10^K4)*('[6]Discharge'!J24^N4))))))</f>
        <v>291.00636614763545</v>
      </c>
      <c r="K26" s="85">
        <f>IF('[6]Discharge'!K24=0,0,IF(TRIM('[6]Discharge'!K24)="","",IF(COUNT(O6)=0,"",IF(O6=1,(((10^K4)*('[6]Discharge'!K24^N4))/100),((10^K4)*('[6]Discharge'!K24^N4))))))</f>
        <v>118.93258624458585</v>
      </c>
      <c r="L26" s="85">
        <f>IF('[6]Discharge'!L24=0,0,IF(TRIM('[6]Discharge'!L24)="","",IF(COUNT(O6)=0,"",IF(O6=1,(((10^K4)*('[6]Discharge'!L24^N4))/100),((10^K4)*('[6]Discharge'!L24^N4))))))</f>
        <v>21.936744270830083</v>
      </c>
      <c r="M26" s="85">
        <f>IF('[6]Discharge'!M24=0,0,IF(TRIM('[6]Discharge'!M24)="","",IF(COUNT(O6)=0,"",IF(O6=1,(((10^K4)*('[6]Discharge'!M24^N4))/100),((10^K4)*('[6]Discharge'!M24^N4))))))</f>
        <v>11.3975354612043</v>
      </c>
      <c r="N26" s="85">
        <f>IF('[6]Discharge'!N24=0,0,IF(TRIM('[6]Discharge'!N24)="","",IF(COUNT(O6)=0,"",IF(O6=1,(((10^K4)*('[6]Discharge'!N24^N4))/100),((10^K4)*('[6]Discharge'!N24^N4))))))</f>
        <v>10.130280076235621</v>
      </c>
      <c r="O26" s="122">
        <f t="shared" si="0"/>
        <v>4358.67651688727</v>
      </c>
      <c r="P26" s="92"/>
      <c r="Q26" s="74"/>
    </row>
    <row r="27" spans="2:17" ht="21.75">
      <c r="B27" s="80">
        <v>16</v>
      </c>
      <c r="C27" s="85">
        <f>IF('[6]Discharge'!C25=0,0,IF(TRIM('[6]Discharge'!C25)="","",IF(COUNT(O6)=0,"",IF(O6=1,(((10^K4)*('[6]Discharge'!C25^N4))/100),((10^K4)*('[6]Discharge'!C25^N4))))))</f>
        <v>1.4626675913921048</v>
      </c>
      <c r="D27" s="85">
        <f>IF('[6]Discharge'!D25=0,0,IF(TRIM('[6]Discharge'!D25)="","",IF(COUNT(O6)=0,"",IF(O6=1,(((10^K4)*('[6]Discharge'!D25^N4))/100),((10^K4)*('[6]Discharge'!D25^N4))))))</f>
        <v>4.956555833886877</v>
      </c>
      <c r="E27" s="85">
        <f>IF('[6]Discharge'!E25=0,0,IF(TRIM('[6]Discharge'!E25)="","",IF(COUNT(O6)=0,"",IF(O6=1,(((10^K4)*('[6]Discharge'!E25^N4))/100),((10^K4)*('[6]Discharge'!E25^N4))))))</f>
        <v>28.993067910942212</v>
      </c>
      <c r="F27" s="85">
        <f>IF('[6]Discharge'!F25=0,0,IF(TRIM('[6]Discharge'!F25)="","",IF(COUNT(O6)=0,"",IF(O6=1,(((10^K4)*('[6]Discharge'!F25^N4))/100),((10^K4)*('[6]Discharge'!F25^N4))))))</f>
        <v>186.38856927822175</v>
      </c>
      <c r="G27" s="85">
        <f>IF('[6]Discharge'!G25=0,0,IF(TRIM('[6]Discharge'!G25)="","",IF(COUNT(O6)=0,"",IF(O6=1,(((10^K4)*('[6]Discharge'!G25^N4))/100),((10^K4)*('[6]Discharge'!G25^N4))))))</f>
        <v>916.6451515645944</v>
      </c>
      <c r="H27" s="85">
        <f>IF('[6]Discharge'!H25=0,0,IF(TRIM('[6]Discharge'!H25)="","",IF(COUNT(O6)=0,"",IF(O6=1,(((10^K4)*('[6]Discharge'!H25^N4))/100),((10^K4)*('[6]Discharge'!H25^N4))))))</f>
        <v>1427.1984312751752</v>
      </c>
      <c r="I27" s="85">
        <f>IF('[6]Discharge'!I25=0,0,IF(TRIM('[6]Discharge'!I25)="","",IF(COUNT(O6)=0,"",IF(O6=1,(((10^K4)*('[6]Discharge'!I25^N4))/100),((10^K4)*('[6]Discharge'!I25^N4))))))</f>
        <v>817.7319226705553</v>
      </c>
      <c r="J27" s="85">
        <f>IF('[6]Discharge'!J25=0,0,IF(TRIM('[6]Discharge'!J25)="","",IF(COUNT(O6)=0,"",IF(O6=1,(((10^K4)*('[6]Discharge'!J25^N4))/100),((10^K4)*('[6]Discharge'!J25^N4))))))</f>
        <v>371.6811371977299</v>
      </c>
      <c r="K27" s="85">
        <f>IF('[6]Discharge'!K25=0,0,IF(TRIM('[6]Discharge'!K25)="","",IF(COUNT(O6)=0,"",IF(O6=1,(((10^K4)*('[6]Discharge'!K25^N4))/100),((10^K4)*('[6]Discharge'!K25^N4))))))</f>
        <v>111.83593867326204</v>
      </c>
      <c r="L27" s="85">
        <f>IF('[6]Discharge'!L25=0,0,IF(TRIM('[6]Discharge'!L25)="","",IF(COUNT(O6)=0,"",IF(O6=1,(((10^K4)*('[6]Discharge'!L25^N4))/100),((10^K4)*('[6]Discharge'!L25^N4))))))</f>
        <v>23.04972835578751</v>
      </c>
      <c r="M27" s="85">
        <f>IF('[6]Discharge'!M25=0,0,IF(TRIM('[6]Discharge'!M25)="","",IF(COUNT(O6)=0,"",IF(O6=1,(((10^K4)*('[6]Discharge'!M25^N4))/100),((10^K4)*('[6]Discharge'!M25^N4))))))</f>
        <v>11.3975354612043</v>
      </c>
      <c r="N27" s="85">
        <f>IF('[6]Discharge'!N25=0,0,IF(TRIM('[6]Discharge'!N25)="","",IF(COUNT(O6)=0,"",IF(O6=1,(((10^K4)*('[6]Discharge'!N25^N4))/100),((10^K4)*('[6]Discharge'!N25^N4))))))</f>
        <v>20.84920952677996</v>
      </c>
      <c r="O27" s="122">
        <f t="shared" si="0"/>
        <v>3922.189915339532</v>
      </c>
      <c r="P27" s="92"/>
      <c r="Q27" s="74"/>
    </row>
    <row r="28" spans="2:17" ht="21.75">
      <c r="B28" s="80">
        <v>17</v>
      </c>
      <c r="C28" s="85">
        <f>IF('[6]Discharge'!C26=0,0,IF(TRIM('[6]Discharge'!C26)="","",IF(COUNT(O6)=0,"",IF(O6=1,(((10^K4)*('[6]Discharge'!C26^N4))/100),((10^K4)*('[6]Discharge'!C26^N4))))))</f>
        <v>2.3095105902949795</v>
      </c>
      <c r="D28" s="85">
        <f>IF('[6]Discharge'!D26=0,0,IF(TRIM('[6]Discharge'!D26)="","",IF(COUNT(O6)=0,"",IF(O6=1,(((10^K4)*('[6]Discharge'!D26^N4))/100),((10^K4)*('[6]Discharge'!D26^N4))))))</f>
        <v>5.351424112002663</v>
      </c>
      <c r="E28" s="85">
        <f>IF('[6]Discharge'!E26=0,0,IF(TRIM('[6]Discharge'!E26)="","",IF(COUNT(O6)=0,"",IF(O6=1,(((10^K4)*('[6]Discharge'!E26^N4))/100),((10^K4)*('[6]Discharge'!E26^N4))))))</f>
        <v>18.85336994651973</v>
      </c>
      <c r="F28" s="85">
        <f>IF('[6]Discharge'!F26=0,0,IF(TRIM('[6]Discharge'!F26)="","",IF(COUNT(O6)=0,"",IF(O6=1,(((10^K4)*('[6]Discharge'!F26^N4))/100),((10^K4)*('[6]Discharge'!F26^N4))))))</f>
        <v>191.73591215102172</v>
      </c>
      <c r="G28" s="85">
        <f>IF('[6]Discharge'!G26=0,0,IF(TRIM('[6]Discharge'!G26)="","",IF(COUNT(O6)=0,"",IF(O6=1,(((10^K4)*('[6]Discharge'!G26^N4))/100),((10^K4)*('[6]Discharge'!G26^N4))))))</f>
        <v>735.6804377468038</v>
      </c>
      <c r="H28" s="85">
        <f>IF('[6]Discharge'!H26=0,0,IF(TRIM('[6]Discharge'!H26)="","",IF(COUNT(O6)=0,"",IF(O6=1,(((10^K4)*('[6]Discharge'!H26^N4))/100),((10^K4)*('[6]Discharge'!H26^N4))))))</f>
        <v>1519.0711917109263</v>
      </c>
      <c r="I28" s="85">
        <f>IF('[6]Discharge'!I26=0,0,IF(TRIM('[6]Discharge'!I26)="","",IF(COUNT(O6)=0,"",IF(O6=1,(((10^K4)*('[6]Discharge'!I26^N4))/100),((10^K4)*('[6]Discharge'!I26^N4))))))</f>
        <v>735.6804377468038</v>
      </c>
      <c r="J28" s="85">
        <f>IF('[6]Discharge'!J26=0,0,IF(TRIM('[6]Discharge'!J26)="","",IF(COUNT(O6)=0,"",IF(O6=1,(((10^K4)*('[6]Discharge'!J26^N4))/100),((10^K4)*('[6]Discharge'!J26^N4))))))</f>
        <v>322.1846069178158</v>
      </c>
      <c r="K28" s="85">
        <f>IF('[6]Discharge'!K26=0,0,IF(TRIM('[6]Discharge'!K26)="","",IF(COUNT(O6)=0,"",IF(O6=1,(((10^K4)*('[6]Discharge'!K26^N4))/100),((10^K4)*('[6]Discharge'!K26^N4))))))</f>
        <v>104.941106417983</v>
      </c>
      <c r="L28" s="85">
        <f>IF('[6]Discharge'!L26=0,0,IF(TRIM('[6]Discharge'!L26)="","",IF(COUNT(O6)=0,"",IF(O6=1,(((10^K4)*('[6]Discharge'!L26^N4))/100),((10^K4)*('[6]Discharge'!L26^N4))))))</f>
        <v>21.936744270830083</v>
      </c>
      <c r="M28" s="85">
        <f>IF('[6]Discharge'!M26=0,0,IF(TRIM('[6]Discharge'!M26)="","",IF(COUNT(O6)=0,"",IF(O6=1,(((10^K4)*('[6]Discharge'!M26^N4))/100),((10^K4)*('[6]Discharge'!M26^N4))))))</f>
        <v>11.3975354612043</v>
      </c>
      <c r="N28" s="85">
        <f>IF('[6]Discharge'!N26=0,0,IF(TRIM('[6]Discharge'!N26)="","",IF(COUNT(O6)=0,"",IF(O6=1,(((10^K4)*('[6]Discharge'!N26^N4))/100),((10^K4)*('[6]Discharge'!N26^N4))))))</f>
        <v>15.327349299988237</v>
      </c>
      <c r="O28" s="122">
        <f t="shared" si="0"/>
        <v>3684.4696263721944</v>
      </c>
      <c r="P28" s="92"/>
      <c r="Q28" s="74"/>
    </row>
    <row r="29" spans="2:17" ht="21.75">
      <c r="B29" s="80">
        <v>18</v>
      </c>
      <c r="C29" s="85">
        <f>IF('[6]Discharge'!C27=0,0,IF(TRIM('[6]Discharge'!C27)="","",IF(COUNT(O6)=0,"",IF(O6=1,(((10^K4)*('[6]Discharge'!C27^N4))/100),((10^K4)*('[6]Discharge'!C27^N4))))))</f>
        <v>6.244325730145731</v>
      </c>
      <c r="D29" s="85">
        <f>IF('[6]Discharge'!D27=0,0,IF(TRIM('[6]Discharge'!D27)="","",IF(COUNT(O6)=0,"",IF(O6=1,(((10^K4)*('[6]Discharge'!D27^N4))/100),((10^K4)*('[6]Discharge'!D27^N4))))))</f>
        <v>5.351424112002663</v>
      </c>
      <c r="E29" s="85">
        <f>IF('[6]Discharge'!E27=0,0,IF(TRIM('[6]Discharge'!E27)="","",IF(COUNT(O6)=0,"",IF(O6=1,(((10^K4)*('[6]Discharge'!E27^N4))/100),((10^K4)*('[6]Discharge'!E27^N4))))))</f>
        <v>12.140531333416606</v>
      </c>
      <c r="F29" s="85">
        <f>IF('[6]Discharge'!F27=0,0,IF(TRIM('[6]Discharge'!F27)="","",IF(COUNT(O6)=0,"",IF(O6=1,(((10^K4)*('[6]Discharge'!F27^N4))/100),((10^K4)*('[6]Discharge'!F27^N4))))))</f>
        <v>122.55628852734276</v>
      </c>
      <c r="G29" s="85">
        <f>IF('[6]Discharge'!G27=0,0,IF(TRIM('[6]Discharge'!G27)="","",IF(COUNT(O6)=0,"",IF(O6=1,(((10^K4)*('[6]Discharge'!G27^N4))/100),((10^K4)*('[6]Discharge'!G27^N4))))))</f>
        <v>632.5328394114778</v>
      </c>
      <c r="H29" s="85">
        <f>IF('[6]Discharge'!H27=0,0,IF(TRIM('[6]Discharge'!H27)="","",IF(COUNT(O6)=0,"",IF(O6=1,(((10^K4)*('[6]Discharge'!H27^N4))/100),((10^K4)*('[6]Discharge'!H27^N4))))))</f>
        <v>1111.756254199575</v>
      </c>
      <c r="I29" s="85">
        <f>IF('[6]Discharge'!I27=0,0,IF(TRIM('[6]Discharge'!I27)="","",IF(COUNT(O6)=0,"",IF(O6=1,(((10^K4)*('[6]Discharge'!I27^N4))/100),((10^K4)*('[6]Discharge'!I27^N4))))))</f>
        <v>632.5328394114778</v>
      </c>
      <c r="J29" s="85">
        <f>IF('[6]Discharge'!J27=0,0,IF(TRIM('[6]Discharge'!J27)="","",IF(COUNT(O6)=0,"",IF(O6=1,(((10^K4)*('[6]Discharge'!J27^N4))/100),((10^K4)*('[6]Discharge'!J27^N4))))))</f>
        <v>338.3209426618648</v>
      </c>
      <c r="K29" s="85">
        <f>IF('[6]Discharge'!K27=0,0,IF(TRIM('[6]Discharge'!K27)="","",IF(COUNT(O6)=0,"",IF(O6=1,(((10^K4)*('[6]Discharge'!K27^N4))/100),((10^K4)*('[6]Discharge'!K27^N4))))))</f>
        <v>91.76093090636982</v>
      </c>
      <c r="L29" s="85">
        <f>IF('[6]Discharge'!L27=0,0,IF(TRIM('[6]Discharge'!L27)="","",IF(COUNT(O6)=0,"",IF(O6=1,(((10^K4)*('[6]Discharge'!L27^N4))/100),((10^K4)*('[6]Discharge'!L27^N4))))))</f>
        <v>19.787224885605646</v>
      </c>
      <c r="M29" s="85">
        <f>IF('[6]Discharge'!M27=0,0,IF(TRIM('[6]Discharge'!M27)="","",IF(COUNT(O6)=0,"",IF(O6=1,(((10^K4)*('[6]Discharge'!M27^N4))/100),((10^K4)*('[6]Discharge'!M27^N4))))))</f>
        <v>11.3975354612043</v>
      </c>
      <c r="N29" s="85">
        <f>IF('[6]Discharge'!N27=0,0,IF(TRIM('[6]Discharge'!N27)="","",IF(COUNT(O6)=0,"",IF(O6=1,(((10^K4)*('[6]Discharge'!N27^N4))/100),((10^K4)*('[6]Discharge'!N27^N4))))))</f>
        <v>16.177278189804316</v>
      </c>
      <c r="O29" s="122">
        <f t="shared" si="0"/>
        <v>3000.5584148302873</v>
      </c>
      <c r="P29" s="92"/>
      <c r="Q29" s="74"/>
    </row>
    <row r="30" spans="2:17" ht="21.75">
      <c r="B30" s="80">
        <v>19</v>
      </c>
      <c r="C30" s="85">
        <f>IF('[6]Discharge'!C28=0,0,IF(TRIM('[6]Discharge'!C28)="","",IF(COUNT(O6)=0,"",IF(O6=1,(((10^K4)*('[6]Discharge'!C28^N4))/100),((10^K4)*('[6]Discharge'!C28^N4))))))</f>
        <v>10.75530019194459</v>
      </c>
      <c r="D30" s="85">
        <f>IF('[6]Discharge'!D28=0,0,IF(TRIM('[6]Discharge'!D28)="","",IF(COUNT(O6)=0,"",IF(O6=1,(((10^K4)*('[6]Discharge'!D28^N4))/100),((10^K4)*('[6]Discharge'!D28^N4))))))</f>
        <v>4.956555833886877</v>
      </c>
      <c r="E30" s="85">
        <f>IF('[6]Discharge'!E28=0,0,IF('[6]Discharge'!E28=0,0,IF(TRIM('[6]Discharge'!E28)="","",IF(COUNT(O6)=0,"",IF(O6=1,(((10^K4)*('[6]Discharge'!E28^N4))/100),((10^K4)*('[6]Discharge'!E28^N4)))))))</f>
        <v>12.905111024680298</v>
      </c>
      <c r="F30" s="85">
        <f>IF('[6]Discharge'!F28=0,0,IF(TRIM('[6]Discharge'!F28)="","",IF(COUNT(O6)=0,"",IF(O6=1,(((10^K4)*('[6]Discharge'!F28^N4))/100),((10^K4)*('[6]Discharge'!F28^N4))))))</f>
        <v>70.6738602331653</v>
      </c>
      <c r="G30" s="85">
        <f>IF('[6]Discharge'!G28=0,0,IF(TRIM('[6]Discharge'!G28)="","",IF(COUNT(O6)=0,"",IF(O6=1,(((10^K4)*('[6]Discharge'!G28^N4))/100),((10^K4)*('[6]Discharge'!G28^N4))))))</f>
        <v>620.1456266716419</v>
      </c>
      <c r="H30" s="85">
        <f>IF('[6]Discharge'!H28=0,0,IF(TRIM('[6]Discharge'!H28)="","",IF(COUNT(O6)=0,"",IF(O6=1,(((10^K4)*('[6]Discharge'!H28^N4))/100),((10^K4)*('[6]Discharge'!H28^N4))))))</f>
        <v>985.4702842628724</v>
      </c>
      <c r="I30" s="85">
        <f>IF('[6]Discharge'!I28=0,0,IF(TRIM('[6]Discharge'!I28)="","",IF(COUNT(O6)=0,"",IF(O6=1,(((10^K4)*('[6]Discharge'!I28^N4))/100),((10^K4)*('[6]Discharge'!I28^N4))))))</f>
        <v>549.6599530833455</v>
      </c>
      <c r="J30" s="85">
        <f>IF('[6]Discharge'!J28=0,0,IF(TRIM('[6]Discharge'!J28)="","",IF(COUNT(O6)=0,"",IF(O6=1,(((10^K4)*('[6]Discharge'!J28^N4))/100),((10^K4)*('[6]Discharge'!J28^N4))))))</f>
        <v>346.5253031964091</v>
      </c>
      <c r="K30" s="85">
        <f>IF('[6]Discharge'!K28=0,0,IF(TRIM('[6]Discharge'!K28)="","",IF(COUNT(O6)=0,"",IF(O6=1,(((10^K4)*('[6]Discharge'!K28^N4))/100),((10^K4)*('[6]Discharge'!K28^N4))))))</f>
        <v>94.97946156063587</v>
      </c>
      <c r="L30" s="85">
        <f>IF('[6]Discharge'!L28=0,0,IF(TRIM('[6]Discharge'!L28)="","",IF(COUNT(O6)=0,"",IF(O6=1,(((10^K4)*('[6]Discharge'!L28^N4))/100),((10^K4)*('[6]Discharge'!L28^N4))))))</f>
        <v>19.787224885605646</v>
      </c>
      <c r="M30" s="85">
        <f>IF('[6]Discharge'!M28=0,0,IF(TRIM('[6]Discharge'!M28)="","",IF(COUNT(O6)=0,"",IF(O6=1,(((10^K4)*('[6]Discharge'!M28^N4))/100),((10^K4)*('[6]Discharge'!M28^N4))))))</f>
        <v>12.905111024680298</v>
      </c>
      <c r="N30" s="85">
        <f>IF('[6]Discharge'!N28=0,0,IF(TRIM('[6]Discharge'!N28)="","",IF(COUNT(O6)=0,"",IF(O6=1,(((10^K4)*('[6]Discharge'!N28^N4))/100),((10^K4)*('[6]Discharge'!N28^N4))))))</f>
        <v>15.327349299988237</v>
      </c>
      <c r="O30" s="122">
        <f t="shared" si="0"/>
        <v>2744.0911412688556</v>
      </c>
      <c r="P30" s="92"/>
      <c r="Q30" s="74"/>
    </row>
    <row r="31" spans="2:17" ht="21.75">
      <c r="B31" s="80">
        <v>20</v>
      </c>
      <c r="C31" s="85">
        <f>IF('[6]Discharge'!C29=0,0,IF(TRIM('[6]Discharge'!C29)="","",IF(COUNT(O6)=0,"",IF(O6=1,(((10^K4)*('[6]Discharge'!C29^N4))/100),((10^K4)*('[6]Discharge'!C29^N4))))))</f>
        <v>23.04972835578751</v>
      </c>
      <c r="D31" s="85">
        <f>IF('[6]Discharge'!D29=0,0,IF(TRIM('[6]Discharge'!D29)="","",IF(COUNT(O6)=0,"",IF(O6=1,(((10^K4)*('[6]Discharge'!D29^N4))/100),((10^K4)*('[6]Discharge'!D29^N4))))))</f>
        <v>4.956555833886877</v>
      </c>
      <c r="E31" s="85">
        <f>IF('[6]Discharge'!E29=0,0,IF(TRIM('[6]Discharge'!E29)="","",IF(COUNT(O6)=0,"",IF(O6=1,(((10^K4)*('[6]Discharge'!E29^N4))/100),((10^K4)*('[6]Discharge'!E29^N4))))))</f>
        <v>16.177278189804316</v>
      </c>
      <c r="F31" s="85">
        <f>IF('[6]Discharge'!F29=0,0,IF(TRIM('[6]Discharge'!F29)="","",IF(COUNT(O6)=0,"",IF(O6=1,(((10^K4)*('[6]Discharge'!F29^N4))/100),((10^K4)*('[6]Discharge'!F29^N4))))))</f>
        <v>735.6804377468038</v>
      </c>
      <c r="G31" s="85">
        <f>IF('[6]Discharge'!G29=0,0,IF(TRIM('[6]Discharge'!G29)="","",IF(COUNT(O6)=0,"",IF(O6=1,(((10^K4)*('[6]Discharge'!G29^N4))/100),((10^K4)*('[6]Discharge'!G29^N4))))))</f>
        <v>451.9960925913966</v>
      </c>
      <c r="H31" s="85">
        <f>IF('[6]Discharge'!H29=0,0,IF(TRIM('[6]Discharge'!H29)="","",IF(COUNT(O6)=0,"",IF(O6=1,(((10^K4)*('[6]Discharge'!H29^N4))/100),((10^K4)*('[6]Discharge'!H29^N4))))))</f>
        <v>1149.0266490355236</v>
      </c>
      <c r="I31" s="85">
        <f>IF('[6]Discharge'!I29=0,0,IF(TRIM('[6]Discharge'!I29)="","",IF(COUNT(O6)=0,"",IF(O6=1,(((10^K4)*('[6]Discharge'!I29^N4))/100),((10^K4)*('[6]Discharge'!I29^N4))))))</f>
        <v>519.4373871489807</v>
      </c>
      <c r="J31" s="85">
        <f>IF('[6]Discharge'!J29=0,0,IF(TRIM('[6]Discharge'!J29)="","",IF(COUNT(O6)=0,"",IF(O6=1,(((10^K4)*('[6]Discharge'!J29^N4))/100),((10^K4)*('[6]Discharge'!J29^N4))))))</f>
        <v>330.20732013091765</v>
      </c>
      <c r="K31" s="85">
        <f>IF('[6]Discharge'!K29=0,0,IF(TRIM('[6]Discharge'!K29)="","",IF(COUNT(O6)=0,"",IF(O6=1,(((10^K4)*('[6]Discharge'!K29^N4))/100),((10^K4)*('[6]Discharge'!K29^N4))))))</f>
        <v>98.2490900475111</v>
      </c>
      <c r="L31" s="85">
        <f>IF('[6]Discharge'!L29=0,0,IF(TRIM('[6]Discharge'!L29)="","",IF(COUNT(O6)=0,"",IF(O6=1,(((10^K4)*('[6]Discharge'!L29^N4))/100),((10^K4)*('[6]Discharge'!L29^N4))))))</f>
        <v>20.84920952677996</v>
      </c>
      <c r="M31" s="85">
        <f>IF('[6]Discharge'!M29=0,0,IF(TRIM('[6]Discharge'!M29)="","",IF(COUNT(O6)=0,"",IF(O6=1,(((10^K4)*('[6]Discharge'!M29^N4))/100),((10^K4)*('[6]Discharge'!M29^N4))))))</f>
        <v>10.75530019194459</v>
      </c>
      <c r="N31" s="85">
        <f>IF('[6]Discharge'!N29=0,0,IF(TRIM('[6]Discharge'!N29)="","",IF(COUNT(O6)=0,"",IF(O6=1,(((10^K4)*('[6]Discharge'!N29^N4))/100),((10^K4)*('[6]Discharge'!N29^N4))))))</f>
        <v>10.130280076235621</v>
      </c>
      <c r="O31" s="122">
        <f t="shared" si="0"/>
        <v>3370.515328875572</v>
      </c>
      <c r="P31" s="92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22"/>
      <c r="P32" s="92"/>
      <c r="Q32" s="74"/>
    </row>
    <row r="33" spans="2:17" ht="21.75">
      <c r="B33" s="80">
        <v>21</v>
      </c>
      <c r="C33" s="85">
        <f>IF('[6]Discharge'!C31=0,0,IF(TRIM('[6]Discharge'!C31)="","",IF(COUNT(O6)=0,"",IF(O6=1,(((10^K4)*('[6]Discharge'!C31^N4))/100),((10^K4)*('[6]Discharge'!C31^N4))))))</f>
        <v>18.85336994651973</v>
      </c>
      <c r="D33" s="85">
        <f>IF('[6]Discharge'!D31=0,0,IF(TRIM('[6]Discharge'!D31)="","",IF(COUNT(O6)=0,"",IF(O6=1,(((10^K4)*('[6]Discharge'!D31^N4))/100),((10^K4)*('[6]Discharge'!D31^N4))))))</f>
        <v>60.64740301431935</v>
      </c>
      <c r="E33" s="85">
        <f>IF('[6]Discharge'!E31=0,0,IF(TRIM('[6]Discharge'!E31)="","",IF(COUNT(O6)=0,"",IF(O6=1,(((10^K4)*('[6]Discharge'!E31^N4))/100),((10^K4)*('[6]Discharge'!E31^N4))))))</f>
        <v>17.940373017037277</v>
      </c>
      <c r="F33" s="85">
        <f>IF('[6]Discharge'!F31=0,0,IF(TRIM('[6]Discharge'!F31)="","",IF(COUNT(O6)=0,"",IF(O6=1,(((10^K4)*('[6]Discharge'!F31^N4))/100),((10^K4)*('[6]Discharge'!F31^N4))))))</f>
        <v>762.5862887328598</v>
      </c>
      <c r="G33" s="85">
        <f>IF('[6]Discharge'!G31=0,0,IF(TRIM('[6]Discharge'!G31)="","",IF(COUNT(O6)=0,"",IF(O6=1,(((10^K4)*('[6]Discharge'!G31^N4))/100),((10^K4)*('[6]Discharge'!G31^N4))))))</f>
        <v>509.5385555628704</v>
      </c>
      <c r="H33" s="85">
        <f>IF('[6]Discharge'!H31=0,0,IF(TRIM('[6]Discharge'!H31)="","",IF(COUNT(O6)=0,"",IF(O6=1,(((10^K4)*('[6]Discharge'!H31^N4))/100),((10^K4)*('[6]Discharge'!H31^N4))))))</f>
        <v>1093.0001194077886</v>
      </c>
      <c r="I33" s="85">
        <f>IF('[6]Discharge'!I31=0,0,IF(TRIM('[6]Discharge'!I31)="","",IF(COUNT(O6)=0,"",IF(O6=1,(((10^K4)*('[6]Discharge'!I31^N4))/100),((10^K4)*('[6]Discharge'!I31^N4))))))</f>
        <v>509.5385555628704</v>
      </c>
      <c r="J33" s="85">
        <f>IF('[6]Discharge'!J31=0,0,IF(TRIM('[6]Discharge'!J31)="","",IF(COUNT(O6)=0,"",IF(O6=1,(((10^K4)*('[6]Discharge'!J31^N4))/100),((10^K4)*('[6]Discharge'!J31^N4))))))</f>
        <v>298.66367579039326</v>
      </c>
      <c r="K33" s="85">
        <f>IF('[6]Discharge'!K31=0,0,IF(TRIM('[6]Discharge'!K31)="","",IF(COUNT(O6)=0,"",IF(O6=1,(((10^K4)*('[6]Discharge'!K31^N4))/100),((10^K4)*('[6]Discharge'!K31^N4))))))</f>
        <v>88.5936351537577</v>
      </c>
      <c r="L33" s="85">
        <f>IF('[6]Discharge'!L31=0,0,IF(TRIM('[6]Discharge'!L31)="","",IF(COUNT(O6)=0,"",IF(O6=1,(((10^K4)*('[6]Discharge'!L31^N4))/100),((10^K4)*('[6]Discharge'!L31^N4))))))</f>
        <v>20.84920952677996</v>
      </c>
      <c r="M33" s="85">
        <f>IF('[6]Discharge'!M31=0,0,IF(TRIM('[6]Discharge'!M31)="","",IF(COUNT(O6)=0,"",IF(O6=1,(((10^K4)*('[6]Discharge'!M31^N4))/100),((10^K4)*('[6]Discharge'!M31^N4))))))</f>
        <v>10.75530019194459</v>
      </c>
      <c r="N33" s="85">
        <f>IF('[6]Discharge'!N31=0,0,IF(TRIM('[6]Discharge'!N31)="","",IF(COUNT(O6)=0,"",IF(O6=1,(((10^K4)*('[6]Discharge'!N31^N4))/100),((10^K4)*('[6]Discharge'!N31^N4))))))</f>
        <v>7.2663293342148245</v>
      </c>
      <c r="O33" s="122">
        <f t="shared" si="0"/>
        <v>3398.2328152413556</v>
      </c>
      <c r="P33" s="92"/>
      <c r="Q33" s="74"/>
    </row>
    <row r="34" spans="2:17" ht="21.75">
      <c r="B34" s="80">
        <v>22</v>
      </c>
      <c r="C34" s="85">
        <f>IF('[6]Discharge'!C32=0,0,IF(TRIM('[6]Discharge'!C32)="","",IF(COUNT(O6)=0,"",IF(O6=1,(((10^K4)*('[6]Discharge'!C32^N4))/100),((10^K4)*('[6]Discharge'!C32^N4))))))</f>
        <v>14.498616758504765</v>
      </c>
      <c r="D34" s="85">
        <f>IF('[6]Discharge'!D32=0,0,IF(TRIM('[6]Discharge'!D32)="","",IF(COUNT(O6)=0,"",IF(O6=1,(((10^K4)*('[6]Discharge'!D32^N4))/100),((10^K4)*('[6]Discharge'!D32^N4))))))</f>
        <v>2980.961262362815</v>
      </c>
      <c r="E34" s="85">
        <f>IF('[6]Discharge'!E32=0,0,IF(TRIM('[6]Discharge'!E32)="","",IF(COUNT(O6)=0,"",IF(O6=1,(((10^K4)*('[6]Discharge'!E32^N4))/100),((10^K4)*('[6]Discharge'!E32^N4))))))</f>
        <v>19.787224885605646</v>
      </c>
      <c r="F34" s="85">
        <f>IF('[6]Discharge'!F32=0,0,IF(TRIM('[6]Discharge'!F32)="","",IF(COUNT(O6)=0,"",IF(O6=1,(((10^K4)*('[6]Discharge'!F32^N4))/100),((10^K4)*('[6]Discharge'!F32^N4))))))</f>
        <v>5168.510610859976</v>
      </c>
      <c r="G34" s="85">
        <f>IF('[6]Discharge'!G32=0,0,IF(TRIM('[6]Discharge'!G32)="","",IF(COUNT(O6)=0,"",IF(O6=1,(((10^K4)*('[6]Discharge'!G32^N4))/100),((10^K4)*('[6]Discharge'!G32^N4))))))</f>
        <v>5105.852958071823</v>
      </c>
      <c r="H34" s="85">
        <f>IF('[6]Discharge'!H32=0,0,IF(TRIM('[6]Discharge'!H32)="","",IF(COUNT(O6)=0,"",IF(O6=1,(((10^K4)*('[6]Discharge'!H32^N4))/100),((10^K4)*('[6]Discharge'!H32^N4))))))</f>
        <v>1167.530241845492</v>
      </c>
      <c r="I34" s="85">
        <f>IF('[6]Discharge'!I32=0,0,IF(TRIM('[6]Discharge'!I32)="","",IF(COUNT(O6)=0,"",IF(O6=1,(((10^K4)*('[6]Discharge'!I32^N4))/100),((10^K4)*('[6]Discharge'!I32^N4))))))</f>
        <v>499.7276200839732</v>
      </c>
      <c r="J34" s="85">
        <f>IF('[6]Discharge'!J32=0,0,IF(TRIM('[6]Discharge'!J32)="","",IF(COUNT(O6)=0,"",IF(O6=1,(((10^K4)*('[6]Discharge'!J32^N4))/100),((10^K4)*('[6]Discharge'!J32^N4))))))</f>
        <v>233.0691259019084</v>
      </c>
      <c r="K34" s="85">
        <f>IF('[6]Discharge'!K32=0,0,IF(TRIM('[6]Discharge'!K32)="","",IF(COUNT(O6)=0,"",IF(O6=1,(((10^K4)*('[6]Discharge'!K32^N4))/100),((10^K4)*('[6]Discharge'!K32^N4))))))</f>
        <v>60.64740301431935</v>
      </c>
      <c r="L34" s="85">
        <f>IF('[6]Discharge'!L32=0,0,IF(TRIM('[6]Discharge'!L32)="","",IF(COUNT(O6)=0,"",IF(O6=1,(((10^K4)*('[6]Discharge'!L32^N4))/100),((10^K4)*('[6]Discharge'!L32^N4))))))</f>
        <v>18.85336994651973</v>
      </c>
      <c r="M34" s="85">
        <f>IF('[6]Discharge'!M32=0,0,IF(TRIM('[6]Discharge'!M32)="","",IF(COUNT(O6)=0,"",IF(O6=1,(((10^K4)*('[6]Discharge'!M32^N4))/100),((10^K4)*('[6]Discharge'!M32^N4))))))</f>
        <v>10.75530019194459</v>
      </c>
      <c r="N34" s="85">
        <f>IF('[6]Discharge'!N32=0,0,IF(TRIM('[6]Discharge'!N32)="","",IF(COUNT(O6)=0,"",IF(O6=1,(((10^K4)*('[6]Discharge'!N32^N4))/100),((10^K4)*('[6]Discharge'!N32^N4))))))</f>
        <v>7.2663293342148245</v>
      </c>
      <c r="O34" s="122">
        <f t="shared" si="0"/>
        <v>15287.460063257098</v>
      </c>
      <c r="P34" s="92"/>
      <c r="Q34" s="74"/>
    </row>
    <row r="35" spans="2:17" ht="21.75">
      <c r="B35" s="80">
        <v>23</v>
      </c>
      <c r="C35" s="85">
        <f>IF('[6]Discharge'!C33=0,0,IF(TRIM('[6]Discharge'!C33)="","",IF(COUNT(O6)=0,"",IF(O6=1,(((10^K4)*('[6]Discharge'!C33^N4))/100),((10^K4)*('[6]Discharge'!C33^N4))))))</f>
        <v>4.575685813378709</v>
      </c>
      <c r="D35" s="85">
        <f>IF('[6]Discharge'!D33=0,0,IF(TRIM('[6]Discharge'!D33)="","",IF(COUNT(O6)=0,"",IF(O6=1,(((10^K4)*('[6]Discharge'!D33^N4))/100),((10^K4)*('[6]Discharge'!D33^N4))))))</f>
        <v>122.55628852734276</v>
      </c>
      <c r="E35" s="85">
        <f>IF('[6]Discharge'!E33=0,0,IF(TRIM('[6]Discharge'!E33)="","",IF(COUNT(O6)=0,"",IF(O6=1,(((10^K4)*('[6]Discharge'!E33^N4))/100),((10^K4)*('[6]Discharge'!E33^N4))))))</f>
        <v>44.24658453249299</v>
      </c>
      <c r="F35" s="85">
        <f>IF('[6]Discharge'!F33=0,0,IF(TRIM('[6]Discharge'!F33)="","",IF(COUNT(O6)=0,"",IF(O6=1,(((10^K4)*('[6]Discharge'!F33^N4))/100),((10^K4)*('[6]Discharge'!F33^N4))))))</f>
        <v>5358.595804658775</v>
      </c>
      <c r="G35" s="85">
        <f>IF('[6]Discharge'!G33=0,0,IF(TRIM('[6]Discharge'!G33)="","",IF(COUNT(O6)=0,"",IF(O6=1,(((10^K4)*('[6]Discharge'!G33^N4))/100),((10^K4)*('[6]Discharge'!G33^N4))))))</f>
        <v>1589.706685891487</v>
      </c>
      <c r="H35" s="85">
        <f>IF('[6]Discharge'!H33=0,0,IF(TRIM('[6]Discharge'!H33)="","",IF(COUNT(O6)=0,"",IF(O6=1,(((10^K4)*('[6]Discharge'!H33^N4))/100),((10^K4)*('[6]Discharge'!H33^N4))))))</f>
        <v>5616.959061244458</v>
      </c>
      <c r="I35" s="85">
        <f>IF('[6]Discharge'!I33=0,0,IF(TRIM('[6]Discharge'!I33)="","",IF(COUNT(O6)=0,"",IF(O6=1,(((10^K4)*('[6]Discharge'!I33^N4))/100),((10^K4)*('[6]Discharge'!I33^N4))))))</f>
        <v>499.7276200839732</v>
      </c>
      <c r="J35" s="85">
        <f>IF('[6]Discharge'!J33=0,0,IF(TRIM('[6]Discharge'!J33)="","",IF(COUNT(O6)=0,"",IF(O6=1,(((10^K4)*('[6]Discharge'!J33^N4))/100),((10^K4)*('[6]Discharge'!J33^N4))))))</f>
        <v>208.19537367749103</v>
      </c>
      <c r="K35" s="85">
        <f>IF('[6]Discharge'!K33=0,0,IF(TRIM('[6]Discharge'!K33)="","",IF(COUNT(O6)=0,"",IF(O6=1,(((10^K4)*('[6]Discharge'!K33^N4))/100),((10^K4)*('[6]Discharge'!K33^N4))))))</f>
        <v>52.149551308965975</v>
      </c>
      <c r="L35" s="85">
        <f>IF('[6]Discharge'!L33=0,0,IF(TRIM('[6]Discharge'!L33)="","",IF(COUNT(O6)=0,"",IF(O6=1,(((10^K4)*('[6]Discharge'!L33^N4))/100),((10^K4)*('[6]Discharge'!L33^N4))))))</f>
        <v>18.85336994651973</v>
      </c>
      <c r="M35" s="85">
        <f>IF('[6]Discharge'!M33=0,0,IF(TRIM('[6]Discharge'!M33)="","",IF(COUNT(O6)=0,"",IF(O6=1,(((10^K4)*('[6]Discharge'!M33^N4))/100),((10^K4)*('[6]Discharge'!M33^N4))))))</f>
        <v>10.75530019194459</v>
      </c>
      <c r="N35" s="85">
        <f>IF('[6]Discharge'!N33=0,0,IF(TRIM('[6]Discharge'!N33)="","",IF(COUNT(O6)=0,"",IF(O6=1,(((10^K4)*('[6]Discharge'!N33^N4))/100),((10^K4)*('[6]Discharge'!N33^N4))))))</f>
        <v>7.2663293342148245</v>
      </c>
      <c r="O35" s="122">
        <f t="shared" si="0"/>
        <v>13533.587655211044</v>
      </c>
      <c r="P35" s="92"/>
      <c r="Q35" s="74"/>
    </row>
    <row r="36" spans="2:17" ht="21.75">
      <c r="B36" s="80">
        <v>24</v>
      </c>
      <c r="C36" s="85">
        <f>IF('[6]Discharge'!C34=0,0,IF(TRIM('[6]Discharge'!C34)="","",IF(COUNT(O6)=0,"",IF(O6=1,(((10^K4)*('[6]Discharge'!C34^N4))/100),((10^K4)*('[6]Discharge'!C34^N4))))))</f>
        <v>3.1940042038821375</v>
      </c>
      <c r="D36" s="85">
        <f>IF('[6]Discharge'!D34=0,0,IF(TRIM('[6]Discharge'!D34)="","",IF(COUNT(O6)=0,"",IF(O6=1,(((10^K4)*('[6]Discharge'!D34^N4))/100),((10^K4)*('[6]Discharge'!D34^N4))))))</f>
        <v>36.94615928385494</v>
      </c>
      <c r="E36" s="85">
        <f>IF('[6]Discharge'!E34=0,0,IF(TRIM('[6]Discharge'!E34)="","",IF(COUNT(O6)=0,"",IF(O6=1,(((10^K4)*('[6]Discharge'!E34^N4))/100),((10^K4)*('[6]Discharge'!E34^N4))))))</f>
        <v>850.124160924026</v>
      </c>
      <c r="F36" s="85">
        <f>IF('[6]Discharge'!F34=0,0,IF(TRIM('[6]Discharge'!F34)="","",IF(COUNT(O6)=0,"",IF(O6=1,(((10^K4)*('[6]Discharge'!F34^N4))/100),((10^K4)*('[6]Discharge'!F34^N4))))))</f>
        <v>1519.0711917109263</v>
      </c>
      <c r="G36" s="85">
        <f>IF('[6]Discharge'!G34=0,0,IF(TRIM('[6]Discharge'!G34)="","",IF(COUNT(O6)=0,"",IF(O6=1,(((10^K4)*('[6]Discharge'!G34^N4))/100),((10^K4)*('[6]Discharge'!G34^N4))))))</f>
        <v>762.5862887328598</v>
      </c>
      <c r="H36" s="85">
        <f>IF('[6]Discharge'!H34=0,0,IF(TRIM('[6]Discharge'!H34)="","",IF(COUNT(O6)=0,"",IF(O6=1,(((10^K4)*('[6]Discharge'!H34^N4))/100),((10^K4)*('[6]Discharge'!H34^N4))))))</f>
        <v>2388.013014619168</v>
      </c>
      <c r="I36" s="85">
        <f>IF('[6]Discharge'!I34=0,0,IF(TRIM('[6]Discharge'!I34)="","",IF(COUNT(O6)=0,"",IF(O6=1,(((10^K4)*('[6]Discharge'!I34^N4))/100),((10^K4)*('[6]Discharge'!I34^N4))))))</f>
        <v>490.00471360136845</v>
      </c>
      <c r="J36" s="85">
        <f>IF('[6]Discharge'!J34=0,0,IF(TRIM('[6]Discharge'!J34)="","",IF(COUNT(O6)=0,"",IF(O6=1,(((10^K4)*('[6]Discharge'!J34^N4))/100),((10^K4)*('[6]Discharge'!J34^N4))))))</f>
        <v>233.0691259019084</v>
      </c>
      <c r="K36" s="85">
        <f>IF('[6]Discharge'!K34=0,0,IF(TRIM('[6]Discharge'!K34)="","",IF(COUNT(O6)=0,"",IF(O6=1,(((10^K4)*('[6]Discharge'!K34^N4))/100),((10^K4)*('[6]Discharge'!K34^N4))))))</f>
        <v>42.73803710088974</v>
      </c>
      <c r="L36" s="85">
        <f>IF('[6]Discharge'!L34=0,0,IF(TRIM('[6]Discharge'!L34)="","",IF(COUNT(O6)=0,"",IF(O6=1,(((10^K4)*('[6]Discharge'!L34^N4))/100),((10^K4)*('[6]Discharge'!L34^N4))))))</f>
        <v>17.940373017037277</v>
      </c>
      <c r="M36" s="85">
        <f>IF('[6]Discharge'!M34=0,0,IF(TRIM('[6]Discharge'!M34)="","",IF(COUNT(O6)=0,"",IF(O6=1,(((10^K4)*('[6]Discharge'!M34^N4))/100),((10^K4)*('[6]Discharge'!M34^N4))))))</f>
        <v>10.130280076235621</v>
      </c>
      <c r="N36" s="85">
        <f>IF('[6]Discharge'!N34=0,0,IF(TRIM('[6]Discharge'!N34)="","",IF(COUNT(O6)=0,"",IF(O6=1,(((10^K4)*('[6]Discharge'!N34^N4))/100),((10^K4)*('[6]Discharge'!N34^N4))))))</f>
        <v>6.244325730145731</v>
      </c>
      <c r="O36" s="122">
        <f t="shared" si="0"/>
        <v>6360.061674902302</v>
      </c>
      <c r="P36" s="92"/>
      <c r="Q36" s="74"/>
    </row>
    <row r="37" spans="2:17" ht="21.75">
      <c r="B37" s="80">
        <v>25</v>
      </c>
      <c r="C37" s="85">
        <f>IF('[6]Discharge'!C35=0,0,IF(TRIM('[6]Discharge'!C35)="","",IF(COUNT(O6)=0,"",IF(O6=1,(((10^K4)*('[6]Discharge'!C35^N4))/100),((10^K4)*('[6]Discharge'!C35^N4))))))</f>
        <v>2.3095105902949795</v>
      </c>
      <c r="D37" s="85">
        <f>IF('[6]Discharge'!D35=0,0,IF(TRIM('[6]Discharge'!D35)="","",IF(COUNT(O6)=0,"",IF(O6=1,(((10^K4)*('[6]Discharge'!D35^N4))/100),((10^K4)*('[6]Discharge'!D35^N4))))))</f>
        <v>24.188064089360637</v>
      </c>
      <c r="E37" s="85">
        <f>IF('[6]Discharge'!E35=0,0,IF(TRIM('[6]Discharge'!E35)="","",IF(COUNT(O6)=0,"",IF(O6=1,(((10^K4)*('[6]Discharge'!E35^N4))/100),((10^K4)*('[6]Discharge'!E35^N4))))))</f>
        <v>55.477709324738754</v>
      </c>
      <c r="F37" s="85">
        <f>IF('[6]Discharge'!F35=0,0,IF(TRIM('[6]Discharge'!F35)="","",IF(COUNT(O6)=0,"",IF(O6=1,(((10^K4)*('[6]Discharge'!F35^N4))/100),((10^K4)*('[6]Discharge'!F35^N4))))))</f>
        <v>470.82352727408164</v>
      </c>
      <c r="G37" s="85">
        <f>IF('[6]Discharge'!G35=0,0,IF(TRIM('[6]Discharge'!G35)="","",IF(COUNT(O6)=0,"",IF(O6=1,(((10^K4)*('[6]Discharge'!G35^N4))/100),((10^K4)*('[6]Discharge'!G35^N4))))))</f>
        <v>696.1588582359262</v>
      </c>
      <c r="H37" s="85">
        <f>IF('[6]Discharge'!H35=0,0,IF(TRIM('[6]Discharge'!H35)="","",IF(COUNT(O6)=0,"",IF(O6=1,(((10^K4)*('[6]Discharge'!H35^N4))/100),((10^K4)*('[6]Discharge'!H35^N4))))))</f>
        <v>1251.4143545682102</v>
      </c>
      <c r="I37" s="85">
        <f>IF('[6]Discharge'!I35=0,0,IF(TRIM('[6]Discharge'!I35)="","",IF(COUNT(O6)=0,"",IF(O6=1,(((10^K4)*('[6]Discharge'!I35^N4))/100),((10^K4)*('[6]Discharge'!I35^N4))))))</f>
        <v>480.36997061528194</v>
      </c>
      <c r="J37" s="85">
        <f>IF('[6]Discharge'!J35=0,0,IF(TRIM('[6]Discharge'!J35)="","",IF(COUNT(O6)=0,"",IF(O6=1,(((10^K4)*('[6]Discharge'!J35^N4))/100),((10^K4)*('[6]Discharge'!J35^N4))))))</f>
        <v>246.99713818993962</v>
      </c>
      <c r="K37" s="85">
        <f>IF('[6]Discharge'!K35=0,0,IF(TRIM('[6]Discharge'!K35)="","",IF(COUNT(O6)=0,"",IF(O6=1,(((10^K4)*('[6]Discharge'!K35^N4))/100),((10^K4)*('[6]Discharge'!K35^N4))))))</f>
        <v>39.793500636478974</v>
      </c>
      <c r="L37" s="85">
        <f>IF('[6]Discharge'!L35=0,0,IF(TRIM('[6]Discharge'!L35)="","",IF(COUNT(O6)=0,"",IF(O6=1,(((10^K4)*('[6]Discharge'!L35^N4))/100),((10^K4)*('[6]Discharge'!L35^N4))))))</f>
        <v>13.691172328761665</v>
      </c>
      <c r="M37" s="85">
        <f>IF('[6]Discharge'!M35=0,0,IF(TRIM('[6]Discharge'!M35)="","",IF(COUNT(O6)=0,"",IF(O6=1,(((10^K4)*('[6]Discharge'!M35^N4))/100),((10^K4)*('[6]Discharge'!M35^N4))))))</f>
        <v>10.130280076235621</v>
      </c>
      <c r="N37" s="85">
        <f>IF('[6]Discharge'!N35=0,0,IF(TRIM('[6]Discharge'!N35)="","",IF(COUNT(O6)=0,"",IF(O6=1,(((10^K4)*('[6]Discharge'!N35^N4))/100),((10^K4)*('[6]Discharge'!N35^N4))))))</f>
        <v>6.244325730145731</v>
      </c>
      <c r="O37" s="122">
        <f t="shared" si="0"/>
        <v>3297.598411659456</v>
      </c>
      <c r="P37" s="92"/>
      <c r="Q37" s="74"/>
    </row>
    <row r="38" spans="2:17" ht="21.75">
      <c r="B38" s="80">
        <v>26</v>
      </c>
      <c r="C38" s="85">
        <f>IF('[6]Discharge'!C36=0,0,IF(TRIM('[6]Discharge'!C36)="","",IF(COUNT(O6)=0,"",IF(O6=1,(((10^K4)*('[6]Discharge'!C36^N4))/100),((10^K4)*('[6]Discharge'!C36^N4))))))</f>
        <v>2.0812003200236777</v>
      </c>
      <c r="D38" s="85">
        <f>IF('[6]Discharge'!D36=0,0,IF(TRIM('[6]Discharge'!D36)="","",IF(COUNT(O6)=0,"",IF(O6=1,(((10^K4)*('[6]Discharge'!D36^N4))/100),((10^K4)*('[6]Discharge'!D36^N4))))))</f>
        <v>11.3975354612043</v>
      </c>
      <c r="E38" s="85">
        <f>IF('[6]Discharge'!E36=0,0,IF(TRIM('[6]Discharge'!E36)="","",IF(COUNT(O6)=0,"",IF(O6=1,(((10^K4)*('[6]Discharge'!E36^N4))/100),((10^K4)*('[6]Discharge'!E36^N4))))))</f>
        <v>16.177278189804316</v>
      </c>
      <c r="F38" s="85">
        <f>IF('[6]Discharge'!F36=0,0,IF(TRIM('[6]Discharge'!F36)="","",IF(COUNT(O6)=0,"",IF(O6=1,(((10^K4)*('[6]Discharge'!F36^N4))/100),((10^K4)*('[6]Discharge'!F36^N4))))))</f>
        <v>314.2529769374224</v>
      </c>
      <c r="G38" s="85">
        <f>IF('[6]Discharge'!G36=0,0,IF(TRIM('[6]Discharge'!G36)="","",IF(COUNT(O6)=0,"",IF(O6=1,(((10^K4)*('[6]Discharge'!G36^N4))/100),((10^K4)*('[6]Discharge'!G36^N4))))))</f>
        <v>789.9371893701523</v>
      </c>
      <c r="H38" s="85">
        <f>IF('[6]Discharge'!H36=0,0,IF(TRIM('[6]Discharge'!H36)="","",IF(COUNT(O6)=0,"",IF(O6=1,(((10^K4)*('[6]Discharge'!H36^N4))/100),((10^K4)*('[6]Discharge'!H36^N4))))))</f>
        <v>1093.0001194077886</v>
      </c>
      <c r="I38" s="85">
        <f>IF('[6]Discharge'!I36=0,0,IF(TRIM('[6]Discharge'!I36)="","",IF(COUNT(O6)=0,"",IF(O6=1,(((10^K4)*('[6]Discharge'!I36^N4))/100),((10^K4)*('[6]Discharge'!I36^N4))))))</f>
        <v>461.3655214125385</v>
      </c>
      <c r="J38" s="85">
        <f>IF('[6]Discharge'!J36=0,0,IF(TRIM('[6]Discharge'!J36)="","",IF(COUNT(O6)=0,"",IF(O6=1,(((10^K4)*('[6]Discharge'!J36^N4))/100),((10^K4)*('[6]Discharge'!J36^N4))))))</f>
        <v>268.58603144436245</v>
      </c>
      <c r="K38" s="85">
        <f>IF('[6]Discharge'!K36=0,0,IF(TRIM('[6]Discharge'!K36)="","",IF(COUNT(O6)=0,"",IF(O6=1,(((10^K4)*('[6]Discharge'!K36^N4))/100),((10^K4)*('[6]Discharge'!K36^N4))))))</f>
        <v>38.357646019261566</v>
      </c>
      <c r="L38" s="85">
        <f>IF('[6]Discharge'!L36=0,0,IF(TRIM('[6]Discharge'!L36)="","",IF(COUNT(O6)=0,"",IF(O6=1,(((10^K4)*('[6]Discharge'!L36^N4))/100),((10^K4)*('[6]Discharge'!L36^N4))))))</f>
        <v>13.691172328761665</v>
      </c>
      <c r="M38" s="85">
        <f>IF('[6]Discharge'!M36=0,0,IF(TRIM('[6]Discharge'!M36)="","",IF(COUNT(O6)=0,"",IF(O6=1,(((10^K4)*('[6]Discharge'!M36^N4))/100),((10^K4)*('[6]Discharge'!M36^N4))))))</f>
        <v>9.522555401801151</v>
      </c>
      <c r="N38" s="85">
        <f>IF('[6]Discharge'!N36=0,0,IF(TRIM('[6]Discharge'!N36)="","",IF(COUNT(O6)=0,"",IF(O6=1,(((10^K4)*('[6]Discharge'!N36^N4))/100),((10^K4)*('[6]Discharge'!N36^N4))))))</f>
        <v>5.760207494780224</v>
      </c>
      <c r="O38" s="122">
        <f t="shared" si="0"/>
        <v>3024.1294337879012</v>
      </c>
      <c r="P38" s="92"/>
      <c r="Q38" s="74"/>
    </row>
    <row r="39" spans="2:17" ht="21.75">
      <c r="B39" s="80">
        <v>27</v>
      </c>
      <c r="C39" s="85">
        <f>IF('[6]Discharge'!C37=0,0,IF(TRIM('[6]Discharge'!C37)="","",IF(COUNT(O6)=0,"",IF(O6=1,(((10^K4)*('[6]Discharge'!C37^N4))/100),((10^K4)*('[6]Discharge'!C37^N4))))))</f>
        <v>1.6576806305769236</v>
      </c>
      <c r="D39" s="85">
        <f>IF('[6]Discharge'!D37=0,0,IF(TRIM('[6]Discharge'!D37)="","",IF(COUNT(O6)=0,"",IF(O6=1,(((10^K4)*('[6]Discharge'!D37^N4))/100),((10^K4)*('[6]Discharge'!D37^N4))))))</f>
        <v>10.75530019194459</v>
      </c>
      <c r="E39" s="85">
        <f>IF('[6]Discharge'!E37=0,0,IF(TRIM('[6]Discharge'!E37)="","",IF(COUNT(O6)=0,"",IF(O6=1,(((10^K4)*('[6]Discharge'!E37^N4))/100),((10^K4)*('[6]Discharge'!E37^N4))))))</f>
        <v>11.3975354612043</v>
      </c>
      <c r="F39" s="85">
        <f>IF('[6]Discharge'!F37=0,0,IF(TRIM('[6]Discharge'!F37)="","",IF(COUNT(O6)=0,"",IF(O6=1,(((10^K4)*('[6]Discharge'!F37^N4))/100),((10^K4)*('[6]Discharge'!F37^N4))))))</f>
        <v>233.0691259019084</v>
      </c>
      <c r="G39" s="85">
        <f>IF('[6]Discharge'!G37=0,0,IF(TRIM('[6]Discharge'!G37)="","",IF(COUNT(O6)=0,"",IF(O6=1,(((10^K4)*('[6]Discharge'!G37^N4))/100),((10^K4)*('[6]Discharge'!G37^N4))))))</f>
        <v>1664.2491743310272</v>
      </c>
      <c r="H39" s="85">
        <f>IF('[6]Discharge'!H37=0,0,IF(TRIM('[6]Discharge'!H37)="","",IF(COUNT(O6)=0,"",IF(O6=1,(((10^K4)*('[6]Discharge'!H37^N4))/100),((10^K4)*('[6]Discharge'!H37^N4))))))</f>
        <v>900.1033911931522</v>
      </c>
      <c r="I39" s="85">
        <f>IF('[6]Discharge'!I37=0,0,IF(TRIM('[6]Discharge'!I37)="","",IF(COUNT(O6)=0,"",IF(O6=1,(((10^K4)*('[6]Discharge'!I37^N4))/100),((10^K4)*('[6]Discharge'!I37^N4))))))</f>
        <v>451.9960925913966</v>
      </c>
      <c r="J39" s="85">
        <f>IF('[6]Discharge'!J37=0,0,IF(TRIM('[6]Discharge'!J37)="","",IF(COUNT(O6)=0,"",IF(O6=1,(((10^K4)*('[6]Discharge'!J37^N4))/100),((10^K4)*('[6]Discharge'!J37^N4))))))</f>
        <v>268.58603144436245</v>
      </c>
      <c r="K39" s="85">
        <f>IF('[6]Discharge'!K37=0,0,IF(TRIM('[6]Discharge'!K37)="","",IF(COUNT(O6)=0,"",IF(O6=1,(((10^K4)*('[6]Discharge'!K37^N4))/100),((10^K4)*('[6]Discharge'!K37^N4))))))</f>
        <v>34.196575531872256</v>
      </c>
      <c r="L39" s="85">
        <f>IF('[6]Discharge'!L37=0,0,IF(TRIM('[6]Discharge'!L37)="","",IF(COUNT(O6)=0,"",IF(O6=1,(((10^K4)*('[6]Discharge'!L37^N4))/100),((10^K4)*('[6]Discharge'!L37^N4))))))</f>
        <v>13.691172328761665</v>
      </c>
      <c r="M39" s="85">
        <f>IF('[6]Discharge'!M37=0,0,IF(TRIM('[6]Discharge'!M37)="","",IF(COUNT(O6)=0,"",IF(O6=1,(((10^K4)*('[6]Discharge'!M37^N4))/100),((10^K4)*('[6]Discharge'!M37^N4))))))</f>
        <v>9.522555401801151</v>
      </c>
      <c r="N39" s="85">
        <f>IF('[6]Discharge'!N37=0,0,IF(TRIM('[6]Discharge'!N37)="","",IF(COUNT(O6)=0,"",IF(O6=1,(((10^K4)*('[6]Discharge'!N37^N4))/100),((10^K4)*('[6]Discharge'!N37^N4))))))</f>
        <v>5.760207494780224</v>
      </c>
      <c r="O39" s="122">
        <f t="shared" si="0"/>
        <v>3604.9848425027885</v>
      </c>
      <c r="P39" s="92"/>
      <c r="Q39" s="74"/>
    </row>
    <row r="40" spans="2:17" ht="21.75">
      <c r="B40" s="80">
        <v>28</v>
      </c>
      <c r="C40" s="85">
        <f>IF('[6]Discharge'!C38=0,0,IF(TRIM('[6]Discharge'!C38)="","",IF(COUNT(O6)=0,"",IF(O6=1,(((10^K4)*('[6]Discharge'!C38^N4))/100),((10^K4)*('[6]Discharge'!C38^N4))))))</f>
        <v>1.6576806305769236</v>
      </c>
      <c r="D40" s="85">
        <f>IF('[6]Discharge'!D38=0,0,IF(TRIM('[6]Discharge'!D38)="","",IF(COUNT(O6)=0,"",IF(O6=1,(((10^K4)*('[6]Discharge'!D38^N4))/100),((10^K4)*('[6]Discharge'!D38^N4))))))</f>
        <v>10.130280076235621</v>
      </c>
      <c r="E40" s="85">
        <f>IF('[6]Discharge'!E38=0,0,IF(TRIM('[6]Discharge'!E38)="","",IF(COUNT(O6)=0,"",IF(O6=1,(((10^K4)*('[6]Discharge'!E38^N4))/100),((10^K4)*('[6]Discharge'!E38^N4))))))</f>
        <v>5.760207494780224</v>
      </c>
      <c r="F40" s="85">
        <f>IF('[6]Discharge'!F38=0,0,IF(TRIM('[6]Discharge'!F38)="","",IF(COUNT(O6)=0,"",IF(O6=1,(((10^K4)*('[6]Discharge'!F38^N4))/100),((10^K4)*('[6]Discharge'!F38^N4))))))</f>
        <v>197.1529271991014</v>
      </c>
      <c r="G40" s="85">
        <f>IF('[6]Discharge'!G38=0,0,IF(TRIM('[6]Discharge'!G38)="","",IF(COUNT(O6)=0,"",IF(O6=1,(((10^K4)*('[6]Discharge'!G38^N4))/100),((10^K4)*('[6]Discharge'!G38^N4))))))</f>
        <v>833.5610556809024</v>
      </c>
      <c r="H40" s="85">
        <f>IF('[6]Discharge'!H38=0,0,IF(TRIM('[6]Discharge'!H38)="","",IF(COUNT(O6)=0,"",IF(O6=1,(((10^K4)*('[6]Discharge'!H38^N4))/100),((10^K4)*('[6]Discharge'!H38^N4))))))</f>
        <v>776.206184526591</v>
      </c>
      <c r="I40" s="85">
        <f>IF('[6]Discharge'!I38=0,0,IF(TRIM('[6]Discharge'!I38)="","",IF(COUNT(O6)=0,"",IF(O6=1,(((10^K4)*('[6]Discharge'!I38^N4))/100),((10^K4)*('[6]Discharge'!I38^N4))))))</f>
        <v>519.4373871489807</v>
      </c>
      <c r="J40" s="85">
        <f>IF('[6]Discharge'!J38=0,0,IF(TRIM('[6]Discharge'!J38)="","",IF(COUNT(O6)=0,"",IF(O6=1,(((10^K4)*('[6]Discharge'!J38^N4))/100),((10^K4)*('[6]Discharge'!J38^N4))))))</f>
        <v>254.10072396440856</v>
      </c>
      <c r="K40" s="85">
        <f>IF('[6]Discharge'!K38=0,0,IF(TRIM('[6]Discharge'!K38)="","",IF(COUNT(O6)=0,"",IF(O6=1,(((10^K4)*('[6]Discharge'!K38^N4))/100),((10^K4)*('[6]Discharge'!K38^N4))))))</f>
        <v>35.559111528560585</v>
      </c>
      <c r="L40" s="85">
        <f>IF('[6]Discharge'!L38=0,0,IF(TRIM('[6]Discharge'!L38)="","",IF(COUNT(O6)=0,"",IF(O6=1,(((10^K4)*('[6]Discharge'!L38^N4))/100),((10^K4)*('[6]Discharge'!L38^N4))))))</f>
        <v>13.691172328761665</v>
      </c>
      <c r="M40" s="85">
        <f>IF('[6]Discharge'!M38=0,0,IF(TRIM('[6]Discharge'!M38)="","",IF(COUNT(O6)=0,"",IF(O6=1,(((10^K4)*('[6]Discharge'!M38^N4))/100),((10^K4)*('[6]Discharge'!M38^N4))))))</f>
        <v>9.522555401801151</v>
      </c>
      <c r="N40" s="85">
        <f>IF('[6]Discharge'!N38=0,0,IF(TRIM('[6]Discharge'!N38)="","",IF(COUNT(O6)=0,"",IF(O6=1,(((10^K4)*('[6]Discharge'!N38^N4))/100),((10^K4)*('[6]Discharge'!N38^N4))))))</f>
        <v>5.760207494780224</v>
      </c>
      <c r="O40" s="122">
        <f t="shared" si="0"/>
        <v>2662.539493475481</v>
      </c>
      <c r="P40" s="92"/>
      <c r="Q40" s="74"/>
    </row>
    <row r="41" spans="2:17" ht="21.75">
      <c r="B41" s="80">
        <v>29</v>
      </c>
      <c r="C41" s="85">
        <f>IF('[6]Discharge'!C39=0,0,IF(TRIM('[6]Discharge'!C39)="","",IF(COUNT(O6)=0,"",IF(O6=1,(((10^K4)*('[6]Discharge'!C39^N4))/100),((10^K4)*('[6]Discharge'!C39^N4))))))</f>
        <v>1.2789624997675626</v>
      </c>
      <c r="D41" s="85">
        <f>IF('[6]Discharge'!D39=0,0,IF(TRIM('[6]Discharge'!D39)="","",IF(COUNT(O6)=0,"",IF(O6=1,(((10^K4)*('[6]Discharge'!D39^N4))/100),((10^K4)*('[6]Discharge'!D39^N4))))))</f>
        <v>9.522555401801151</v>
      </c>
      <c r="E41" s="85">
        <f>IF('[6]Discharge'!E39=0,0,IF(TRIM('[6]Discharge'!E39)="","",IF(COUNT(O6)=0,"",IF(O6=1,(((10^K4)*('[6]Discharge'!E39^N4))/100),((10^K4)*('[6]Discharge'!E39^N4))))))</f>
        <v>4.956555833886877</v>
      </c>
      <c r="F41" s="85">
        <f>IF('[6]Discharge'!F39=0,0,IF(TRIM('[6]Discharge'!F39)="","",IF(COUNT(O6)=0,"",IF(O6=1,(((10^K4)*('[6]Discharge'!F39^N4))/100),((10^K4)*('[6]Discharge'!F39^N4))))))</f>
        <v>246.99713818993962</v>
      </c>
      <c r="G41" s="85">
        <f>IF('[6]Discharge'!G39=0,0,IF(TRIM('[6]Discharge'!G39)="","",IF(COUNT(O6)=0,"",IF(O6=1,(((10^K4)*('[6]Discharge'!G39^N4))/100),((10^K4)*('[6]Discharge'!G39^N4))))))</f>
        <v>620.1456266716419</v>
      </c>
      <c r="H41" s="85">
        <f>IF('[6]Discharge'!H39=0,0,IF(TRIM('[6]Discharge'!H39)="","",IF(COUNT(O6)=0,"",IF(O6=1,(((10^K4)*('[6]Discharge'!H39^N4))/100),((10^K4)*('[6]Discharge'!H39^N4))))))</f>
        <v>620.1456266716419</v>
      </c>
      <c r="I41" s="85">
        <f>IF('[6]Discharge'!I39=0,0,IF(TRIM('[6]Discharge'!I39)="","",IF(COUNT(O6)=0,"",IF(O6=1,(((10^K4)*('[6]Discharge'!I39^N4))/100),((10^K4)*('[6]Discharge'!I39^N4))))))</f>
        <v>645.0329425065904</v>
      </c>
      <c r="J41" s="85">
        <f>IF('[6]Discharge'!J39=0,0,IF(TRIM('[6]Discharge'!J39)="","",IF(COUNT(O6)=0,"",IF(O6=1,(((10^K4)*('[6]Discharge'!J39^N4))/100),((10^K4)*('[6]Discharge'!J39^N4))))))</f>
        <v>226.2451197088509</v>
      </c>
      <c r="K41" s="85">
        <f>IF('[6]Discharge'!K39=0,0,IF(TRIM('[6]Discharge'!K39)="","",IF(COUNT(O6)=0,"",IF(O6=1,(((10^K4)*('[6]Discharge'!K39^N4))/100),((10^K4)*('[6]Discharge'!K39^N4))))))</f>
        <v>38.357646019261566</v>
      </c>
      <c r="L41" s="85">
        <f>IF('[6]Discharge'!L39=0,0,IF(TRIM('[6]Discharge'!L39)="","",IF(COUNT(O6)=0,"",IF(O6=1,(((10^K4)*('[6]Discharge'!L39^N4))/100),((10^K4)*('[6]Discharge'!L39^N4))))))</f>
        <v>13.691172328761665</v>
      </c>
      <c r="M41" s="85">
        <f>IF('[6]Discharge'!M39=0,0,IF(TRIM('[6]Discharge'!M39)="","",IF(COUNT(O6)=0,"",IF(O6=1,(((10^K4)*('[6]Discharge'!M39^N4))/100),((10^K4)*('[6]Discharge'!M39^N4))))))</f>
      </c>
      <c r="N41" s="85">
        <f>IF('[6]Discharge'!N39=0,0,IF(TRIM('[6]Discharge'!N39)="","",IF(COUNT(O6)=0,"",IF(O6=1,(((10^K4)*('[6]Discharge'!N39^N4))/100),((10^K4)*('[6]Discharge'!N39^N4))))))</f>
        <v>5.760207494780224</v>
      </c>
      <c r="O41" s="122">
        <f t="shared" si="0"/>
        <v>2432.1335533269244</v>
      </c>
      <c r="P41" s="92"/>
      <c r="Q41" s="74"/>
    </row>
    <row r="42" spans="2:17" ht="21.75">
      <c r="B42" s="80">
        <v>30</v>
      </c>
      <c r="C42" s="85">
        <f>IF('[6]Discharge'!C40=0,0,IF(TRIM('[6]Discharge'!C40)="","",IF(COUNT(O6)=0,"",IF(O6=1,(((10^K4)*('[6]Discharge'!C40^N4))/100),((10^K4)*('[6]Discharge'!C40^N4))))))</f>
        <v>1.4626675913921048</v>
      </c>
      <c r="D42" s="85">
        <f>IF('[6]Discharge'!D40=0,0,IF(TRIM('[6]Discharge'!D40)="","",IF(COUNT(O6)=0,"",IF(O6=1,(((10^K4)*('[6]Discharge'!D40^N4))/100),((10^K4)*('[6]Discharge'!D40^N4))))))</f>
        <v>8.932209527634344</v>
      </c>
      <c r="E42" s="85">
        <f>IF('[6]Discharge'!E40=0,0,IF(TRIM('[6]Discharge'!E40)="","",IF(COUNT(O6)=0,"",IF(O6=1,(((10^K4)*('[6]Discharge'!E40^N4))/100),((10^K4)*('[6]Discharge'!E40^N4))))))</f>
        <v>12.905111024680298</v>
      </c>
      <c r="F42" s="85">
        <f>IF('[6]Discharge'!F40=0,0,IF(TRIM('[6]Discharge'!F40)="","",IF(COUNT(O6)=0,"",IF(O6=1,(((10^K4)*('[6]Discharge'!F40^N4))/100),((10^K4)*('[6]Discharge'!F40^N4))))))</f>
        <v>595.7105688995291</v>
      </c>
      <c r="G42" s="85">
        <f>IF('[6]Discharge'!G40=0,0,IF(TRIM('[6]Discharge'!G40)="","",IF(COUNT(O6)=0,"",IF(O6=1,(((10^K4)*('[6]Discharge'!G40^N4))/100),((10^K4)*('[6]Discharge'!G40^N4))))))</f>
        <v>490.00471360136845</v>
      </c>
      <c r="H42" s="85">
        <f>IF('[6]Discharge'!H40=0,0,IF(TRIM('[6]Discharge'!H40)="","",IF(COUNT(O6)=0,"",IF(O6=1,(((10^K4)*('[6]Discharge'!H40^N4))/100),((10^K4)*('[6]Discharge'!H40^N4))))))</f>
        <v>583.6630775925984</v>
      </c>
      <c r="I42" s="85">
        <f>IF('[6]Discharge'!I40=0,0,IF(TRIM('[6]Discharge'!I40)="","",IF(COUNT(O6)=0,"",IF(O6=1,(((10^K4)*('[6]Discharge'!I40^N4))/100),((10^K4)*('[6]Discharge'!I40^N4))))))</f>
        <v>595.7105688995291</v>
      </c>
      <c r="J42" s="85">
        <f>IF('[6]Discharge'!J40=0,0,IF(TRIM('[6]Discharge'!J40)="","",IF(COUNT(O6)=0,"",IF(O6=1,(((10^K4)*('[6]Discharge'!J40^N4))/100),((10^K4)*('[6]Discharge'!J40^N4))))))</f>
        <v>219.5147334269518</v>
      </c>
      <c r="K42" s="85">
        <f>IF('[6]Discharge'!K40=0,0,IF(TRIM('[6]Discharge'!K40)="","",IF(COUNT(O6)=0,"",IF(O6=1,(((10^K4)*('[6]Discharge'!K40^N4))/100),((10^K4)*('[6]Discharge'!K40^N4))))))</f>
        <v>42.73803710088974</v>
      </c>
      <c r="L42" s="85">
        <f>IF('[6]Discharge'!L40=0,0,IF(TRIM('[6]Discharge'!L40)="","",IF(COUNT(O6)=0,"",IF(O6=1,(((10^K4)*('[6]Discharge'!L40^N4))/100),((10^K4)*('[6]Discharge'!L40^N4))))))</f>
        <v>13.691172328761665</v>
      </c>
      <c r="M42" s="85"/>
      <c r="N42" s="85">
        <f>IF('[6]Discharge'!N40=0,0,IF(TRIM('[6]Discharge'!N40)="","",IF(COUNT(O6)=0,"",IF(O6=1,(((10^K4)*('[6]Discharge'!N40^N4))/100),((10^K4)*('[6]Discharge'!N40^N4))))))</f>
        <v>5.760207494780224</v>
      </c>
      <c r="O42" s="122">
        <f>IF(AND(C42="",D42="",E42="",F42="",G42="",H42="",I42="",J42="",K42="",L42="",M42="",N42=""),"",SUM(C42:N42))</f>
        <v>2570.0930674881156</v>
      </c>
      <c r="P42" s="92"/>
      <c r="Q42" s="74"/>
    </row>
    <row r="43" spans="2:17" ht="21.75">
      <c r="B43" s="80">
        <v>31</v>
      </c>
      <c r="C43" s="85"/>
      <c r="D43" s="85">
        <f>IF('[6]Discharge'!D41=0,0,IF(TRIM('[6]Discharge'!D41)="","",IF(COUNT(O6)=0,"",IF(O6=1,(((10^K4)*('[6]Discharge'!D41^N4))/100),((10^K4)*('[6]Discharge'!D41^N4))))))</f>
        <v>8.359329111843822</v>
      </c>
      <c r="E43" s="85"/>
      <c r="F43" s="85">
        <f>IF('[6]Discharge'!F41=0,0,IF(TRIM('[6]Discharge'!F41)="","",IF(COUNT(O6)=0,"",IF(O6=1,(((10^K4)*('[6]Discharge'!F41^N4))/100),((10^K4)*('[6]Discharge'!F41^N4))))))</f>
        <v>470.82352727408164</v>
      </c>
      <c r="G43" s="85">
        <f>IF('[6]Discharge'!G41=0,0,IF(TRIM('[6]Discharge'!G41)="","",IF(COUNT(O6)=0,"",IF(O6=1,(((10^K4)*('[6]Discharge'!G41^N4))/100),((10^K4)*('[6]Discharge'!G41^N4))))))</f>
        <v>461.3655214125385</v>
      </c>
      <c r="H43" s="85"/>
      <c r="I43" s="85">
        <f>IF('[6]Discharge'!I41=0,0,IF(TRIM('[6]Discharge'!I41)="","",IF(COUNT(O6)=0,"",IF(O6=1,(((10^K4)*('[6]Discharge'!I41^N4))/100),((10^K4)*('[6]Discharge'!I41^N4))))))</f>
        <v>424.4206907375974</v>
      </c>
      <c r="J43" s="85"/>
      <c r="K43" s="85">
        <f>IF('[6]Discharge'!K41=0,0,IF(TRIM('[6]Discharge'!K41)="","",IF(COUNT(O6)=0,"",IF(O6=1,(((10^K4)*('[6]Discharge'!K41^N4))/100),((10^K4)*('[6]Discharge'!K41^N4))))))</f>
        <v>39.793500636478974</v>
      </c>
      <c r="L43" s="85">
        <f>IF(TRIM('[6]Discharge'!L41)="","",IF(COUNT(O6)=0,"",IF(O6=1,(((10^K4)*('[6]Discharge'!L41^N4))/100),((10^K4)*('[6]Discharge'!L41^N4)))))</f>
        <v>13.691172328761665</v>
      </c>
      <c r="M43" s="85"/>
      <c r="N43" s="85">
        <f>IF('[6]Discharge'!N41=0,0,IF(TRIM('[6]Discharge'!N41)="","",IF(COUNT(O6)=0,"",IF(O6=1,(((10^K4)*('[6]Discharge'!N41^N4))/100),((10^K4)*('[6]Discharge'!N41^N4))))))</f>
        <v>6.244325730145731</v>
      </c>
      <c r="O43" s="122">
        <f t="shared" si="0"/>
        <v>1424.6980672314476</v>
      </c>
      <c r="P43" s="92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123.69085245255471</v>
      </c>
      <c r="D45" s="85">
        <f aca="true" t="shared" si="1" ref="D45:M45">IF(COUNT(D11:D43)=0,"",SUM(D11:D43))</f>
        <v>3361.2232935621328</v>
      </c>
      <c r="E45" s="85">
        <f t="shared" si="1"/>
        <v>1479.1975226611814</v>
      </c>
      <c r="F45" s="85">
        <f t="shared" si="1"/>
        <v>32406.58769155322</v>
      </c>
      <c r="G45" s="85">
        <f t="shared" si="1"/>
        <v>52301.35397818836</v>
      </c>
      <c r="H45" s="85">
        <f t="shared" si="1"/>
        <v>51666.85480913192</v>
      </c>
      <c r="I45" s="85">
        <f t="shared" si="1"/>
        <v>43081.48054955967</v>
      </c>
      <c r="J45" s="85">
        <f t="shared" si="1"/>
        <v>9014.990719065934</v>
      </c>
      <c r="K45" s="85">
        <f t="shared" si="1"/>
        <v>3425.535994214224</v>
      </c>
      <c r="L45" s="85">
        <f t="shared" si="1"/>
        <v>743.4207480295863</v>
      </c>
      <c r="M45" s="85">
        <f t="shared" si="1"/>
        <v>326.687148784307</v>
      </c>
      <c r="N45" s="85">
        <f>IF(COUNT(N11:N43)=0,"",SUM(N11:N43))</f>
        <v>270.77863735779044</v>
      </c>
      <c r="O45" s="122">
        <f>IF(COUNT(C45:N45)=0,"",SUM(C45:N45))</f>
        <v>198201.80194456087</v>
      </c>
      <c r="P45" s="92"/>
      <c r="Q45" s="88" t="s">
        <v>94</v>
      </c>
    </row>
    <row r="46" spans="2:17" ht="21.75">
      <c r="B46" s="65" t="s">
        <v>89</v>
      </c>
      <c r="C46" s="85">
        <f>IF(COUNT(C11:C43)=0,"",AVERAGE(C11:C43))</f>
        <v>4.123028415085157</v>
      </c>
      <c r="D46" s="85">
        <f aca="true" t="shared" si="2" ref="D46:N46">IF(COUNT(D11:D43)=0,"",AVERAGE(D11:D43))</f>
        <v>108.42655785684299</v>
      </c>
      <c r="E46" s="85">
        <f t="shared" si="2"/>
        <v>49.306584088706046</v>
      </c>
      <c r="F46" s="85">
        <f t="shared" si="2"/>
        <v>1045.3737965017167</v>
      </c>
      <c r="G46" s="85">
        <f t="shared" si="2"/>
        <v>1687.140450909302</v>
      </c>
      <c r="H46" s="85">
        <f t="shared" si="2"/>
        <v>1722.2284936377305</v>
      </c>
      <c r="I46" s="85">
        <f t="shared" si="2"/>
        <v>1389.7251790180537</v>
      </c>
      <c r="J46" s="85">
        <f t="shared" si="2"/>
        <v>300.4996906355311</v>
      </c>
      <c r="K46" s="85">
        <f t="shared" si="2"/>
        <v>110.50116110368465</v>
      </c>
      <c r="L46" s="85">
        <f t="shared" si="2"/>
        <v>23.9813144525673</v>
      </c>
      <c r="M46" s="85">
        <f t="shared" si="2"/>
        <v>11.667398170868108</v>
      </c>
      <c r="N46" s="85">
        <f t="shared" si="2"/>
        <v>8.73479475347711</v>
      </c>
      <c r="O46" s="122">
        <f>IF(COUNT(C46:N46)=0,"",SUM(C46:N46))</f>
        <v>6461.708449543564</v>
      </c>
      <c r="P46" s="92"/>
      <c r="Q46" s="74"/>
    </row>
    <row r="47" spans="2:17" ht="21.75">
      <c r="B47" s="65" t="s">
        <v>90</v>
      </c>
      <c r="C47" s="85">
        <f>IF(COUNT(C11:C43)=0,"",MAX(C11:C43))</f>
        <v>23.04972835578751</v>
      </c>
      <c r="D47" s="85">
        <f aca="true" t="shared" si="3" ref="D47:N47">IF(COUNT(D11:D43)=0,"",MAX(D11:D43))</f>
        <v>2980.961262362815</v>
      </c>
      <c r="E47" s="85">
        <f t="shared" si="3"/>
        <v>850.124160924026</v>
      </c>
      <c r="F47" s="85">
        <f t="shared" si="3"/>
        <v>8806.937213037749</v>
      </c>
      <c r="G47" s="85">
        <f t="shared" si="3"/>
        <v>14926.12482651807</v>
      </c>
      <c r="H47" s="85">
        <f t="shared" si="3"/>
        <v>6931.2669964049255</v>
      </c>
      <c r="I47" s="85">
        <f t="shared" si="3"/>
        <v>7373.916968922188</v>
      </c>
      <c r="J47" s="85">
        <f t="shared" si="3"/>
        <v>397.6476810181693</v>
      </c>
      <c r="K47" s="85">
        <f t="shared" si="3"/>
        <v>226.2451197088509</v>
      </c>
      <c r="L47" s="85">
        <f t="shared" si="3"/>
        <v>39.793500636478974</v>
      </c>
      <c r="M47" s="85">
        <f t="shared" si="3"/>
        <v>13.691172328761665</v>
      </c>
      <c r="N47" s="85">
        <f t="shared" si="3"/>
        <v>20.84920952677996</v>
      </c>
      <c r="O47" s="122">
        <f>IF(COUNT(C47:N47)=0,"",MAX(C47:N47))</f>
        <v>14926.12482651807</v>
      </c>
      <c r="P47" s="92"/>
      <c r="Q47" s="74"/>
    </row>
    <row r="48" spans="2:17" ht="21.75">
      <c r="B48" s="65" t="s">
        <v>91</v>
      </c>
      <c r="C48" s="85">
        <f>IF(COUNT(C11:C43)=0,"",MIN(C11:C43))</f>
        <v>1.2789624997675626</v>
      </c>
      <c r="D48" s="85">
        <f aca="true" t="shared" si="4" ref="D48:N48">IF(COUNT(D11:D43)=0,"",MIN(D11:D43))</f>
        <v>1.4626675913921048</v>
      </c>
      <c r="E48" s="85">
        <f t="shared" si="4"/>
        <v>4.956555833886877</v>
      </c>
      <c r="F48" s="85">
        <f t="shared" si="4"/>
        <v>35.559111528560585</v>
      </c>
      <c r="G48" s="85">
        <f t="shared" si="4"/>
        <v>254.10072396440856</v>
      </c>
      <c r="H48" s="85">
        <f t="shared" si="4"/>
        <v>363.2055655936394</v>
      </c>
      <c r="I48" s="85">
        <f t="shared" si="4"/>
        <v>424.4206907375974</v>
      </c>
      <c r="J48" s="85">
        <f t="shared" si="4"/>
        <v>208.19537367749103</v>
      </c>
      <c r="K48" s="85">
        <f t="shared" si="4"/>
        <v>34.196575531872256</v>
      </c>
      <c r="L48" s="85">
        <f t="shared" si="4"/>
        <v>13.691172328761665</v>
      </c>
      <c r="M48" s="85">
        <f t="shared" si="4"/>
        <v>9.522555401801151</v>
      </c>
      <c r="N48" s="85">
        <f t="shared" si="4"/>
        <v>5.760207494780224</v>
      </c>
      <c r="O48" s="122">
        <f>IF(COUNT(C48:N48)=0,"",MIN(C48:N48))</f>
        <v>1.2789624997675626</v>
      </c>
      <c r="P48" s="92"/>
      <c r="Q48" s="74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S4" sqref="S4"/>
    </sheetView>
  </sheetViews>
  <sheetFormatPr defaultColWidth="9.140625" defaultRowHeight="21.75"/>
  <sheetData>
    <row r="1" spans="1:14" ht="21.75">
      <c r="A1" s="109" t="s">
        <v>59</v>
      </c>
      <c r="B1" s="110"/>
      <c r="C1" s="111" t="str">
        <f>'[7]c-form'!AG4</f>
        <v>Ban Mae Kham Lak Chet,  Mae Chan, Chiang Rai,KH.72</v>
      </c>
      <c r="D1" s="111"/>
      <c r="E1" s="111"/>
      <c r="F1" s="111"/>
      <c r="G1" s="111"/>
      <c r="H1" s="111"/>
      <c r="I1" s="111"/>
      <c r="J1" s="111"/>
      <c r="K1" s="66"/>
      <c r="M1" s="109" t="s">
        <v>60</v>
      </c>
      <c r="N1" s="110"/>
    </row>
    <row r="2" spans="1:14" ht="21.75">
      <c r="A2" s="109" t="s">
        <v>61</v>
      </c>
      <c r="B2" s="110"/>
      <c r="C2" s="111" t="str">
        <f>'[7]c-form'!AG3</f>
        <v>Nam Mae Kham</v>
      </c>
      <c r="D2" s="111"/>
      <c r="E2" s="111"/>
      <c r="F2" s="111"/>
      <c r="G2" s="111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11" t="str">
        <f>'[7]c-form'!AH3</f>
        <v>Khong</v>
      </c>
      <c r="D3" s="111"/>
      <c r="E3" s="111"/>
      <c r="F3" s="111"/>
      <c r="G3" s="111"/>
      <c r="H3" s="67"/>
      <c r="I3" s="67"/>
      <c r="J3" s="67"/>
      <c r="K3" s="66"/>
      <c r="M3" s="109" t="s">
        <v>64</v>
      </c>
      <c r="N3" s="109"/>
    </row>
    <row r="4" spans="1:15" ht="21.75">
      <c r="A4" s="68" t="s">
        <v>65</v>
      </c>
      <c r="B4" s="70"/>
      <c r="C4" s="112" t="str">
        <f>'[7]c-form'!AI3</f>
        <v>Khong</v>
      </c>
      <c r="D4" s="112"/>
      <c r="E4" s="112"/>
      <c r="F4" s="112"/>
      <c r="G4" s="112"/>
      <c r="J4" s="72" t="s">
        <v>66</v>
      </c>
      <c r="K4" s="113">
        <v>0.4264136561316881</v>
      </c>
      <c r="L4" s="114"/>
      <c r="M4" s="123" t="s">
        <v>67</v>
      </c>
      <c r="N4" s="115">
        <v>1.908</v>
      </c>
      <c r="O4" s="116"/>
    </row>
    <row r="5" spans="1:17" ht="21.75">
      <c r="A5" s="68"/>
      <c r="B5" s="70"/>
      <c r="C5" s="71"/>
      <c r="D5" s="71"/>
      <c r="E5" s="71"/>
      <c r="F5" s="71"/>
      <c r="G5" s="71"/>
      <c r="J5" s="117" t="s">
        <v>68</v>
      </c>
      <c r="K5" s="118"/>
      <c r="L5" s="75">
        <v>2023</v>
      </c>
      <c r="M5" s="73" t="s">
        <v>69</v>
      </c>
      <c r="N5" s="75">
        <v>2023</v>
      </c>
      <c r="O5" s="124" t="s">
        <v>70</v>
      </c>
      <c r="P5" s="76">
        <v>31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09" t="str">
        <f>IF(TRIM('[7]c-form'!AJ3)&lt;&gt;"","Water  Year   "&amp;'[7]c-form'!AJ3,"Water  Year   ")</f>
        <v>Water  Year   2023</v>
      </c>
      <c r="I6" s="109"/>
      <c r="J6" s="78"/>
      <c r="N6" s="79" t="s">
        <v>72</v>
      </c>
      <c r="O6" s="48">
        <v>0</v>
      </c>
    </row>
    <row r="7" spans="2:15" ht="21.75">
      <c r="B7" s="119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2023 to March 31,  2024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21" t="s">
        <v>86</v>
      </c>
      <c r="P9" s="94"/>
      <c r="Q9" s="82"/>
    </row>
    <row r="11" spans="2:17" ht="21.75">
      <c r="B11" s="80">
        <v>1</v>
      </c>
      <c r="C11" s="85">
        <f>IF('[7]Discharge'!C9=0,0,IF(TRIM('[7]Discharge'!C9)="","",IF(COUNT(O6)=0,"",IF(O6=1,(((10^K4)*('[7]Discharge'!C9^N4))/100),((10^K4)*('[7]Discharge'!C9^N4))))))</f>
        <v>2.9833021908962998</v>
      </c>
      <c r="D11" s="85">
        <f>IF('[7]Discharge'!D9=0,0,IF(TRIM('[7]Discharge'!D9)="","",IF(COUNT(O6)=0,"",IF(O6=1,(((10^K4)*('[7]Discharge'!D9^N4))/100),((10^K4)*('[7]Discharge'!D9^N4))))))</f>
        <v>2.4205290267346586</v>
      </c>
      <c r="E11" s="85">
        <f>IF('[7]Discharge'!E9=0,0,IF(TRIM('[7]Discharge'!E9)="","",IF(COUNT(O6)=0,"",IF(O6=1,(((10^K4)*('[7]Discharge'!E9^N4))/100),((10^K4)*('[7]Discharge'!E9^N4))))))</f>
        <v>3.6607032606473586</v>
      </c>
      <c r="F11" s="85">
        <f>IF('[7]Discharge'!F9=0,0,IF(TRIM('[7]Discharge'!F9)="","",IF(COUNT(O6)=0,"",IF(O6=1,(((10^K4)*('[7]Discharge'!F9^N4))/100),((10^K4)*('[7]Discharge'!F9^N4))))))</f>
        <v>5.21170490404513</v>
      </c>
      <c r="G11" s="85">
        <f>IF('[7]Discharge'!G9=0,0,IF(TRIM('[7]Discharge'!G9)="","",IF(COUNT(O6)=0,"",IF(O6=1,(((10^K4)*('[7]Discharge'!G9^N4))/100),((10^K4)*('[7]Discharge'!G9^N4))))))</f>
        <v>143.45918537236503</v>
      </c>
      <c r="H11" s="85">
        <f>IF('[7]Discharge'!H9=0,0,IF(TRIM('[7]Discharge'!H9)="","",IF(COUNT(O6)=0,"",IF(O6=1,(((10^K4)*('[7]Discharge'!H9^N4))/100),((10^K4)*('[7]Discharge'!H9^N4))))))</f>
        <v>31.240321648648543</v>
      </c>
      <c r="I11" s="85">
        <f>IF('[7]Discharge'!I9=0,0,IF(TRIM('[7]Discharge'!I9)="","",IF(COUNT(O6)=0,"",IF(O6=1,(((10^K4)*('[7]Discharge'!I9^N4))/100),((10^K4)*('[7]Discharge'!I9^N4))))))</f>
        <v>1264.5277776578603</v>
      </c>
      <c r="J11" s="85">
        <f>IF('[7]Discharge'!J9=0,0,IF(TRIM('[7]Discharge'!J9)="","",IF(COUNT(O6)=0,"",IF(O6=1,(((10^K4)*('[7]Discharge'!J9^N4))/100),((10^K4)*('[7]Discharge'!J9^N4))))))</f>
        <v>2368.030783375113</v>
      </c>
      <c r="K11" s="85">
        <f>IF('[7]Discharge'!K9=0,0,IF(TRIM('[7]Discharge'!K9)="","",IF(COUNT(O6)=0,"",IF(O6=1,(((10^K4)*('[7]Discharge'!K9^N4))/100),((10^K4)*('[7]Discharge'!K9^N4))))))</f>
        <v>117.2413278250434</v>
      </c>
      <c r="L11" s="85">
        <f>IF('[7]Discharge'!L9=0,0,IF(TRIM('[7]Discharge'!L9)="","",IF(COUNT(O6)=0,"",IF(O6=1,(((10^K4)*('[7]Discharge'!L9^N4))/100),((10^K4)*('[7]Discharge'!L9^N4))))))</f>
        <v>10.017950647755566</v>
      </c>
      <c r="M11" s="85">
        <f>IF('[7]Discharge'!M9=0,0,IF(TRIM('[7]Discharge'!M9)="","",IF(COUNT(O6)=0,"",IF(O6=1,(((10^K4)*('[7]Discharge'!M9^N4))/100),((10^K4)*('[7]Discharge'!M9^N4))))))</f>
        <v>4.024039465853635</v>
      </c>
      <c r="N11" s="85">
        <f>IF('[7]Discharge'!N9=0,0,IF(TRIM('[7]Discharge'!N9)="","",IF(COUNT(O6)=0,"",IF(O6=1,(((10^K4)*('[7]Discharge'!N9^N4))/100),((10^K4)*('[7]Discharge'!N9^N4))))))</f>
        <v>1.9576947059474412</v>
      </c>
      <c r="O11" s="122">
        <f>IF(AND(C11="",D11="",E11="",F11="",G11="",H11="",I11="",J11="",K11="",L11="",M11="",N11=""),"",SUM(C11:N11))</f>
        <v>3954.77532008091</v>
      </c>
      <c r="P11" s="92"/>
      <c r="Q11" s="74"/>
    </row>
    <row r="12" spans="2:17" ht="21.75">
      <c r="B12" s="80">
        <v>2</v>
      </c>
      <c r="C12" s="85">
        <f>IF('[7]Discharge'!C10=0,0,IF(TRIM('[7]Discharge'!C10)="","",IF(COUNT(O6)=0,"",IF(O6=1,(((10^K4)*('[7]Discharge'!C10^N4))/100),((10^K4)*('[7]Discharge'!C10^N4))))))</f>
        <v>2.6694000000000004</v>
      </c>
      <c r="D12" s="85">
        <f>IF('[7]Discharge'!D10=0,0,IF(TRIM('[7]Discharge'!D10)="","",IF(COUNT(O6)=0,"",IF(O6=1,(((10^K4)*('[7]Discharge'!D10^N4))/100),((10^K4)*('[7]Discharge'!D10^N4))))))</f>
        <v>3.6607032606473586</v>
      </c>
      <c r="E12" s="85">
        <f>IF('[7]Discharge'!E10=0,0,IF(TRIM('[7]Discharge'!E10)="","",IF(COUNT(O6)=0,"",IF(O6=1,(((10^K4)*('[7]Discharge'!E10^N4))/100),((10^K4)*('[7]Discharge'!E10^N4))))))</f>
        <v>3.313764517579094</v>
      </c>
      <c r="F12" s="85">
        <f>IF('[7]Discharge'!F10=0,0,IF(TRIM('[7]Discharge'!F10)="","",IF(COUNT(O6)=0,"",IF(O6=1,(((10^K4)*('[7]Discharge'!F10^N4))/100),((10^K4)*('[7]Discharge'!F10^N4))))))</f>
        <v>10.017950647755566</v>
      </c>
      <c r="G12" s="85">
        <f>IF('[7]Discharge'!G10=0,0,IF(TRIM('[7]Discharge'!G10)="","",IF(COUNT(O6)=0,"",IF(O6=1,(((10^K4)*('[7]Discharge'!G10^N4))/100),((10^K4)*('[7]Discharge'!G10^N4))))))</f>
        <v>70.23032334316908</v>
      </c>
      <c r="H12" s="85">
        <f>IF('[7]Discharge'!H10=0,0,IF(TRIM('[7]Discharge'!H10)="","",IF(COUNT(O6)=0,"",IF(O6=1,(((10^K4)*('[7]Discharge'!H10^N4))/100),((10^K4)*('[7]Discharge'!H10^N4))))))</f>
        <v>29.140398380908874</v>
      </c>
      <c r="I12" s="85">
        <f>IF('[7]Discharge'!I10=0,0,IF(TRIM('[7]Discharge'!I10)="","",IF(COUNT(O6)=0,"",IF(O6=1,(((10^K4)*('[7]Discharge'!I10^N4))/100),((10^K4)*('[7]Discharge'!I10^N4))))))</f>
        <v>587.7890462807655</v>
      </c>
      <c r="J12" s="85">
        <f>IF('[7]Discharge'!J10=0,0,IF(TRIM('[7]Discharge'!J10)="","",IF(COUNT(O6)=0,"",IF(O6=1,(((10^K4)*('[7]Discharge'!J10^N4))/100),((10^K4)*('[7]Discharge'!J10^N4))))))</f>
        <v>1147.7748527666301</v>
      </c>
      <c r="K12" s="85">
        <f>IF('[7]Discharge'!K10=0,0,IF(TRIM('[7]Discharge'!K10)="","",IF(COUNT(O6)=0,"",IF(O6=1,(((10^K4)*('[7]Discharge'!K10^N4))/100),((10^K4)*('[7]Discharge'!K10^N4))))))</f>
        <v>107.57900564206615</v>
      </c>
      <c r="L12" s="85">
        <f>IF('[7]Discharge'!L10=0,0,IF(TRIM('[7]Discharge'!L10)="","",IF(COUNT(O6)=0,"",IF(O6=1,(((10^K4)*('[7]Discharge'!L10^N4))/100),((10^K4)*('[7]Discharge'!L10^N4))))))</f>
        <v>7.849677716475125</v>
      </c>
      <c r="M12" s="85">
        <f>IF('[7]Discharge'!M10=0,0,IF(TRIM('[7]Discharge'!M10)="","",IF(COUNT(O6)=0,"",IF(O6=1,(((10^K4)*('[7]Discharge'!M10^N4))/100),((10^K4)*('[7]Discharge'!M10^N4))))))</f>
        <v>4.024039465853635</v>
      </c>
      <c r="N12" s="85">
        <f>IF('[7]Discharge'!N10=0,0,IF(TRIM('[7]Discharge'!N10)="","",IF(COUNT(O6)=0,"",IF(O6=1,(((10^K4)*('[7]Discharge'!N10^N4))/100),((10^K4)*('[7]Discharge'!N10^N4))))))</f>
        <v>1.743850905994706</v>
      </c>
      <c r="O12" s="122">
        <f aca="true" t="shared" si="0" ref="O12:O43">IF(AND(C12="",D12="",E12="",F12="",G12="",H12="",I12="",J12="",K12="",L12="",M12="",N12=""),"",SUM(C12:N12))</f>
        <v>1975.7930129278454</v>
      </c>
      <c r="P12" s="92"/>
      <c r="Q12" s="74"/>
    </row>
    <row r="13" spans="2:17" ht="21.75">
      <c r="B13" s="80">
        <v>3</v>
      </c>
      <c r="C13" s="85">
        <f>IF('[7]Discharge'!C11=0,0,IF(TRIM('[7]Discharge'!C11)="","",IF(COUNT(O6)=0,"",IF(O6=1,(((10^K4)*('[7]Discharge'!C11^N4))/100),((10^K4)*('[7]Discharge'!C11^N4))))))</f>
        <v>2.6694000000000004</v>
      </c>
      <c r="D13" s="85">
        <f>IF('[7]Discharge'!D11=0,0,IF(TRIM('[7]Discharge'!D11)="","",IF(COUNT(O6)=0,"",IF(O6=1,(((10^K4)*('[7]Discharge'!D11^N4))/100),((10^K4)*('[7]Discharge'!D11^N4))))))</f>
        <v>3.6607032606473586</v>
      </c>
      <c r="E13" s="85">
        <f>IF('[7]Discharge'!E11=0,0,IF(TRIM('[7]Discharge'!E11)="","",IF(COUNT(O6)=0,"",IF(O6=1,(((10^K4)*('[7]Discharge'!E11^N4))/100),((10^K4)*('[7]Discharge'!E11^N4))))))</f>
        <v>6.084195933512555</v>
      </c>
      <c r="F13" s="85">
        <f>IF('[7]Discharge'!F11=0,0,IF(TRIM('[7]Discharge'!F11)="","",IF(COUNT(O6)=0,"",IF(O6=1,(((10^K4)*('[7]Discharge'!F11^N4))/100),((10^K4)*('[7]Discharge'!F11^N4))))))</f>
        <v>8.544488359030295</v>
      </c>
      <c r="G13" s="85">
        <f>IF('[7]Discharge'!G11=0,0,IF(TRIM('[7]Discharge'!G11)="","",IF(COUNT(O6)=0,"",IF(O6=1,(((10^K4)*('[7]Discharge'!G11^N4))/100),((10^K4)*('[7]Discharge'!G11^N4))))))</f>
        <v>107.57900564206615</v>
      </c>
      <c r="H13" s="85">
        <f>IF('[7]Discharge'!H11=0,0,IF(TRIM('[7]Discharge'!H11)="","",IF(COUNT(O6)=0,"",IF(O6=1,(((10^K4)*('[7]Discharge'!H11^N4))/100),((10^K4)*('[7]Discharge'!H11^N4))))))</f>
        <v>42.77680730692933</v>
      </c>
      <c r="I13" s="85">
        <f>IF('[7]Discharge'!I11=0,0,IF(TRIM('[7]Discharge'!I11)="","",IF(COUNT(O6)=0,"",IF(O6=1,(((10^K4)*('[7]Discharge'!I11^N4))/100),((10^K4)*('[7]Discharge'!I11^N4))))))</f>
        <v>372.1539107463415</v>
      </c>
      <c r="J13" s="85">
        <f>IF('[7]Discharge'!J11=0,0,IF(TRIM('[7]Discharge'!J11)="","",IF(COUNT(O6)=0,"",IF(O6=1,(((10^K4)*('[7]Discharge'!J11^N4))/100),((10^K4)*('[7]Discharge'!J11^N4))))))</f>
        <v>845.7003222611403</v>
      </c>
      <c r="K13" s="85">
        <f>IF('[7]Discharge'!K11=0,0,IF(TRIM('[7]Discharge'!K11)="","",IF(COUNT(O6)=0,"",IF(O6=1,(((10^K4)*('[7]Discharge'!K11^N4))/100),((10^K4)*('[7]Discharge'!K11^N4))))))</f>
        <v>93.82904595153286</v>
      </c>
      <c r="L13" s="85">
        <f>IF('[7]Discharge'!L11=0,0,IF(TRIM('[7]Discharge'!L11)="","",IF(COUNT(O6)=0,"",IF(O6=1,(((10^K4)*('[7]Discharge'!L11^N4))/100),((10^K4)*('[7]Discharge'!L11^N4))))))</f>
        <v>7.182965254486414</v>
      </c>
      <c r="M13" s="85">
        <f>IF('[7]Discharge'!M11=0,0,IF(TRIM('[7]Discharge'!M11)="","",IF(COUNT(O6)=0,"",IF(O6=1,(((10^K4)*('[7]Discharge'!M11^N4))/100),((10^K4)*('[7]Discharge'!M11^N4))))))</f>
        <v>3.6607032606473586</v>
      </c>
      <c r="N13" s="85">
        <f>IF('[7]Discharge'!N11=0,0,IF(TRIM('[7]Discharge'!N11)="","",IF(COUNT(O6)=0,"",IF(O6=1,(((10^K4)*('[7]Discharge'!N11^N4))/100),((10^K4)*('[7]Discharge'!N11^N4))))))</f>
        <v>1.743850905994706</v>
      </c>
      <c r="O13" s="122">
        <f t="shared" si="0"/>
        <v>1495.5853988823287</v>
      </c>
      <c r="P13" s="92"/>
      <c r="Q13" s="74"/>
    </row>
    <row r="14" spans="2:17" ht="21.75">
      <c r="B14" s="80">
        <v>4</v>
      </c>
      <c r="C14" s="85">
        <f>IF('[7]Discharge'!C12=0,0,IF(TRIM('[7]Discharge'!C12)="","",IF(COUNT(O6)=0,"",IF(O6=1,(((10^K4)*('[7]Discharge'!C12^N4))/100),((10^K4)*('[7]Discharge'!C12^N4))))))</f>
        <v>2.4205290267346586</v>
      </c>
      <c r="D14" s="85">
        <f>IF('[7]Discharge'!D12=0,0,IF(TRIM('[7]Discharge'!D12)="","",IF(COUNT(O6)=0,"",IF(O6=1,(((10^K4)*('[7]Discharge'!D12^N4))/100),((10^K4)*('[7]Discharge'!D12^N4))))))</f>
        <v>2.6694000000000004</v>
      </c>
      <c r="E14" s="85">
        <f>IF('[7]Discharge'!E12=0,0,IF(TRIM('[7]Discharge'!E12)="","",IF(COUNT(O6)=0,"",IF(O6=1,(((10^K4)*('[7]Discharge'!E12^N4))/100),((10^K4)*('[7]Discharge'!E12^N4))))))</f>
        <v>19.558928043526553</v>
      </c>
      <c r="F14" s="85">
        <f>IF('[7]Discharge'!F12=0,0,IF(TRIM('[7]Discharge'!F12)="","",IF(COUNT(O6)=0,"",IF(O6=1,(((10^K4)*('[7]Discharge'!F12^N4))/100),((10^K4)*('[7]Discharge'!F12^N4))))))</f>
        <v>6.084195933512555</v>
      </c>
      <c r="G14" s="85">
        <f>IF('[7]Discharge'!G12=0,0,IF(TRIM('[7]Discharge'!G12)="","",IF(COUNT(O6)=0,"",IF(O6=1,(((10^K4)*('[7]Discharge'!G12^N4))/100),((10^K4)*('[7]Discharge'!G12^N4))))))</f>
        <v>427.36092985069746</v>
      </c>
      <c r="H14" s="85">
        <f>IF('[7]Discharge'!H12=0,0,IF(TRIM('[7]Discharge'!H12)="","",IF(COUNT(O6)=0,"",IF(O6=1,(((10^K4)*('[7]Discharge'!H12^N4))/100),((10^K4)*('[7]Discharge'!H12^N4))))))</f>
        <v>18.13894344322502</v>
      </c>
      <c r="I14" s="85">
        <f>IF('[7]Discharge'!I12=0,0,IF(TRIM('[7]Discharge'!I12)="","",IF(COUNT(O6)=0,"",IF(O6=1,(((10^K4)*('[7]Discharge'!I12^N4))/100),((10^K4)*('[7]Discharge'!I12^N4))))))</f>
        <v>332.6330176666009</v>
      </c>
      <c r="J14" s="85">
        <f>IF('[7]Discharge'!J12=0,0,IF(TRIM('[7]Discharge'!J12)="","",IF(COUNT(O6)=0,"",IF(O6=1,(((10^K4)*('[7]Discharge'!J12^N4))/100),((10^K4)*('[7]Discharge'!J12^N4))))))</f>
        <v>764.7849920033785</v>
      </c>
      <c r="K14" s="85">
        <f>IF('[7]Discharge'!K12=0,0,IF(TRIM('[7]Discharge'!K12)="","",IF(COUNT(O6)=0,"",IF(O6=1,(((10^K4)*('[7]Discharge'!K12^N4))/100),((10^K4)*('[7]Discharge'!K12^N4))))))</f>
        <v>102.89633638716558</v>
      </c>
      <c r="L14" s="85">
        <f>IF('[7]Discharge'!L12=0,0,IF(TRIM('[7]Discharge'!L12)="","",IF(COUNT(O6)=0,"",IF(O6=1,(((10^K4)*('[7]Discharge'!L12^N4))/100),((10^K4)*('[7]Discharge'!L12^N4))))))</f>
        <v>6.54447153416453</v>
      </c>
      <c r="M14" s="85">
        <f>IF('[7]Discharge'!M12=0,0,IF(TRIM('[7]Discharge'!M12)="","",IF(COUNT(O6)=0,"",IF(O6=1,(((10^K4)*('[7]Discharge'!M12^N4))/100),((10^K4)*('[7]Discharge'!M12^N4))))))</f>
        <v>3.6607032606473586</v>
      </c>
      <c r="N14" s="85">
        <f>IF('[7]Discharge'!N12=0,0,IF(TRIM('[7]Discharge'!N12)="","",IF(COUNT(O6)=0,"",IF(O6=1,(((10^K4)*('[7]Discharge'!N12^N4))/100),((10^K4)*('[7]Discharge'!N12^N4))))))</f>
        <v>1.743850905994706</v>
      </c>
      <c r="O14" s="122">
        <f t="shared" si="0"/>
        <v>1688.496298055648</v>
      </c>
      <c r="P14" s="92"/>
      <c r="Q14" s="74"/>
    </row>
    <row r="15" spans="2:17" ht="21.75">
      <c r="B15" s="80">
        <v>5</v>
      </c>
      <c r="C15" s="85">
        <f>IF('[7]Discharge'!C13=0,0,IF(TRIM('[7]Discharge'!C13)="","",IF(COUNT(O6)=0,"",IF(O6=1,(((10^K4)*('[7]Discharge'!C13^N4))/100),(((10^K4)*('[7]Discharge'!C13^N4)))))))</f>
        <v>2.4205290267346586</v>
      </c>
      <c r="D15" s="85">
        <f>IF('[7]Discharge'!D13=0,0,IF(TRIM('[7]Discharge'!D13)="","",IF(COUNT(O6)=0,"",IF(O6=1,(((10^K4)*('[7]Discharge'!D13^N4))/100),((10^K4)*('[7]Discharge'!D13^N4))))))</f>
        <v>2.6694000000000004</v>
      </c>
      <c r="E15" s="85">
        <f>IF('[7]Discharge'!E13=0,0,IF(TRIM('[7]Discharge'!E13)="","",IF(COUNT(O6)=0,"",IF(O6=1,(((10^K4)*('[7]Discharge'!E13^N4))/100),((10^K4)*('[7]Discharge'!E13^N4))))))</f>
        <v>22.55122498916448</v>
      </c>
      <c r="F15" s="85">
        <f>IF('[7]Discharge'!F13=0,0,IF(TRIM('[7]Discharge'!F13)="","",IF(COUNT(O6)=0,"",IF(O6=1,(((10^K4)*('[7]Discharge'!F13^N4))/100),((10^K4)*('[7]Discharge'!F13^N4))))))</f>
        <v>4.799609378758383</v>
      </c>
      <c r="G15" s="85">
        <f>IF('[7]Discharge'!G13=0,0,IF(TRIM('[7]Discharge'!G13)="","",IF(COUNT(O6)=0,"",IF(O6=1,(((10^K4)*('[7]Discharge'!G13^N4))/100),((10^K4)*('[7]Discharge'!G13^N4))))))</f>
        <v>269.0295759798013</v>
      </c>
      <c r="H15" s="85">
        <f>IF('[7]Discharge'!H13=0,0,IF(TRIM('[7]Discharge'!H13)="","",IF(COUNT(O6)=0,"",IF(O6=1,(((10^K4)*('[7]Discharge'!H13^N4))/100),((10^K4)*('[7]Discharge'!H13^N4))))))</f>
        <v>14.185893834490667</v>
      </c>
      <c r="I15" s="85">
        <f>IF('[7]Discharge'!I13=0,0,IF(TRIM('[7]Discharge'!I13)="","",IF(COUNT(O6)=0,"",IF(O6=1,(((10^K4)*('[7]Discharge'!I13^N4))/100),((10^K4)*('[7]Discharge'!I13^N4))))))</f>
        <v>323.0830776194865</v>
      </c>
      <c r="J15" s="85">
        <f>IF('[7]Discharge'!J13=0,0,IF(TRIM('[7]Discharge'!J13)="","",IF(COUNT(O6)=0,"",IF(O6=1,(((10^K4)*('[7]Discharge'!J13^N4))/100),((10^K4)*('[7]Discharge'!J13^N4))))))</f>
        <v>687.7510704151637</v>
      </c>
      <c r="K15" s="85">
        <f>IF('[7]Discharge'!K13=0,0,IF(TRIM('[7]Discharge'!K13)="","",IF(COUNT(O6)=0,"",IF(O6=1,(((10^K4)*('[7]Discharge'!K13^N4))/100),((10^K4)*('[7]Discharge'!K13^N4))))))</f>
        <v>98.31294369533677</v>
      </c>
      <c r="L15" s="85">
        <f>IF('[7]Discharge'!L13=0,0,IF(TRIM('[7]Discharge'!L13)="","",IF(COUNT(O6)=0,"",IF(O6=1,(((10^K4)*('[7]Discharge'!L13^N4))/100),((10^K4)*('[7]Discharge'!L13^N4))))))</f>
        <v>6.54447153416453</v>
      </c>
      <c r="M15" s="85">
        <f>IF('[7]Discharge'!M13=0,0,IF(TRIM('[7]Discharge'!M13)="","",IF(COUNT(O6)=0,"",IF(O6=1,(((10^K4)*('[7]Discharge'!M13^N4))/100),((10^K4)*('[7]Discharge'!M13^N4))))))</f>
        <v>3.313764517579094</v>
      </c>
      <c r="N15" s="85">
        <f>IF('[7]Discharge'!N13=0,0,IF(TRIM('[7]Discharge'!N13)="","",IF(COUNT(O6)=0,"",IF(O6=1,(((10^K4)*('[7]Discharge'!N13^N4))/100),((10^K4)*('[7]Discharge'!N13^N4))))))</f>
        <v>1.743850905994706</v>
      </c>
      <c r="O15" s="122">
        <f t="shared" si="0"/>
        <v>1436.4054118966749</v>
      </c>
      <c r="P15" s="92"/>
      <c r="Q15" s="74"/>
    </row>
    <row r="16" spans="2:17" ht="21.75">
      <c r="B16" s="80">
        <v>6</v>
      </c>
      <c r="C16" s="85">
        <f>IF('[7]Discharge'!C14=0,0,IF(TRIM('[7]Discharge'!C14)="","",IF(COUNT(O6)=0,"",IF(O6=1,(((10^K4)*('[7]Discharge'!C14^N4))/100),((10^K4)*('[7]Discharge'!C14^N4))))))</f>
        <v>2.4205290267346586</v>
      </c>
      <c r="D16" s="85">
        <f>IF('[7]Discharge'!D14=0,0,IF(TRIM('[7]Discharge'!D14)="","",IF(COUNT(O6)=0,"",IF(O6=1,(((10^K4)*('[7]Discharge'!D14^N4))/100),((10^K4)*('[7]Discharge'!D14^N4))))))</f>
        <v>2.6694000000000004</v>
      </c>
      <c r="E16" s="85">
        <f>IF('[7]Discharge'!E14=0,0,IF(TRIM('[7]Discharge'!E14)="","",IF(COUNT(O6)=0,"",IF(O6=1,(((10^K4)*('[7]Discharge'!E14^N4))/100),((10^K4)*('[7]Discharge'!E14^N4))))))</f>
        <v>25.745477432359934</v>
      </c>
      <c r="F16" s="85">
        <f>IF('[7]Discharge'!F14=0,0,IF(TRIM('[7]Discharge'!F14)="","",IF(COUNT(O6)=0,"",IF(O6=1,(((10^K4)*('[7]Discharge'!F14^N4))/100),((10^K4)*('[7]Discharge'!F14^N4))))))</f>
        <v>5.21170490404513</v>
      </c>
      <c r="G16" s="85">
        <f>IF('[7]Discharge'!G14=0,0,IF(TRIM('[7]Discharge'!G14)="","",IF(COUNT(O6)=0,"",IF(O6=1,(((10^K4)*('[7]Discharge'!G14^N4))/100),((10^K4)*('[7]Discharge'!G14^N4))))))</f>
        <v>143.45918537236503</v>
      </c>
      <c r="H16" s="85">
        <f>IF('[7]Discharge'!H14=0,0,IF(TRIM('[7]Discharge'!H14)="","",IF(COUNT(O6)=0,"",IF(O6=1,(((10^K4)*('[7]Discharge'!H14^N4))/100),((10^K4)*('[7]Discharge'!H14^N4))))))</f>
        <v>15.452228324333475</v>
      </c>
      <c r="I16" s="85">
        <f>IF('[7]Discharge'!I14=0,0,IF(TRIM('[7]Discharge'!I14)="","",IF(COUNT(O6)=0,"",IF(O6=1,(((10^K4)*('[7]Discharge'!I14^N4))/100),((10^K4)*('[7]Discharge'!I14^N4))))))</f>
        <v>323.0830776194865</v>
      </c>
      <c r="J16" s="85">
        <f>IF('[7]Discharge'!J14=0,0,IF(TRIM('[7]Discharge'!J14)="","",IF(COUNT(O6)=0,"",IF(O6=1,(((10^K4)*('[7]Discharge'!J14^N4))/100),((10^K4)*('[7]Discharge'!J14^N4))))))</f>
        <v>587.7890462807655</v>
      </c>
      <c r="K16" s="85">
        <f>IF('[7]Discharge'!K14=0,0,IF(TRIM('[7]Discharge'!K14)="","",IF(COUNT(O6)=0,"",IF(O6=1,(((10^K4)*('[7]Discharge'!K14^N4))/100),((10^K4)*('[7]Discharge'!K14^N4))))))</f>
        <v>107.57900564206615</v>
      </c>
      <c r="L16" s="85">
        <f>IF('[7]Discharge'!L14=0,0,IF(TRIM('[7]Discharge'!L14)="","",IF(COUNT(O6)=0,"",IF(O6=1,(((10^K4)*('[7]Discharge'!L14^N4))/100),((10^K4)*('[7]Discharge'!L14^N4))))))</f>
        <v>7.182965254486414</v>
      </c>
      <c r="M16" s="85">
        <f>IF('[7]Discharge'!M14=0,0,IF(TRIM('[7]Discharge'!M14)="","",IF(COUNT(O6)=0,"",IF(O6=1,(((10^K4)*('[7]Discharge'!M14^N4))/100),((10^K4)*('[7]Discharge'!M14^N4))))))</f>
        <v>3.313764517579094</v>
      </c>
      <c r="N16" s="85">
        <f>IF('[7]Discharge'!N14=0,0,IF(TRIM('[7]Discharge'!N14)="","",IF(COUNT(O6)=0,"",IF(O6=1,(((10^K4)*('[7]Discharge'!N14^N4))/100),((10^K4)*('[7]Discharge'!N14^N4))))))</f>
        <v>1.541808894325866</v>
      </c>
      <c r="O16" s="122">
        <f t="shared" si="0"/>
        <v>1225.448193268548</v>
      </c>
      <c r="P16" s="92"/>
      <c r="Q16" s="74"/>
    </row>
    <row r="17" spans="2:17" ht="21.75">
      <c r="B17" s="80">
        <v>7</v>
      </c>
      <c r="C17" s="85">
        <f>IF('[7]Discharge'!C15=0,0,IF(TRIM('[7]Discharge'!C15)="","",IF(COUNT(O6)=0,"",IF(O6=1,(((10^K4)*('[7]Discharge'!C15^N4))/100),((10^K4)*('[7]Discharge'!C15^N4))))))</f>
        <v>2.4205290267346586</v>
      </c>
      <c r="D17" s="85">
        <f>IF('[7]Discharge'!D15=0,0,IF(TRIM('[7]Discharge'!D15)="","",IF(COUNT(O6)=0,"",IF(O6=1,(((10^K4)*('[7]Discharge'!D15^N4))/100),((10^K4)*('[7]Discharge'!D15^N4))))))</f>
        <v>2.6694000000000004</v>
      </c>
      <c r="E17" s="85">
        <f>IF('[7]Discharge'!E15=0,0,IF(TRIM('[7]Discharge'!E15)="","",IF(COUNT(O6)=0,"",IF(O6=1,(((10^K4)*('[7]Discharge'!E15^N4))/100),((10^K4)*('[7]Discharge'!E15^N4))))))</f>
        <v>35.64819094944451</v>
      </c>
      <c r="F17" s="85">
        <f>IF('[7]Discharge'!F15=0,0,IF(TRIM('[7]Discharge'!F15)="","",IF(COUNT(O6)=0,"",IF(O6=1,(((10^K4)*('[7]Discharge'!F15^N4))/100),((10^K4)*('[7]Discharge'!F15^N4))))))</f>
        <v>4.403698449953918</v>
      </c>
      <c r="G17" s="85">
        <f>IF('[7]Discharge'!G15=0,0,IF(TRIM('[7]Discharge'!G15)="","",IF(COUNT(O6)=0,"",IF(O6=1,(((10^K4)*('[7]Discharge'!G15^N4))/100),((10^K4)*('[7]Discharge'!G15^N4))))))</f>
        <v>342.3152524418931</v>
      </c>
      <c r="H17" s="85">
        <f>IF('[7]Discharge'!H15=0,0,IF(TRIM('[7]Discharge'!H15)="","",IF(COUNT(O6)=0,"",IF(O6=1,(((10^K4)*('[7]Discharge'!H15^N4))/100),((10^K4)*('[7]Discharge'!H15^N4))))))</f>
        <v>73.89633182063052</v>
      </c>
      <c r="I17" s="85">
        <f>IF('[7]Discharge'!I15=0,0,IF(TRIM('[7]Discharge'!I15)="","",IF(COUNT(O6)=0,"",IF(O6=1,(((10^K4)*('[7]Discharge'!I15^N4))/100),((10^K4)*('[7]Discharge'!I15^N4))))))</f>
        <v>323.0830776194865</v>
      </c>
      <c r="J17" s="85">
        <f>IF('[7]Discharge'!J15=0,0,IF(TRIM('[7]Discharge'!J15)="","",IF(COUNT(O6)=0,"",IF(O6=1,(((10^K4)*('[7]Discharge'!J15^N4))/100),((10^K4)*('[7]Discharge'!J15^N4))))))</f>
        <v>548.6149085507964</v>
      </c>
      <c r="K17" s="85">
        <f>IF('[7]Discharge'!K15=0,0,IF(TRIM('[7]Discharge'!K15)="","",IF(COUNT(O6)=0,"",IF(O6=1,(((10^K4)*('[7]Discharge'!K15^N4))/100),((10^K4)*('[7]Discharge'!K15^N4))))))</f>
        <v>107.57900564206615</v>
      </c>
      <c r="L17" s="85">
        <f>IF('[7]Discharge'!L15=0,0,IF(TRIM('[7]Discharge'!L15)="","",IF(COUNT(O6)=0,"",IF(O6=1,(((10^K4)*('[7]Discharge'!L15^N4))/100),((10^K4)*('[7]Discharge'!L15^N4))))))</f>
        <v>7.182965254486414</v>
      </c>
      <c r="M17" s="85">
        <f>IF('[7]Discharge'!M15=0,0,IF(TRIM('[7]Discharge'!M15)="","",IF(COUNT(O6)=0,"",IF(O6=1,(((10^K4)*('[7]Discharge'!M15^N4))/100),((10^K4)*('[7]Discharge'!M15^N4))))))</f>
        <v>3.6607032606473586</v>
      </c>
      <c r="N17" s="85">
        <f>IF('[7]Discharge'!N15=0,0,IF(TRIM('[7]Discharge'!N15)="","",IF(COUNT(O6)=0,"",IF(O6=1,(((10^K4)*('[7]Discharge'!N15^N4))/100),((10^K4)*('[7]Discharge'!N15^N4))))))</f>
        <v>1.743850905994706</v>
      </c>
      <c r="O17" s="122">
        <f t="shared" si="0"/>
        <v>1453.2179139221344</v>
      </c>
      <c r="P17" s="92"/>
      <c r="Q17" s="74"/>
    </row>
    <row r="18" spans="2:17" ht="21.75">
      <c r="B18" s="80">
        <v>8</v>
      </c>
      <c r="C18" s="85">
        <f>IF('[7]Discharge'!C16=0,0,IF(TRIM('[7]Discharge'!C16)="","",IF(COUNT(O6)=0,"",IF(O6=1,(((10^K4)*('[7]Discharge'!C16^N4))/100),((10^K4)*('[7]Discharge'!C16^N4))))))</f>
        <v>2.4205290267346586</v>
      </c>
      <c r="D18" s="85">
        <f>IF('[7]Discharge'!D16=0,0,IF(TRIM('[7]Discharge'!D16)="","",IF(COUNT(O6)=0,"",IF(O6=1,(((10^K4)*('[7]Discharge'!D16^N4))/100),((10^K4)*('[7]Discharge'!D16^N4))))))</f>
        <v>5.639920848934146</v>
      </c>
      <c r="E18" s="85">
        <f>IF('[7]Discharge'!E16=0,0,IF(TRIM('[7]Discharge'!E16)="","",IF(COUNT(O6)=0,"",IF(O6=1,(((10^K4)*('[7]Discharge'!E16^N4))/100),((10^K4)*('[7]Discharge'!E16^N4))))))</f>
        <v>33.40966063670477</v>
      </c>
      <c r="F18" s="85">
        <f>IF('[7]Discharge'!F16=0,0,IF(TRIM('[7]Discharge'!F16)="","",IF(COUNT(O6)=0,"",IF(O6=1,(((10^K4)*('[7]Discharge'!F16^N4))/100),((10^K4)*('[7]Discharge'!F16^N4))))))</f>
        <v>3.313764517579094</v>
      </c>
      <c r="G18" s="85">
        <f>IF('[7]Discharge'!G16=0,0,IF(TRIM('[7]Discharge'!G16)="","",IF(COUNT(O6)=0,"",IF(O6=1,(((10^K4)*('[7]Discharge'!G16^N4))/100),((10^K4)*('[7]Discharge'!G16^N4))))))</f>
        <v>229.3583304177367</v>
      </c>
      <c r="H18" s="85">
        <f>IF('[7]Discharge'!H16=0,0,IF(TRIM('[7]Discharge'!H16)="","",IF(COUNT(O6)=0,"",IF(O6=1,(((10^K4)*('[7]Discharge'!H16^N4))/100),((10^K4)*('[7]Discharge'!H16^N4))))))</f>
        <v>149.28039516869836</v>
      </c>
      <c r="I18" s="85">
        <f>IF('[7]Discharge'!I16=0,0,IF(TRIM('[7]Discharge'!I16)="","",IF(COUNT(O6)=0,"",IF(O6=1,(((10^K4)*('[7]Discharge'!I16^N4))/100),((10^K4)*('[7]Discharge'!I16^N4))))))</f>
        <v>313.66561826116924</v>
      </c>
      <c r="J18" s="85">
        <f>IF('[7]Discharge'!J16=0,0,IF(TRIM('[7]Discharge'!J16)="","",IF(COUNT(O6)=0,"",IF(O6=1,(((10^K4)*('[7]Discharge'!J16^N4))/100),((10^K4)*('[7]Discharge'!J16^N4))))))</f>
        <v>535.8428345848806</v>
      </c>
      <c r="K18" s="85">
        <f>IF('[7]Discharge'!K16=0,0,IF(TRIM('[7]Discharge'!K16)="","",IF(COUNT(O6)=0,"",IF(O6=1,(((10^K4)*('[7]Discharge'!K16^N4))/100),((10^K4)*('[7]Discharge'!K16^N4))))))</f>
        <v>112.36073863280497</v>
      </c>
      <c r="L18" s="85">
        <f>IF('[7]Discharge'!L16=0,0,IF(TRIM('[7]Discharge'!L16)="","",IF(COUNT(O6)=0,"",IF(O6=1,(((10^K4)*('[7]Discharge'!L16^N4))/100),((10^K4)*('[7]Discharge'!L16^N4))))))</f>
        <v>6.54447153416453</v>
      </c>
      <c r="M18" s="85">
        <f>IF('[7]Discharge'!M16=0,0,IF(TRIM('[7]Discharge'!M16)="","",IF(COUNT(O6)=0,"",IF(O6=1,(((10^K4)*('[7]Discharge'!M16^N4))/100),((10^K4)*('[7]Discharge'!M16^N4))))))</f>
        <v>3.313764517579094</v>
      </c>
      <c r="N18" s="85">
        <f>IF('[7]Discharge'!N16=0,0,IF(TRIM('[7]Discharge'!N16)="","",IF(COUNT(O6)=0,"",IF(O6=1,(((10^K4)*('[7]Discharge'!N16^N4))/100),((10^K4)*('[7]Discharge'!N16^N4))))))</f>
        <v>1.541808894325866</v>
      </c>
      <c r="O18" s="122">
        <f t="shared" si="0"/>
        <v>1396.691837041312</v>
      </c>
      <c r="P18" s="92"/>
      <c r="Q18" s="74"/>
    </row>
    <row r="19" spans="2:17" ht="21.75">
      <c r="B19" s="80">
        <v>9</v>
      </c>
      <c r="C19" s="85">
        <f>IF('[7]Discharge'!C17=0,0,IF(TRIM('[7]Discharge'!C17)="","",IF(COUNT(O6)=0,"",IF(O6=1,(((10^K4)*('[7]Discharge'!C17^N4))/100),((10^K4)*('[7]Discharge'!C17^N4))))))</f>
        <v>2.4205290267346586</v>
      </c>
      <c r="D19" s="85">
        <f>IF('[7]Discharge'!D17=0,0,IF(TRIM('[7]Discharge'!D17)="","",IF(COUNT(O6)=0,"",IF(O6=1,(((10^K4)*('[7]Discharge'!D17^N4))/100),((10^K4)*('[7]Discharge'!D17^N4))))))</f>
        <v>42.77680730692933</v>
      </c>
      <c r="E19" s="85">
        <f>IF('[7]Discharge'!E17=0,0,IF(TRIM('[7]Discharge'!E17)="","",IF(COUNT(O6)=0,"",IF(O6=1,(((10^K4)*('[7]Discharge'!E17^N4))/100),((10^K4)*('[7]Discharge'!E17^N4))))))</f>
        <v>33.40966063670477</v>
      </c>
      <c r="F19" s="85">
        <f>IF('[7]Discharge'!F17=0,0,IF(TRIM('[7]Discharge'!F17)="","",IF(COUNT(O6)=0,"",IF(O6=1,(((10^K4)*('[7]Discharge'!F17^N4))/100),((10^K4)*('[7]Discharge'!F17^N4))))))</f>
        <v>4.799609378758383</v>
      </c>
      <c r="G19" s="85">
        <f>IF('[7]Discharge'!G17=0,0,IF(TRIM('[7]Discharge'!G17)="","",IF(COUNT(O6)=0,"",IF(O6=1,(((10^K4)*('[7]Discharge'!G17^N4))/100),((10^K4)*('[7]Discharge'!G17^N4))))))</f>
        <v>112.36073863280497</v>
      </c>
      <c r="H19" s="85">
        <f>IF('[7]Discharge'!H17=0,0,IF(TRIM('[7]Discharge'!H17)="","",IF(COUNT(O6)=0,"",IF(O6=1,(((10^K4)*('[7]Discharge'!H17^N4))/100),((10^K4)*('[7]Discharge'!H17^N4))))))</f>
        <v>63.16516094054793</v>
      </c>
      <c r="I19" s="85">
        <f>IF('[7]Discharge'!I17=0,0,IF(TRIM('[7]Discharge'!I17)="","",IF(COUNT(O6)=0,"",IF(O6=1,(((10^K4)*('[7]Discharge'!I17^N4))/100),((10^K4)*('[7]Discharge'!I17^N4))))))</f>
        <v>4235.839376626929</v>
      </c>
      <c r="J19" s="85">
        <f>IF('[7]Discharge'!J17=0,0,IF(TRIM('[7]Discharge'!J17)="","",IF(COUNT(O6)=0,"",IF(O6=1,(((10^K4)*('[7]Discharge'!J17^N4))/100),((10^K4)*('[7]Discharge'!J17^N4))))))</f>
        <v>474.1346244838998</v>
      </c>
      <c r="K19" s="85">
        <f>IF('[7]Discharge'!K17=0,0,IF(TRIM('[7]Discharge'!K17)="","",IF(COUNT(O6)=0,"",IF(O6=1,(((10^K4)*('[7]Discharge'!K17^N4))/100),((10^K4)*('[7]Discharge'!K17^N4))))))</f>
        <v>112.36073863280497</v>
      </c>
      <c r="L19" s="85">
        <f>IF('[7]Discharge'!L17=0,0,IF(TRIM('[7]Discharge'!L17)="","",IF(COUNT(O6)=0,"",IF(O6=1,(((10^K4)*('[7]Discharge'!L17^N4))/100),((10^K4)*('[7]Discharge'!L17^N4))))))</f>
        <v>6.084195933512555</v>
      </c>
      <c r="M19" s="85">
        <f>IF('[7]Discharge'!M17=0,0,IF(TRIM('[7]Discharge'!M17)="","",IF(COUNT(O6)=0,"",IF(O6=1,(((10^K4)*('[7]Discharge'!M17^N4))/100),((10^K4)*('[7]Discharge'!M17^N4))))))</f>
        <v>3.313764517579094</v>
      </c>
      <c r="N19" s="85">
        <f>IF('[7]Discharge'!N17=0,0,IF(TRIM('[7]Discharge'!N17)="","",IF(COUNT(O6)=0,"",IF(O6=1,(((10^K4)*('[7]Discharge'!N17^N4))/100),((10^K4)*('[7]Discharge'!N17^N4))))))</f>
        <v>1.541808894325866</v>
      </c>
      <c r="O19" s="122">
        <f t="shared" si="0"/>
        <v>5092.207015011532</v>
      </c>
      <c r="P19" s="92"/>
      <c r="Q19" s="74"/>
    </row>
    <row r="20" spans="2:17" ht="21.75">
      <c r="B20" s="80">
        <v>10</v>
      </c>
      <c r="C20" s="85">
        <f>IF('[7]Discharge'!C18=0,0,IF(TRIM('[7]Discharge'!C18)="","",IF(COUNT(O6)=0,"",IF(O6=1,(((10^K4)*('[7]Discharge'!C18^N4))/100),((10^K4)*('[7]Discharge'!C18^N4))))))</f>
        <v>2.4205290267346586</v>
      </c>
      <c r="D20" s="85">
        <f>IF('[7]Discharge'!D18=0,0,IF(TRIM('[7]Discharge'!D18)="","",IF(COUNT(O6)=0,"",IF(O6=1,(((10^K4)*('[7]Discharge'!D18^N4))/100),((10^K4)*('[7]Discharge'!D18^N4))))))</f>
        <v>33.40966063670477</v>
      </c>
      <c r="E20" s="85">
        <f>IF('[7]Discharge'!E18=0,0,IF(TRIM('[7]Discharge'!E18)="","",IF(COUNT(O6)=0,"",IF(O6=1,(((10^K4)*('[7]Discharge'!E18^N4))/100),((10^K4)*('[7]Discharge'!E18^N4))))))</f>
        <v>29.140398380908874</v>
      </c>
      <c r="F20" s="85">
        <f>IF('[7]Discharge'!F18=0,0,IF(TRIM('[7]Discharge'!F18)="","",IF(COUNT(O6)=0,"",IF(O6=1,(((10^K4)*('[7]Discharge'!F18^N4))/100),((10^K4)*('[7]Discharge'!F18^N4))))))</f>
        <v>63.16516094054793</v>
      </c>
      <c r="G20" s="85">
        <f>IF('[7]Discharge'!G18=0,0,IF(TRIM('[7]Discharge'!G18)="","",IF(COUNT(O6)=0,"",IF(O6=1,(((10^K4)*('[7]Discharge'!G18^N4))/100),((10^K4)*('[7]Discharge'!G18^N4))))))</f>
        <v>53.2380251473093</v>
      </c>
      <c r="H20" s="85">
        <f>IF('[7]Discharge'!H18=0,0,IF(TRIM('[7]Discharge'!H18)="","",IF(COUNT(O6)=0,"",IF(O6=1,(((10^K4)*('[7]Discharge'!H18^N4))/100),((10^K4)*('[7]Discharge'!H18^N4))))))</f>
        <v>252.7999377763864</v>
      </c>
      <c r="I20" s="85">
        <f>IF('[7]Discharge'!I18=0,0,IF(TRIM('[7]Discharge'!I18)="","",IF(COUNT(O6)=0,"",IF(O6=1,(((10^K4)*('[7]Discharge'!I18^N4))/100),((10^K4)*('[7]Discharge'!I18^N4))))))</f>
        <v>7636.577566271076</v>
      </c>
      <c r="J20" s="85">
        <f>IF('[7]Discharge'!J18=0,0,IF(TRIM('[7]Discharge'!J18)="","",IF(COUNT(O6)=0,"",IF(O6=1,(((10^K4)*('[7]Discharge'!J18^N4))/100),((10^K4)*('[7]Discharge'!J18^N4))))))</f>
        <v>372.1539107463415</v>
      </c>
      <c r="K20" s="85">
        <f>IF('[7]Discharge'!K18=0,0,IF(TRIM('[7]Discharge'!K18)="","",IF(COUNT(O6)=0,"",IF(O6=1,(((10^K4)*('[7]Discharge'!K18^N4))/100),((10^K4)*('[7]Discharge'!K18^N4))))))</f>
        <v>93.82904595153286</v>
      </c>
      <c r="L20" s="85">
        <f>IF('[7]Discharge'!L18=0,0,IF(TRIM('[7]Discharge'!L18)="","",IF(COUNT(O6)=0,"",IF(O6=1,(((10^K4)*('[7]Discharge'!L18^N4))/100),((10^K4)*('[7]Discharge'!L18^N4))))))</f>
        <v>6.54447153416453</v>
      </c>
      <c r="M20" s="85">
        <f>IF('[7]Discharge'!M18=0,0,IF(TRIM('[7]Discharge'!M18)="","",IF(COUNT(O6)=0,"",IF(O6=1,(((10^K4)*('[7]Discharge'!M18^N4))/100),((10^K4)*('[7]Discharge'!M18^N4))))))</f>
        <v>3.313764517579094</v>
      </c>
      <c r="N20" s="85">
        <f>IF('[7]Discharge'!N18=0,0,IF(TRIM('[7]Discharge'!N18)="","",IF(COUNT(O6)=0,"",IF(O6=1,(((10^K4)*('[7]Discharge'!N18^N4))/100),((10^K4)*('[7]Discharge'!N18^N4))))))</f>
        <v>1.541808894325866</v>
      </c>
      <c r="O20" s="122">
        <f t="shared" si="0"/>
        <v>8548.134279823611</v>
      </c>
      <c r="P20" s="92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22"/>
      <c r="P21" s="92"/>
      <c r="Q21" s="74"/>
    </row>
    <row r="22" spans="2:17" ht="21.75">
      <c r="B22" s="80">
        <v>11</v>
      </c>
      <c r="C22" s="85">
        <f>IF('[7]Discharge'!C20=0,0,IF(TRIM('[7]Discharge'!C20)="","",IF(COUNT(O6)=0,"",IF(O6=1,(((10^K4)*('[7]Discharge'!C20^N4))/100),((10^K4)*('[7]Discharge'!C20^N4))))))</f>
        <v>2.4205290267346586</v>
      </c>
      <c r="D22" s="85">
        <f>IF('[7]Discharge'!D20=0,0,IF(TRIM('[7]Discharge'!D20)="","",IF(COUNT(O6)=0,"",IF(O6=1,(((10^K4)*('[7]Discharge'!D20^N4))/100),((10^K4)*('[7]Discharge'!D20^N4))))))</f>
        <v>12.436176442418105</v>
      </c>
      <c r="E22" s="85">
        <f>IF('[7]Discharge'!E20=0,0,IF(TRIM('[7]Discharge'!E20)="","",IF(COUNT(O6)=0,"",IF(O6=1,(((10^K4)*('[7]Discharge'!E20^N4))/100),((10^K4)*('[7]Discharge'!E20^N4))))))</f>
        <v>29.140398380908874</v>
      </c>
      <c r="F22" s="85">
        <f>IF('[7]Discharge'!F20=0,0,IF(TRIM('[7]Discharge'!F20)="","",IF(COUNT(O6)=0,"",IF(O6=1,(((10^K4)*('[7]Discharge'!F20^N4))/100),((10^K4)*('[7]Discharge'!F20^N4))))))</f>
        <v>77.65099921566136</v>
      </c>
      <c r="G22" s="85">
        <f>IF('[7]Discharge'!G20=0,0,IF(TRIM('[7]Discharge'!G20)="","",IF(COUNT(O6)=0,"",IF(O6=1,(((10^K4)*('[7]Discharge'!G20^N4))/100),((10^K4)*('[7]Discharge'!G20^N4))))))</f>
        <v>37.9556965113462</v>
      </c>
      <c r="H22" s="85">
        <f>IF('[7]Discharge'!H20=0,0,IF(TRIM('[7]Discharge'!H20)="","",IF(COUNT(O6)=0,"",IF(O6=1,(((10^K4)*('[7]Discharge'!H20^N4))/100),((10^K4)*('[7]Discharge'!H20^N4))))))</f>
        <v>122.22057073075</v>
      </c>
      <c r="I22" s="85">
        <f>IF('[7]Discharge'!I20=0,0,IF(TRIM('[7]Discharge'!I20)="","",IF(COUNT(O6)=0,"",IF(O6=1,(((10^K4)*('[7]Discharge'!I20^N4))/100),((10^K4)*('[7]Discharge'!I20^N4))))))</f>
        <v>1442.0781820399468</v>
      </c>
      <c r="J22" s="85">
        <f>IF('[7]Discharge'!J20=0,0,IF(TRIM('[7]Discharge'!J20)="","",IF(COUNT(O6)=0,"",IF(O6=1,(((10^K4)*('[7]Discharge'!J20^N4))/100),((10^K4)*('[7]Discharge'!J20^N4))))))</f>
        <v>372.1539107463415</v>
      </c>
      <c r="K22" s="85">
        <f>IF('[7]Discharge'!K20=0,0,IF(TRIM('[7]Discharge'!K20)="","",IF(COUNT(O6)=0,"",IF(O6=1,(((10^K4)*('[7]Discharge'!K20^N4))/100),((10^K4)*('[7]Discharge'!K20^N4))))))</f>
        <v>85.4254700238336</v>
      </c>
      <c r="L22" s="85">
        <f>IF('[7]Discharge'!L20=0,0,IF(TRIM('[7]Discharge'!L20)="","",IF(COUNT(O6)=0,"",IF(O6=1,(((10^K4)*('[7]Discharge'!L20^N4))/100),((10^K4)*('[7]Discharge'!L20^N4))))))</f>
        <v>6.084195933512555</v>
      </c>
      <c r="M22" s="85">
        <f>IF('[7]Discharge'!M20=0,0,IF(TRIM('[7]Discharge'!M20)="","",IF(COUNT(O6)=0,"",IF(O6=1,(((10^K4)*('[7]Discharge'!M20^N4))/100),((10^K4)*('[7]Discharge'!M20^N4))))))</f>
        <v>2.9833021908962998</v>
      </c>
      <c r="N22" s="85">
        <f>IF('[7]Discharge'!N20=0,0,IF(TRIM('[7]Discharge'!N20)="","",IF(COUNT(O6)=0,"",IF(O6=1,(((10^K4)*('[7]Discharge'!N20^N4))/100),((10^K4)*('[7]Discharge'!N20^N4))))))</f>
        <v>1.9576947059474412</v>
      </c>
      <c r="O22" s="122">
        <f t="shared" si="0"/>
        <v>2192.507125948297</v>
      </c>
      <c r="P22" s="92"/>
      <c r="Q22" s="74"/>
    </row>
    <row r="23" spans="2:17" ht="21.75">
      <c r="B23" s="80">
        <v>12</v>
      </c>
      <c r="C23" s="85">
        <f>IF('[7]Discharge'!C21=0,0,IF(TRIM('[7]Discharge'!C21)="","",IF(COUNT(O6)=0,"",IF(O6=1,(((10^K4)*('[7]Discharge'!C21^N4))/100),((10^K4)*('[7]Discharge'!C21^N4))))))</f>
        <v>2.4205290267346586</v>
      </c>
      <c r="D23" s="85">
        <f>IF('[7]Discharge'!D21=0,0,IF(TRIM('[7]Discharge'!D21)="","",IF(COUNT(O6)=0,"",IF(O6=1,(((10^K4)*('[7]Discharge'!D21^N4))/100),((10^K4)*('[7]Discharge'!D21^N4))))))</f>
        <v>5.639920848934146</v>
      </c>
      <c r="E23" s="85">
        <f>IF('[7]Discharge'!E21=0,0,IF(TRIM('[7]Discharge'!E21)="","",IF(COUNT(O6)=0,"",IF(O6=1,(((10^K4)*('[7]Discharge'!E21^N4))/100),((10^K4)*('[7]Discharge'!E21^N4))))))</f>
        <v>25.745477432359934</v>
      </c>
      <c r="F23" s="85">
        <f>IF('[7]Discharge'!F21=0,0,IF(TRIM('[7]Discharge'!F21)="","",IF(COUNT(O6)=0,"",IF(O6=1,(((10^K4)*('[7]Discharge'!F21^N4))/100),((10^K4)*('[7]Discharge'!F21^N4))))))</f>
        <v>7.849677716475125</v>
      </c>
      <c r="G23" s="85">
        <f>IF('[7]Discharge'!G21=0,0,IF(TRIM('[7]Discharge'!G21)="","",IF(COUNT(O6)=0,"",IF(O6=1,(((10^K4)*('[7]Discharge'!G21^N4))/100),((10^K4)*('[7]Discharge'!G21^N4))))))</f>
        <v>16.769979046463092</v>
      </c>
      <c r="H23" s="85">
        <f>IF('[7]Discharge'!H21=0,0,IF(TRIM('[7]Discharge'!H21)="","",IF(COUNT(O6)=0,"",IF(O6=1,(((10^K4)*('[7]Discharge'!H21^N4))/100),((10^K4)*('[7]Discharge'!H21^N4))))))</f>
        <v>117.2413278250434</v>
      </c>
      <c r="I23" s="85">
        <f>IF('[7]Discharge'!I21=0,0,IF(TRIM('[7]Discharge'!I21)="","",IF(COUNT(O6)=0,"",IF(O6=1,(((10^K4)*('[7]Discharge'!I21^N4))/100),((10^K4)*('[7]Discharge'!I21^N4))))))</f>
        <v>702.8464028786458</v>
      </c>
      <c r="J23" s="85">
        <f>IF('[7]Discharge'!J21=0,0,IF(TRIM('[7]Discharge'!J21)="","",IF(COUNT(O6)=0,"",IF(O6=1,(((10^K4)*('[7]Discharge'!J21^N4))/100),((10^K4)*('[7]Discharge'!J21^N4))))))</f>
        <v>332.6330176666009</v>
      </c>
      <c r="K23" s="85">
        <f>IF('[7]Discharge'!K21=0,0,IF(TRIM('[7]Discharge'!K21)="","",IF(COUNT(O6)=0,"",IF(O6=1,(((10^K4)*('[7]Discharge'!K21^N4))/100),((10^K4)*('[7]Discharge'!K21^N4))))))</f>
        <v>85.4254700238336</v>
      </c>
      <c r="L23" s="85">
        <f>IF('[7]Discharge'!L21=0,0,IF(TRIM('[7]Discharge'!L21)="","",IF(COUNT(O6)=0,"",IF(O6=1,(((10^K4)*('[7]Discharge'!L21^N4))/100),((10^K4)*('[7]Discharge'!L21^N4))))))</f>
        <v>6.084195933512555</v>
      </c>
      <c r="M23" s="85">
        <f>IF('[7]Discharge'!M21=0,0,IF(TRIM('[7]Discharge'!M21)="","",IF(COUNT(O6)=0,"",IF(O6=1,(((10^K4)*('[7]Discharge'!M21^N4))/100),((10^K4)*('[7]Discharge'!M21^N4))))))</f>
        <v>3.313764517579094</v>
      </c>
      <c r="N23" s="85">
        <f>IF('[7]Discharge'!N21=0,0,IF(TRIM('[7]Discharge'!N21)="","",IF(COUNT(O6)=0,"",IF(O6=1,(((10^K4)*('[7]Discharge'!N21^N4))/100),((10^K4)*('[7]Discharge'!N21^N4))))))</f>
        <v>1.9576947059474412</v>
      </c>
      <c r="O23" s="122">
        <f t="shared" si="0"/>
        <v>1307.9274576221299</v>
      </c>
      <c r="P23" s="92"/>
      <c r="Q23" s="74"/>
    </row>
    <row r="24" spans="2:17" ht="21.75">
      <c r="B24" s="80">
        <v>13</v>
      </c>
      <c r="C24" s="85">
        <f>IF('[7]Discharge'!C10=0,0,IF(TRIM('[7]Discharge'!C22)="","",IF(COUNT(O6)=0,"",IF(O6=1,(((10^K4)*('[7]Discharge'!C22^N4))/100),((10^K4)*('[7]Discharge'!C22^N4))))))</f>
        <v>2.4205290267346586</v>
      </c>
      <c r="D24" s="85">
        <f>IF('[7]Discharge'!D22=0,0,IF(TRIM('[7]Discharge'!D22)="","",IF(COUNT(O6)=0,"",IF(O6=1,(((10^K4)*('[7]Discharge'!D22^N4))/100),((10^K4)*('[7]Discharge'!D22^N4))))))</f>
        <v>8.544488359030295</v>
      </c>
      <c r="E24" s="85">
        <f>IF('[7]Discharge'!E22=0,0,IF(TRIM('[7]Discharge'!E22)="","",IF(COUNT(O6)=0,"",IF(O6=1,(((10^K4)*('[7]Discharge'!E22^N4))/100),((10^K4)*('[7]Discharge'!E22^N4))))))</f>
        <v>13.297338711579757</v>
      </c>
      <c r="F24" s="85">
        <f>IF('[7]Discharge'!F22=0,0,IF(TRIM('[7]Discharge'!F22)="","",IF(COUNT(O6)=0,"",IF(O6=1,(((10^K4)*('[7]Discharge'!F22^N4))/100),((10^K4)*('[7]Discharge'!F22^N4))))))</f>
        <v>4.799609378758383</v>
      </c>
      <c r="G24" s="85">
        <f>IF('[7]Discharge'!G22=0,0,IF(TRIM('[7]Discharge'!G22)="","",IF(COUNT(O6)=0,"",IF(O6=1,(((10^K4)*('[7]Discharge'!G22^N4))/100),((10^K4)*('[7]Discharge'!G22^N4))))))</f>
        <v>10.796388383444922</v>
      </c>
      <c r="H24" s="85">
        <f>IF('[7]Discharge'!H22=0,0,IF(TRIM('[7]Discharge'!H22)="","",IF(COUNT(O6)=0,"",IF(O6=1,(((10^K4)*('[7]Discharge'!H22^N4))/100),((10^K4)*('[7]Discharge'!H22^N4))))))</f>
        <v>342.3152524418931</v>
      </c>
      <c r="I24" s="85">
        <f>IF('[7]Discharge'!I22=0,0,IF(TRIM('[7]Discharge'!I22)="","",IF(COUNT(O6)=0,"",IF(O6=1,(((10^K4)*('[7]Discharge'!I22^N4))/100),((10^K4)*('[7]Discharge'!I22^N4))))))</f>
        <v>1147.7748527666301</v>
      </c>
      <c r="J24" s="85">
        <f>IF('[7]Discharge'!J22=0,0,IF(TRIM('[7]Discharge'!J22)="","",IF(COUNT(O6)=0,"",IF(O6=1,(((10^K4)*('[7]Discharge'!J22^N4))/100),((10^K4)*('[7]Discharge'!J22^N4))))))</f>
        <v>535.8428345848806</v>
      </c>
      <c r="K24" s="85">
        <f>IF('[7]Discharge'!K22=0,0,IF(TRIM('[7]Discharge'!K22)="","",IF(COUNT(O6)=0,"",IF(O6=1,(((10^K4)*('[7]Discharge'!K22^N4))/100),((10^K4)*('[7]Discharge'!K22^N4))))))</f>
        <v>85.4254700238336</v>
      </c>
      <c r="L24" s="85">
        <f>IF('[7]Discharge'!L22=0,0,IF(TRIM('[7]Discharge'!L22)="","",IF(COUNT(O6)=0,"",IF(O6=1,(((10^K4)*('[7]Discharge'!L22^N4))/100),((10^K4)*('[7]Discharge'!L22^N4))))))</f>
        <v>5.21170490404513</v>
      </c>
      <c r="M24" s="85">
        <f>IF('[7]Discharge'!M22=0,0,IF(TRIM('[7]Discharge'!M22)="","",IF(COUNT(O6)=0,"",IF(O6=1,(((10^K4)*('[7]Discharge'!M22^N4))/100),((10^K4)*('[7]Discharge'!M22^N4))))))</f>
        <v>3.313764517579094</v>
      </c>
      <c r="N24" s="85">
        <f>IF('[7]Discharge'!N22=0,0,IF(TRIM('[7]Discharge'!N22)="","",IF(COUNT(O6)=0,"",IF(O6=1,(((10^K4)*('[7]Discharge'!N22^N4))/100),((10^K4)*('[7]Discharge'!N22^N4))))))</f>
        <v>1.541808894325866</v>
      </c>
      <c r="O24" s="122">
        <f t="shared" si="0"/>
        <v>2161.284041992735</v>
      </c>
      <c r="P24" s="92"/>
      <c r="Q24" s="74"/>
    </row>
    <row r="25" spans="2:17" ht="21.75">
      <c r="B25" s="80">
        <v>14</v>
      </c>
      <c r="C25" s="85">
        <f>IF('[7]Discharge'!C10=0,0,IF(TRIM('[7]Discharge'!C23)="","",IF(COUNT(O6)=0,"",IF(O6=1,(((10^K4)*('[7]Discharge'!C23^N4))/100),((10^K4)*('[7]Discharge'!C23^N4))))))</f>
        <v>2.4205290267346586</v>
      </c>
      <c r="D25" s="85">
        <f>IF('[7]Discharge'!D23=0,0,IF(TRIM('[7]Discharge'!D23)="","",IF(COUNT(O6)=0,"",IF(O6=1,(((10^K4)*('[7]Discharge'!D23^N4))/100),((10^K4)*('[7]Discharge'!D23^N4))))))</f>
        <v>2122.0030421067577</v>
      </c>
      <c r="E25" s="85">
        <f>IF('[7]Discharge'!E23=0,0,IF(TRIM('[7]Discharge'!E23)="","",IF(COUNT(O6)=0,"",IF(O6=1,(((10^K4)*('[7]Discharge'!E23^N4))/100),((10^K4)*('[7]Discharge'!E23^N4))))))</f>
        <v>10.796388383444922</v>
      </c>
      <c r="F25" s="85">
        <f>IF('[7]Discharge'!F23=0,0,IF(TRIM('[7]Discharge'!F23)="","",IF(COUNT(O6)=0,"",IF(O6=1,(((10^K4)*('[7]Discharge'!F23^N4))/100),((10^K4)*('[7]Discharge'!F23^N4))))))</f>
        <v>4.403698449953918</v>
      </c>
      <c r="G25" s="85">
        <f>IF('[7]Discharge'!G23=0,0,IF(TRIM('[7]Discharge'!G23)="","",IF(COUNT(O6)=0,"",IF(O6=1,(((10^K4)*('[7]Discharge'!G23^N4))/100),((10^K4)*('[7]Discharge'!G23^N4))))))</f>
        <v>7.182965254486414</v>
      </c>
      <c r="H25" s="85">
        <f>IF('[7]Discharge'!H23=0,0,IF(TRIM('[7]Discharge'!H23)="","",IF(COUNT(O6)=0,"",IF(O6=1,(((10^K4)*('[7]Discharge'!H23^N4))/100),((10^K4)*('[7]Discharge'!H23^N4))))))</f>
        <v>269.0295759798013</v>
      </c>
      <c r="I25" s="85">
        <f>IF('[7]Discharge'!I23=0,0,IF(TRIM('[7]Discharge'!I23)="","",IF(COUNT(O6)=0,"",IF(O6=1,(((10^K4)*('[7]Discharge'!I23^N4))/100),((10^K4)*('[7]Discharge'!I23^N4))))))</f>
        <v>1288.5234311927209</v>
      </c>
      <c r="J25" s="85">
        <f>IF('[7]Discharge'!J23=0,0,IF(TRIM('[7]Discharge'!J23)="","",IF(COUNT(O6)=0,"",IF(O6=1,(((10^K4)*('[7]Discharge'!J23^N4))/100),((10^K4)*('[7]Discharge'!J23^N4))))))</f>
        <v>474.1346244838998</v>
      </c>
      <c r="K25" s="85">
        <f>IF('[7]Discharge'!K23=0,0,IF(TRIM('[7]Discharge'!K23)="","",IF(COUNT(O6)=0,"",IF(O6=1,(((10^K4)*('[7]Discharge'!K23^N4))/100),((10^K4)*('[7]Discharge'!K23^N4))))))</f>
        <v>77.65099921566136</v>
      </c>
      <c r="L25" s="85">
        <f>IF('[7]Discharge'!L23=0,0,IF(TRIM('[7]Discharge'!L23)="","",IF(COUNT(O6)=0,"",IF(O6=1,(((10^K4)*('[7]Discharge'!L23^N4))/100),((10^K4)*('[7]Discharge'!L23^N4))))))</f>
        <v>5.639920848934146</v>
      </c>
      <c r="M25" s="85">
        <f>IF('[7]Discharge'!M23=0,0,IF(TRIM('[7]Discharge'!M23)="","",IF(COUNT(O6)=0,"",IF(O6=1,(((10^K4)*('[7]Discharge'!M23^N4))/100),((10^K4)*('[7]Discharge'!M23^N4))))))</f>
        <v>3.313764517579094</v>
      </c>
      <c r="N25" s="85">
        <f>IF('[7]Discharge'!N23=0,0,IF(TRIM('[7]Discharge'!N23)="","",IF(COUNT(O6)=0,"",IF(O6=1,(((10^K4)*('[7]Discharge'!N23^N4))/100),((10^K4)*('[7]Discharge'!N23^N4))))))</f>
        <v>1.743850905994706</v>
      </c>
      <c r="O25" s="122">
        <f t="shared" si="0"/>
        <v>4266.842790365969</v>
      </c>
      <c r="P25" s="92"/>
      <c r="Q25" s="74"/>
    </row>
    <row r="26" spans="2:17" ht="21.75">
      <c r="B26" s="80">
        <v>15</v>
      </c>
      <c r="C26" s="85">
        <f>IF('[7]Discharge'!C24=0,0,IF(TRIM('[7]Discharge'!C24)="","",IF(COUNT(O6)=0,"",IF(O6=1,(((10^K4)*('[7]Discharge'!C24^N4))/100),((10^K4)*('[7]Discharge'!C24^N4))))))</f>
        <v>2.4205290267346586</v>
      </c>
      <c r="D26" s="85">
        <f>IF('[7]Discharge'!D24=0,0,IF(TRIM('[7]Discharge'!D24)="","",IF(COUNT(O6)=0,"",IF(O6=1,(((10^K4)*('[7]Discharge'!D24^N4))/100),((10^K4)*('[7]Discharge'!D24^N4))))))</f>
        <v>352.1295990366546</v>
      </c>
      <c r="E26" s="85">
        <f>IF('[7]Discharge'!E24=0,0,IF(TRIM('[7]Discharge'!E24)="","",IF(COUNT(O6)=0,"",IF(O6=1,(((10^K4)*('[7]Discharge'!E24^N4))/100),((10^K4)*('[7]Discharge'!E24^N4))))))</f>
        <v>8.544488359030295</v>
      </c>
      <c r="F26" s="85">
        <f>IF('[7]Discharge'!F24=0,0,IF(TRIM('[7]Discharge'!F24)="","",IF(COUNT(O6)=0,"",IF(O6=1,(((10^K4)*('[7]Discharge'!F24^N4))/100),((10^K4)*('[7]Discharge'!F24^N4))))))</f>
        <v>6.084195933512555</v>
      </c>
      <c r="G26" s="85">
        <f>IF('[7]Discharge'!G24=0,0,IF(TRIM('[7]Discharge'!G24)="","",IF(COUNT(O6)=0,"",IF(O6=1,(((10^K4)*('[7]Discharge'!G24^N4))/100),((10^K4)*('[7]Discharge'!G24^N4))))))</f>
        <v>24.123189499365587</v>
      </c>
      <c r="H26" s="85">
        <f>IF('[7]Discharge'!H24=0,0,IF(TRIM('[7]Discharge'!H24)="","",IF(COUNT(O6)=0,"",IF(O6=1,(((10^K4)*('[7]Discharge'!H24^N4))/100),((10^K4)*('[7]Discharge'!H24^N4))))))</f>
        <v>260.8546892198175</v>
      </c>
      <c r="I26" s="85">
        <f>IF('[7]Discharge'!I24=0,0,IF(TRIM('[7]Discharge'!I24)="","",IF(COUNT(O6)=0,"",IF(O6=1,(((10^K4)*('[7]Discharge'!I24^N4))/100),((10^K4)*('[7]Discharge'!I24^N4))))))</f>
        <v>1312.7336485736103</v>
      </c>
      <c r="J26" s="85">
        <f>IF('[7]Discharge'!J24=0,0,IF(TRIM('[7]Discharge'!J24)="","",IF(COUNT(O6)=0,"",IF(O6=1,(((10^K4)*('[7]Discharge'!J24^N4))/100),((10^K4)*('[7]Discharge'!J24^N4))))))</f>
        <v>304.3808287032535</v>
      </c>
      <c r="K26" s="85">
        <f>IF('[7]Discharge'!K24=0,0,IF(TRIM('[7]Discharge'!K24)="","",IF(COUNT(O6)=0,"",IF(O6=1,(((10^K4)*('[7]Discharge'!K24^N4))/100),((10^K4)*('[7]Discharge'!K24^N4))))))</f>
        <v>63.16516094054793</v>
      </c>
      <c r="L26" s="85">
        <f>IF('[7]Discharge'!L24=0,0,IF(TRIM('[7]Discharge'!L24)="","",IF(COUNT(O6)=0,"",IF(O6=1,(((10^K4)*('[7]Discharge'!L24^N4))/100),((10^K4)*('[7]Discharge'!L24^N4))))))</f>
        <v>5.21170490404513</v>
      </c>
      <c r="M26" s="85">
        <f>IF('[7]Discharge'!M24=0,0,IF(TRIM('[7]Discharge'!M24)="","",IF(COUNT(O6)=0,"",IF(O6=1,(((10^K4)*('[7]Discharge'!M24^N4))/100),((10^K4)*('[7]Discharge'!M24^N4))))))</f>
        <v>3.313764517579094</v>
      </c>
      <c r="N26" s="85">
        <f>IF('[7]Discharge'!N24=0,0,IF(TRIM('[7]Discharge'!N24)="","",IF(COUNT(O6)=0,"",IF(O6=1,(((10^K4)*('[7]Discharge'!N24^N4))/100),((10^K4)*('[7]Discharge'!N24^N4))))))</f>
        <v>1.541808894325866</v>
      </c>
      <c r="O26" s="122">
        <f t="shared" si="0"/>
        <v>2344.5036076084766</v>
      </c>
      <c r="P26" s="92"/>
      <c r="Q26" s="74"/>
    </row>
    <row r="27" spans="2:17" ht="21.75">
      <c r="B27" s="80">
        <v>16</v>
      </c>
      <c r="C27" s="85">
        <f>IF('[7]Discharge'!C25=0,0,IF(TRIM('[7]Discharge'!C25)="","",IF(COUNT(O6)=0,"",IF(O6=1,(((10^K4)*('[7]Discharge'!C25^N4))/100),((10^K4)*('[7]Discharge'!C25^N4))))))</f>
        <v>2.4205290267346586</v>
      </c>
      <c r="D27" s="85">
        <f>IF('[7]Discharge'!D25=0,0,IF(TRIM('[7]Discharge'!D25)="","",IF(COUNT(O6)=0,"",IF(O6=1,(((10^K4)*('[7]Discharge'!D25^N4))/100),((10^K4)*('[7]Discharge'!D25^N4))))))</f>
        <v>155.2116858626035</v>
      </c>
      <c r="E27" s="85">
        <f>IF('[7]Discharge'!E25=0,0,IF(TRIM('[7]Discharge'!E25)="","",IF(COUNT(O6)=0,"",IF(O6=1,(((10^K4)*('[7]Discharge'!E25^N4))/100),((10^K4)*('[7]Discharge'!E25^N4))))))</f>
        <v>6.54447153416453</v>
      </c>
      <c r="F27" s="85">
        <f>IF('[7]Discharge'!F25=0,0,IF(TRIM('[7]Discharge'!F25)="","",IF(COUNT(O6)=0,"",IF(O6=1,(((10^K4)*('[7]Discharge'!F25^N4))/100),((10^K4)*('[7]Discharge'!F25^N4))))))</f>
        <v>10.017950647755566</v>
      </c>
      <c r="G27" s="85">
        <f>IF('[7]Discharge'!G25=0,0,IF(TRIM('[7]Discharge'!G25)="","",IF(COUNT(O6)=0,"",IF(O6=1,(((10^K4)*('[7]Discharge'!G25^N4))/100),((10^K4)*('[7]Discharge'!G25^N4))))))</f>
        <v>486.18875080405917</v>
      </c>
      <c r="H27" s="85">
        <f>IF('[7]Discharge'!H25=0,0,IF(TRIM('[7]Discharge'!H25)="","",IF(COUNT(O6)=0,"",IF(O6=1,(((10^K4)*('[7]Discharge'!H25^N4))/100),((10^K4)*('[7]Discharge'!H25^N4))))))</f>
        <v>161.25285081874077</v>
      </c>
      <c r="I27" s="85">
        <f>IF('[7]Discharge'!I25=0,0,IF(TRIM('[7]Discharge'!I25)="","",IF(COUNT(O6)=0,"",IF(O6=1,(((10^K4)*('[7]Discharge'!I25^N4))/100),((10^K4)*('[7]Discharge'!I25^N4))))))</f>
        <v>9238.207286376832</v>
      </c>
      <c r="J27" s="85">
        <f>IF('[7]Discharge'!J25=0,0,IF(TRIM('[7]Discharge'!J25)="","",IF(COUNT(O6)=0,"",IF(O6=1,(((10^K4)*('[7]Discharge'!J25^N4))/100),((10^K4)*('[7]Discharge'!J25^N4))))))</f>
        <v>277.32441943105016</v>
      </c>
      <c r="K27" s="85">
        <f>IF('[7]Discharge'!K25=0,0,IF(TRIM('[7]Discharge'!K25)="","",IF(COUNT(O6)=0,"",IF(O6=1,(((10^K4)*('[7]Discharge'!K25^N4))/100),((10^K4)*('[7]Discharge'!K25^N4))))))</f>
        <v>59.766462618852245</v>
      </c>
      <c r="L27" s="85">
        <f>IF('[7]Discharge'!L25=0,0,IF(TRIM('[7]Discharge'!L25)="","",IF(COUNT(O6)=0,"",IF(O6=1,(((10^K4)*('[7]Discharge'!L25^N4))/100),((10^K4)*('[7]Discharge'!L25^N4))))))</f>
        <v>5.639920848934146</v>
      </c>
      <c r="M27" s="85">
        <f>IF('[7]Discharge'!M25=0,0,IF(TRIM('[7]Discharge'!M25)="","",IF(COUNT(O6)=0,"",IF(O6=1,(((10^K4)*('[7]Discharge'!M25^N4))/100),((10^K4)*('[7]Discharge'!M25^N4))))))</f>
        <v>3.313764517579094</v>
      </c>
      <c r="N27" s="85">
        <f>IF('[7]Discharge'!N25=0,0,IF(TRIM('[7]Discharge'!N25)="","",IF(COUNT(O6)=0,"",IF(O6=1,(((10^K4)*('[7]Discharge'!N25^N4))/100),((10^K4)*('[7]Discharge'!N25^N4))))))</f>
        <v>1.3516390066100104</v>
      </c>
      <c r="O27" s="122">
        <f t="shared" si="0"/>
        <v>10407.239731493917</v>
      </c>
      <c r="P27" s="92"/>
      <c r="Q27" s="74"/>
    </row>
    <row r="28" spans="2:17" ht="21.75">
      <c r="B28" s="80">
        <v>17</v>
      </c>
      <c r="C28" s="85">
        <f>IF('[7]Discharge'!C26=0,0,IF(TRIM('[7]Discharge'!C26)="","",IF(COUNT(O6)=0,"",IF(O6=1,(((10^K4)*('[7]Discharge'!C26^N4))/100),((10^K4)*('[7]Discharge'!C26^N4))))))</f>
        <v>2.4205290267346586</v>
      </c>
      <c r="D28" s="85">
        <f>IF('[7]Discharge'!D26=0,0,IF(TRIM('[7]Discharge'!D26)="","",IF(COUNT(O6)=0,"",IF(O6=1,(((10^K4)*('[7]Discharge'!D26^N4))/100),((10^K4)*('[7]Discharge'!D26^N4))))))</f>
        <v>85.4254700238336</v>
      </c>
      <c r="E28" s="85">
        <f>IF('[7]Discharge'!E26=0,0,IF(TRIM('[7]Discharge'!E26)="","",IF(COUNT(O6)=0,"",IF(O6=1,(((10^K4)*('[7]Discharge'!E26^N4))/100),((10^K4)*('[7]Discharge'!E26^N4))))))</f>
        <v>5.21170490404513</v>
      </c>
      <c r="F28" s="85">
        <f>IF('[7]Discharge'!F26=0,0,IF(TRIM('[7]Discharge'!F26)="","",IF(COUNT(O6)=0,"",IF(O6=1,(((10^K4)*('[7]Discharge'!F26^N4))/100),((10^K4)*('[7]Discharge'!F26^N4))))))</f>
        <v>6.084195933512555</v>
      </c>
      <c r="G28" s="85">
        <f>IF('[7]Discharge'!G26=0,0,IF(TRIM('[7]Discharge'!G26)="","",IF(COUNT(O6)=0,"",IF(O6=1,(((10^K4)*('[7]Discharge'!G26^N4))/100),((10^K4)*('[7]Discharge'!G26^N4))))))</f>
        <v>252.7999377763864</v>
      </c>
      <c r="H28" s="85">
        <f>IF('[7]Discharge'!H26=0,0,IF(TRIM('[7]Discharge'!H26)="","",IF(COUNT(O6)=0,"",IF(O6=1,(((10^K4)*('[7]Discharge'!H26^N4))/100),((10^K4)*('[7]Discharge'!H26^N4))))))</f>
        <v>718.0976215730248</v>
      </c>
      <c r="I28" s="85">
        <f>IF('[7]Discharge'!I26=0,0,IF(TRIM('[7]Discharge'!I26)="","",IF(COUNT(O6)=0,"",IF(O6=1,(((10^K4)*('[7]Discharge'!I26^N4))/100),((10^K4)*('[7]Discharge'!I26^N4))))))</f>
        <v>3803.5622254410973</v>
      </c>
      <c r="J28" s="85">
        <f>IF('[7]Discharge'!J26=0,0,IF(TRIM('[7]Discharge'!J26)="","",IF(COUNT(O6)=0,"",IF(O6=1,(((10^K4)*('[7]Discharge'!J26^N4))/100),((10^K4)*('[7]Discharge'!J26^N4))))))</f>
        <v>269.0295759798013</v>
      </c>
      <c r="K28" s="85">
        <f>IF('[7]Discharge'!K26=0,0,IF(TRIM('[7]Discharge'!K26)="","",IF(COUNT(O6)=0,"",IF(O6=1,(((10^K4)*('[7]Discharge'!K26^N4))/100),((10^K4)*('[7]Discharge'!K26^N4))))))</f>
        <v>53.2380251473093</v>
      </c>
      <c r="L28" s="85">
        <f>IF('[7]Discharge'!L26=0,0,IF(TRIM('[7]Discharge'!L26)="","",IF(COUNT(O6)=0,"",IF(O6=1,(((10^K4)*('[7]Discharge'!L26^N4))/100),((10^K4)*('[7]Discharge'!L26^N4))))))</f>
        <v>5.639920848934146</v>
      </c>
      <c r="M28" s="85">
        <f>IF('[7]Discharge'!M26=0,0,IF(TRIM('[7]Discharge'!M26)="","",IF(COUNT(O6)=0,"",IF(O6=1,(((10^K4)*('[7]Discharge'!M26^N4))/100),((10^K4)*('[7]Discharge'!M26^N4))))))</f>
        <v>2.9833021908962998</v>
      </c>
      <c r="N28" s="85">
        <f>IF('[7]Discharge'!N26=0,0,IF(TRIM('[7]Discharge'!N26)="","",IF(COUNT(O6)=0,"",IF(O6=1,(((10^K4)*('[7]Discharge'!N26^N4))/100),((10^K4)*('[7]Discharge'!N26^N4))))))</f>
        <v>1.541808894325866</v>
      </c>
      <c r="O28" s="122">
        <f t="shared" si="0"/>
        <v>5206.034317739901</v>
      </c>
      <c r="P28" s="92"/>
      <c r="Q28" s="74"/>
    </row>
    <row r="29" spans="2:17" ht="21.75">
      <c r="B29" s="80">
        <v>18</v>
      </c>
      <c r="C29" s="85">
        <f>IF('[7]Discharge'!C27=0,0,IF(TRIM('[7]Discharge'!C27)="","",IF(COUNT(O6)=0,"",IF(O6=1,(((10^K4)*('[7]Discharge'!C27^N4))/100),((10^K4)*('[7]Discharge'!C27^N4))))))</f>
        <v>2.4205290267346586</v>
      </c>
      <c r="D29" s="85">
        <f>IF('[7]Discharge'!D27=0,0,IF(TRIM('[7]Discharge'!D27)="","",IF(COUNT(O6)=0,"",IF(O6=1,(((10^K4)*('[7]Discharge'!D27^N4))/100),((10^K4)*('[7]Discharge'!D27^N4))))))</f>
        <v>53.2380251473093</v>
      </c>
      <c r="E29" s="85">
        <f>IF('[7]Discharge'!E27=0,0,IF(TRIM('[7]Discharge'!E27)="","",IF(COUNT(O6)=0,"",IF(O6=1,(((10^K4)*('[7]Discharge'!E27^N4))/100),((10^K4)*('[7]Discharge'!E27^N4))))))</f>
        <v>4.403698449953918</v>
      </c>
      <c r="F29" s="85">
        <f>IF('[7]Discharge'!F27=0,0,IF(TRIM('[7]Discharge'!F27)="","",IF(COUNT(O6)=0,"",IF(O6=1,(((10^K4)*('[7]Discharge'!F27^N4))/100),((10^K4)*('[7]Discharge'!F27^N4))))))</f>
        <v>4.403698449953918</v>
      </c>
      <c r="G29" s="85">
        <f>IF('[7]Discharge'!G27=0,0,IF(TRIM('[7]Discharge'!G27)="","",IF(COUNT(O6)=0,"",IF(O6=1,(((10^K4)*('[7]Discharge'!G27^N4))/100),((10^K4)*('[7]Discharge'!G27^N4))))))</f>
        <v>73.89633182063052</v>
      </c>
      <c r="H29" s="85">
        <f>IF('[7]Discharge'!H27=0,0,IF(TRIM('[7]Discharge'!H27)="","",IF(COUNT(O6)=0,"",IF(O6=1,(((10^K4)*('[7]Discharge'!H27^N4))/100),((10^K4)*('[7]Discharge'!H27^N4))))))</f>
        <v>1240.7468825437195</v>
      </c>
      <c r="I29" s="85">
        <f>IF('[7]Discharge'!I27=0,0,IF(TRIM('[7]Discharge'!I27)="","",IF(COUNT(O6)=0,"",IF(O6=1,(((10^K4)*('[7]Discharge'!I27^N4))/100),((10^K4)*('[7]Discharge'!I27^N4))))))</f>
        <v>1413.7308930138997</v>
      </c>
      <c r="J29" s="85">
        <f>IF('[7]Discharge'!J27=0,0,IF(TRIM('[7]Discharge'!J27)="","",IF(COUNT(O6)=0,"",IF(O6=1,(((10^K4)*('[7]Discharge'!J27^N4))/100),((10^K4)*('[7]Discharge'!J27^N4))))))</f>
        <v>252.7999377763864</v>
      </c>
      <c r="K29" s="85">
        <f>IF('[7]Discharge'!K27=0,0,IF(TRIM('[7]Discharge'!K27)="","",IF(COUNT(O6)=0,"",IF(O6=1,(((10^K4)*('[7]Discharge'!K27^N4))/100),((10^K4)*('[7]Discharge'!K27^N4))))))</f>
        <v>53.2380251473093</v>
      </c>
      <c r="L29" s="85">
        <f>IF('[7]Discharge'!L27=0,0,IF(TRIM('[7]Discharge'!L27)="","",IF(COUNT(O6)=0,"",IF(O6=1,(((10^K4)*('[7]Discharge'!L27^N4))/100),((10^K4)*('[7]Discharge'!L27^N4))))))</f>
        <v>6.084195933512555</v>
      </c>
      <c r="M29" s="85">
        <f>IF('[7]Discharge'!M27=0,0,IF(TRIM('[7]Discharge'!M27)="","",IF(COUNT(O6)=0,"",IF(O6=1,(((10^K4)*('[7]Discharge'!M27^N4))/100),((10^K4)*('[7]Discharge'!M27^N4))))))</f>
        <v>2.6694000000000004</v>
      </c>
      <c r="N29" s="85">
        <f>IF('[7]Discharge'!N27=0,0,IF(TRIM('[7]Discharge'!N27)="","",IF(COUNT(O6)=0,"",IF(O6=1,(((10^K4)*('[7]Discharge'!N27^N4))/100),((10^K4)*('[7]Discharge'!N27^N4))))))</f>
        <v>2.9833021908962998</v>
      </c>
      <c r="O29" s="122">
        <f t="shared" si="0"/>
        <v>3110.614919500306</v>
      </c>
      <c r="P29" s="92"/>
      <c r="Q29" s="74"/>
    </row>
    <row r="30" spans="2:17" ht="21.75">
      <c r="B30" s="80">
        <v>19</v>
      </c>
      <c r="C30" s="85">
        <f>IF('[7]Discharge'!C28=0,0,IF(TRIM('[7]Discharge'!C28)="","",IF(COUNT(O6)=0,"",IF(O6=1,(((10^K4)*('[7]Discharge'!C28^N4))/100),((10^K4)*('[7]Discharge'!C28^N4))))))</f>
        <v>2.4205290267346586</v>
      </c>
      <c r="D30" s="85">
        <f>IF('[7]Discharge'!D28=0,0,IF(TRIM('[7]Discharge'!D28)="","",IF(COUNT(O6)=0,"",IF(O6=1,(((10^K4)*('[7]Discharge'!D28^N4))/100),((10^K4)*('[7]Discharge'!D28^N4))))))</f>
        <v>15.452228324333475</v>
      </c>
      <c r="E30" s="85">
        <f>IF('[7]Discharge'!E28=0,0,IF('[7]Discharge'!E28=0,0,IF(TRIM('[7]Discharge'!E28)="","",IF(COUNT(O6)=0,"",IF(O6=1,(((10^K4)*('[7]Discharge'!E28^N4))/100),((10^K4)*('[7]Discharge'!E28^N4)))))))</f>
        <v>4.799609378758383</v>
      </c>
      <c r="F30" s="85">
        <f>IF('[7]Discharge'!F28=0,0,IF(TRIM('[7]Discharge'!F28)="","",IF(COUNT(O6)=0,"",IF(O6=1,(((10^K4)*('[7]Discharge'!F28^N4))/100),((10^K4)*('[7]Discharge'!F28^N4))))))</f>
        <v>6.084195933512555</v>
      </c>
      <c r="G30" s="85">
        <f>IF('[7]Discharge'!G28=0,0,IF(TRIM('[7]Discharge'!G28)="","",IF(COUNT(O6)=0,"",IF(O6=1,(((10^K4)*('[7]Discharge'!G28^N4))/100),((10^K4)*('[7]Discharge'!G28^N4))))))</f>
        <v>29.140398380908874</v>
      </c>
      <c r="H30" s="85">
        <f>IF('[7]Discharge'!H28=0,0,IF(TRIM('[7]Discharge'!H28)="","",IF(COUNT(O6)=0,"",IF(O6=1,(((10^K4)*('[7]Discharge'!H28^N4))/100),((10^K4)*('[7]Discharge'!H28^N4))))))</f>
        <v>3302.361945180122</v>
      </c>
      <c r="I30" s="85">
        <f>IF('[7]Discharge'!I28=0,0,IF(TRIM('[7]Discharge'!I28)="","",IF(COUNT(O6)=0,"",IF(O6=1,(((10^K4)*('[7]Discharge'!I28^N4))/100),((10^K4)*('[7]Discharge'!I28^N4))))))</f>
        <v>951.230849873388</v>
      </c>
      <c r="J30" s="85">
        <f>IF('[7]Discharge'!J28=0,0,IF(TRIM('[7]Discharge'!J28)="","",IF(COUNT(O6)=0,"",IF(O6=1,(((10^K4)*('[7]Discharge'!J28^N4))/100),((10^K4)*('[7]Discharge'!J28^N4))))))</f>
        <v>237.05157149919327</v>
      </c>
      <c r="K30" s="85">
        <f>IF('[7]Discharge'!K28=0,0,IF(TRIM('[7]Discharge'!K28)="","",IF(COUNT(O6)=0,"",IF(O6=1,(((10^K4)*('[7]Discharge'!K28^N4))/100),((10^K4)*('[7]Discharge'!K28^N4))))))</f>
        <v>47.87141044575698</v>
      </c>
      <c r="L30" s="85">
        <f>IF('[7]Discharge'!L28=0,0,IF(TRIM('[7]Discharge'!L28)="","",IF(COUNT(O6)=0,"",IF(O6=1,(((10^K4)*('[7]Discharge'!L28^N4))/100),((10^K4)*('[7]Discharge'!L28^N4))))))</f>
        <v>6.084195933512555</v>
      </c>
      <c r="M30" s="85">
        <f>IF('[7]Discharge'!M28=0,0,IF(TRIM('[7]Discharge'!M28)="","",IF(COUNT(O6)=0,"",IF(O6=1,(((10^K4)*('[7]Discharge'!M28^N4))/100),((10^K4)*('[7]Discharge'!M28^N4))))))</f>
        <v>2.6694000000000004</v>
      </c>
      <c r="N30" s="85">
        <f>IF('[7]Discharge'!N28=0,0,IF(TRIM('[7]Discharge'!N28)="","",IF(COUNT(O6)=0,"",IF(O6=1,(((10^K4)*('[7]Discharge'!N28^N4))/100),((10^K4)*('[7]Discharge'!N28^N4))))))</f>
        <v>2.6694000000000004</v>
      </c>
      <c r="O30" s="122">
        <f t="shared" si="0"/>
        <v>4607.835733976221</v>
      </c>
      <c r="P30" s="92"/>
      <c r="Q30" s="74"/>
    </row>
    <row r="31" spans="2:17" ht="21.75">
      <c r="B31" s="80">
        <v>20</v>
      </c>
      <c r="C31" s="85">
        <f>IF('[7]Discharge'!C29=0,0,IF(TRIM('[7]Discharge'!C29)="","",IF(COUNT(O6)=0,"",IF(O6=1,(((10^K4)*('[7]Discharge'!C29^N4))/100),((10^K4)*('[7]Discharge'!C29^N4))))))</f>
        <v>2.4205290267346586</v>
      </c>
      <c r="D31" s="85">
        <f>IF('[7]Discharge'!D29=0,0,IF(TRIM('[7]Discharge'!D29)="","",IF(COUNT(O6)=0,"",IF(O6=1,(((10^K4)*('[7]Discharge'!D29^N4))/100),((10^K4)*('[7]Discharge'!D29^N4))))))</f>
        <v>9.267282466329984</v>
      </c>
      <c r="E31" s="85">
        <f>IF('[7]Discharge'!E29=0,0,IF(TRIM('[7]Discharge'!E29)="","",IF(COUNT(O6)=0,"",IF(O6=1,(((10^K4)*('[7]Discharge'!E29^N4))/100),((10^K4)*('[7]Discharge'!E29^N4))))))</f>
        <v>6.084195933512555</v>
      </c>
      <c r="F31" s="85">
        <f>IF('[7]Discharge'!F29=0,0,IF(TRIM('[7]Discharge'!F29)="","",IF(COUNT(O6)=0,"",IF(O6=1,(((10^K4)*('[7]Discharge'!F29^N4))/100),((10^K4)*('[7]Discharge'!F29^N4))))))</f>
        <v>14.185893834490667</v>
      </c>
      <c r="G31" s="85">
        <f>IF('[7]Discharge'!G29=0,0,IF(TRIM('[7]Discharge'!G29)="","",IF(COUNT(O6)=0,"",IF(O6=1,(((10^K4)*('[7]Discharge'!G29^N4))/100),((10^K4)*('[7]Discharge'!G29^N4))))))</f>
        <v>33.40966063670477</v>
      </c>
      <c r="H31" s="85">
        <f>IF('[7]Discharge'!H29=0,0,IF(TRIM('[7]Discharge'!H29)="","",IF(COUNT(O6)=0,"",IF(O6=1,(((10^K4)*('[7]Discharge'!H29^N4))/100),((10^K4)*('[7]Discharge'!H29^N4))))))</f>
        <v>718.0976215730248</v>
      </c>
      <c r="I31" s="85">
        <f>IF('[7]Discharge'!I29=0,0,IF(TRIM('[7]Discharge'!I29)="","",IF(COUNT(O6)=0,"",IF(O6=1,(((10^K4)*('[7]Discharge'!I29^N4))/100),((10^K4)*('[7]Discharge'!I29^N4))))))</f>
        <v>780.6581621972356</v>
      </c>
      <c r="J31" s="85">
        <f>IF('[7]Discharge'!J29=0,0,IF(TRIM('[7]Discharge'!J29)="","",IF(COUNT(O6)=0,"",IF(O6=1,(((10^K4)*('[7]Discharge'!J29^N4))/100),((10^K4)*('[7]Discharge'!J29^N4))))))</f>
        <v>229.3583304177367</v>
      </c>
      <c r="K31" s="85">
        <f>IF('[7]Discharge'!K29=0,0,IF(TRIM('[7]Discharge'!K29)="","",IF(COUNT(O6)=0,"",IF(O6=1,(((10^K4)*('[7]Discharge'!K29^N4))/100),((10^K4)*('[7]Discharge'!K29^N4))))))</f>
        <v>42.77680730692933</v>
      </c>
      <c r="L31" s="85">
        <f>IF('[7]Discharge'!L29=0,0,IF(TRIM('[7]Discharge'!L29)="","",IF(COUNT(O6)=0,"",IF(O6=1,(((10^K4)*('[7]Discharge'!L29^N4))/100),((10^K4)*('[7]Discharge'!L29^N4))))))</f>
        <v>5.21170490404513</v>
      </c>
      <c r="M31" s="85">
        <f>IF('[7]Discharge'!M29=0,0,IF(TRIM('[7]Discharge'!M29)="","",IF(COUNT(O6)=0,"",IF(O6=1,(((10^K4)*('[7]Discharge'!M29^N4))/100),((10^K4)*('[7]Discharge'!M29^N4))))))</f>
        <v>2.6694000000000004</v>
      </c>
      <c r="N31" s="85">
        <f>IF('[7]Discharge'!N29=0,0,IF(TRIM('[7]Discharge'!N29)="","",IF(COUNT(O6)=0,"",IF(O6=1,(((10^K4)*('[7]Discharge'!N29^N4))/100),((10^K4)*('[7]Discharge'!N29^N4))))))</f>
        <v>1.743850905994706</v>
      </c>
      <c r="O31" s="122">
        <f t="shared" si="0"/>
        <v>1845.8834392027388</v>
      </c>
      <c r="P31" s="92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22"/>
      <c r="P32" s="92"/>
      <c r="Q32" s="74"/>
    </row>
    <row r="33" spans="2:17" ht="21.75">
      <c r="B33" s="80">
        <v>21</v>
      </c>
      <c r="C33" s="85">
        <f>IF('[7]Discharge'!C31=0,0,IF(TRIM('[7]Discharge'!C31)="","",IF(COUNT(O6)=0,"",IF(O6=1,(((10^K4)*('[7]Discharge'!C31^N4))/100),((10^K4)*('[7]Discharge'!C31^N4))))))</f>
        <v>3.6607032606473586</v>
      </c>
      <c r="D33" s="85">
        <f>IF('[7]Discharge'!D31=0,0,IF(TRIM('[7]Discharge'!D31)="","",IF(COUNT(O6)=0,"",IF(O6=1,(((10^K4)*('[7]Discharge'!D31^N4))/100),((10^K4)*('[7]Discharge'!D31^N4))))))</f>
        <v>6.54447153416453</v>
      </c>
      <c r="E33" s="85">
        <f>IF('[7]Discharge'!E31=0,0,IF(TRIM('[7]Discharge'!E31)="","",IF(COUNT(O6)=0,"",IF(O6=1,(((10^K4)*('[7]Discharge'!E31^N4))/100),((10^K4)*('[7]Discharge'!E31^N4))))))</f>
        <v>10.796388383444922</v>
      </c>
      <c r="F33" s="85">
        <f>IF('[7]Discharge'!F31=0,0,IF(TRIM('[7]Discharge'!F31)="","",IF(COUNT(O6)=0,"",IF(O6=1,(((10^K4)*('[7]Discharge'!F31^N4))/100),((10^K4)*('[7]Discharge'!F31^N4))))))</f>
        <v>13.297338711579757</v>
      </c>
      <c r="G33" s="85">
        <f>IF('[7]Discharge'!G31=0,0,IF(TRIM('[7]Discharge'!G31)="","",IF(COUNT(O6)=0,"",IF(O6=1,(((10^K4)*('[7]Discharge'!G31^N4))/100),((10^K4)*('[7]Discharge'!G31^N4))))))</f>
        <v>845.7003222611403</v>
      </c>
      <c r="H33" s="85">
        <f>IF('[7]Discharge'!H31=0,0,IF(TRIM('[7]Discharge'!H31)="","",IF(COUNT(O6)=0,"",IF(O6=1,(((10^K4)*('[7]Discharge'!H31^N4))/100),((10^K4)*('[7]Discharge'!H31^N4))))))</f>
        <v>393.80071313318854</v>
      </c>
      <c r="I33" s="85">
        <f>IF('[7]Discharge'!I31=0,0,IF(TRIM('[7]Discharge'!I31)="","",IF(COUNT(O6)=0,"",IF(O6=1,(((10^K4)*('[7]Discharge'!I31^N4))/100),((10^K4)*('[7]Discharge'!I31^N4))))))</f>
        <v>687.7510704151637</v>
      </c>
      <c r="J33" s="85">
        <f>IF('[7]Discharge'!J31=0,0,IF(TRIM('[7]Discharge'!J31)="","",IF(COUNT(O6)=0,"",IF(O6=1,(((10^K4)*('[7]Discharge'!J31^N4))/100),((10^K4)*('[7]Discharge'!J31^N4))))))</f>
        <v>221.7859724002269</v>
      </c>
      <c r="K33" s="85">
        <f>IF('[7]Discharge'!K31=0,0,IF(TRIM('[7]Discharge'!K31)="","",IF(COUNT(O6)=0,"",IF(O6=1,(((10^K4)*('[7]Discharge'!K31^N4))/100),((10^K4)*('[7]Discharge'!K31^N4))))))</f>
        <v>40.331968995264425</v>
      </c>
      <c r="L33" s="85">
        <f>IF('[7]Discharge'!L31=0,0,IF(TRIM('[7]Discharge'!L31)="","",IF(COUNT(O6)=0,"",IF(O6=1,(((10^K4)*('[7]Discharge'!L31^N4))/100),((10^K4)*('[7]Discharge'!L31^N4))))))</f>
        <v>5.21170490404513</v>
      </c>
      <c r="M33" s="85">
        <f>IF('[7]Discharge'!M31=0,0,IF(TRIM('[7]Discharge'!M31)="","",IF(COUNT(O6)=0,"",IF(O6=1,(((10^K4)*('[7]Discharge'!M31^N4))/100),((10^K4)*('[7]Discharge'!M31^N4))))))</f>
        <v>2.4205290267346586</v>
      </c>
      <c r="N33" s="85">
        <f>IF('[7]Discharge'!N31=0,0,IF(TRIM('[7]Discharge'!N31)="","",IF(COUNT(O6)=0,"",IF(O6=1,(((10^K4)*('[7]Discharge'!N31^N4))/100),((10^K4)*('[7]Discharge'!N31^N4))))))</f>
        <v>1.9576947059474412</v>
      </c>
      <c r="O33" s="122">
        <f t="shared" si="0"/>
        <v>2233.2588777315477</v>
      </c>
      <c r="P33" s="92"/>
      <c r="Q33" s="74"/>
    </row>
    <row r="34" spans="2:17" ht="21.75">
      <c r="B34" s="80">
        <v>22</v>
      </c>
      <c r="C34" s="85">
        <f>IF('[7]Discharge'!C32=0,0,IF(TRIM('[7]Discharge'!C32)="","",IF(COUNT(O6)=0,"",IF(O6=1,(((10^K4)*('[7]Discharge'!C32^N4))/100),((10^K4)*('[7]Discharge'!C32^N4))))))</f>
        <v>10.017950647755566</v>
      </c>
      <c r="D34" s="85">
        <f>IF('[7]Discharge'!D32=0,0,IF(TRIM('[7]Discharge'!D32)="","",IF(COUNT(O6)=0,"",IF(O6=1,(((10^K4)*('[7]Discharge'!D32^N4))/100),((10^K4)*('[7]Discharge'!D32^N4))))))</f>
        <v>5.21170490404513</v>
      </c>
      <c r="E34" s="85">
        <f>IF('[7]Discharge'!E32=0,0,IF(TRIM('[7]Discharge'!E32)="","",IF(COUNT(O6)=0,"",IF(O6=1,(((10^K4)*('[7]Discharge'!E32^N4))/100),((10^K4)*('[7]Discharge'!E32^N4))))))</f>
        <v>37.9556965113462</v>
      </c>
      <c r="F34" s="85">
        <f>IF('[7]Discharge'!F32=0,0,IF(TRIM('[7]Discharge'!F32)="","",IF(COUNT(O6)=0,"",IF(O6=1,(((10^K4)*('[7]Discharge'!F32^N4))/100),((10^K4)*('[7]Discharge'!F32^N4))))))</f>
        <v>24.123189499365587</v>
      </c>
      <c r="G34" s="85">
        <f>IF('[7]Discharge'!G32=0,0,IF(TRIM('[7]Discharge'!G32)="","",IF(COUNT(O6)=0,"",IF(O6=1,(((10^K4)*('[7]Discharge'!G32^N4))/100),((10^K4)*('[7]Discharge'!G32^N4))))))</f>
        <v>438.837572876777</v>
      </c>
      <c r="H34" s="85">
        <f>IF('[7]Discharge'!H32=0,0,IF(TRIM('[7]Discharge'!H32)="","",IF(COUNT(O6)=0,"",IF(O6=1,(((10^K4)*('[7]Discharge'!H32^N4))/100),((10^K4)*('[7]Discharge'!H32^N4))))))</f>
        <v>244.8655034841035</v>
      </c>
      <c r="I34" s="85">
        <f>IF('[7]Discharge'!I32=0,0,IF(TRIM('[7]Discharge'!I32)="","",IF(COUNT(O6)=0,"",IF(O6=1,(((10^K4)*('[7]Discharge'!I32^N4))/100),((10^K4)*('[7]Discharge'!I32^N4))))))</f>
        <v>628.9318996512729</v>
      </c>
      <c r="J34" s="85">
        <f>IF('[7]Discharge'!J32=0,0,IF(TRIM('[7]Discharge'!J32)="","",IF(COUNT(O6)=0,"",IF(O6=1,(((10^K4)*('[7]Discharge'!J32^N4))/100),((10^K4)*('[7]Discharge'!J32^N4))))))</f>
        <v>221.7859724002269</v>
      </c>
      <c r="K34" s="85">
        <f>IF('[7]Discharge'!K32=0,0,IF(TRIM('[7]Discharge'!K32)="","",IF(COUNT(O6)=0,"",IF(O6=1,(((10^K4)*('[7]Discharge'!K32^N4))/100),((10^K4)*('[7]Discharge'!K32^N4))))))</f>
        <v>40.331968995264425</v>
      </c>
      <c r="L34" s="85">
        <f>IF('[7]Discharge'!L32=0,0,IF(TRIM('[7]Discharge'!L32)="","",IF(COUNT(O6)=0,"",IF(O6=1,(((10^K4)*('[7]Discharge'!L32^N4))/100),((10^K4)*('[7]Discharge'!L32^N4))))))</f>
        <v>4.799609378758383</v>
      </c>
      <c r="M34" s="85">
        <f>IF('[7]Discharge'!M32=0,0,IF(TRIM('[7]Discharge'!M32)="","",IF(COUNT(O6)=0,"",IF(O6=1,(((10^K4)*('[7]Discharge'!M32^N4))/100),((10^K4)*('[7]Discharge'!M32^N4))))))</f>
        <v>2.4205290267346586</v>
      </c>
      <c r="N34" s="85">
        <f>IF('[7]Discharge'!N32=0,0,IF(TRIM('[7]Discharge'!N32)="","",IF(COUNT(O6)=0,"",IF(O6=1,(((10^K4)*('[7]Discharge'!N32^N4))/100),((10^K4)*('[7]Discharge'!N32^N4))))))</f>
        <v>1.9576947059474412</v>
      </c>
      <c r="O34" s="122">
        <f t="shared" si="0"/>
        <v>1661.2392920815976</v>
      </c>
      <c r="P34" s="92"/>
      <c r="Q34" s="74"/>
    </row>
    <row r="35" spans="2:17" ht="21.75">
      <c r="B35" s="80">
        <v>23</v>
      </c>
      <c r="C35" s="85">
        <f>IF('[7]Discharge'!C33=0,0,IF(TRIM('[7]Discharge'!C33)="","",IF(COUNT(O6)=0,"",IF(O6=1,(((10^K4)*('[7]Discharge'!C33^N4))/100),((10^K4)*('[7]Discharge'!C33^N4))))))</f>
        <v>6.084195933512555</v>
      </c>
      <c r="D35" s="85">
        <f>IF('[7]Discharge'!D33=0,0,IF(TRIM('[7]Discharge'!D33)="","",IF(COUNT(O6)=0,"",IF(O6=1,(((10^K4)*('[7]Discharge'!D33^N4))/100),((10^K4)*('[7]Discharge'!D33^N4))))))</f>
        <v>3.6607032606473586</v>
      </c>
      <c r="E35" s="85">
        <f>IF('[7]Discharge'!E33=0,0,IF(TRIM('[7]Discharge'!E33)="","",IF(COUNT(O6)=0,"",IF(O6=1,(((10^K4)*('[7]Discharge'!E33^N4))/100),((10^K4)*('[7]Discharge'!E33^N4))))))</f>
        <v>7.849677716475125</v>
      </c>
      <c r="F35" s="85">
        <f>IF('[7]Discharge'!F33=0,0,IF(TRIM('[7]Discharge'!F33)="","",IF(COUNT(O6)=0,"",IF(O6=1,(((10^K4)*('[7]Discharge'!F33^N4))/100),((10^K4)*('[7]Discharge'!F33^N4))))))</f>
        <v>6.54447153416453</v>
      </c>
      <c r="G35" s="85">
        <f>IF('[7]Discharge'!G33=0,0,IF(TRIM('[7]Discharge'!G33)="","",IF(COUNT(O6)=0,"",IF(O6=1,(((10^K4)*('[7]Discharge'!G33^N4))/100),((10^K4)*('[7]Discharge'!G33^N4))))))</f>
        <v>122.22057073075</v>
      </c>
      <c r="H35" s="85">
        <f>IF('[7]Discharge'!H33=0,0,IF(TRIM('[7]Discharge'!H33)="","",IF(COUNT(O6)=0,"",IF(O6=1,(((10^K4)*('[7]Discharge'!H33^N4))/100),((10^K4)*('[7]Discharge'!H33^N4))))))</f>
        <v>186.51227468016793</v>
      </c>
      <c r="I35" s="85">
        <f>IF('[7]Discharge'!I33=0,0,IF(TRIM('[7]Discharge'!I33)="","",IF(COUNT(O6)=0,"",IF(O6=1,(((10^K4)*('[7]Discharge'!I33^N4))/100),((10^K4)*('[7]Discharge'!I33^N4))))))</f>
        <v>548.6149085507964</v>
      </c>
      <c r="J35" s="85">
        <f>IF('[7]Discharge'!J33=0,0,IF(TRIM('[7]Discharge'!J33)="","",IF(COUNT(O6)=0,"",IF(O6=1,(((10^K4)*('[7]Discharge'!J33^N4))/100),((10^K4)*('[7]Discharge'!J33^N4))))))</f>
        <v>199.7961746121655</v>
      </c>
      <c r="K35" s="85">
        <f>IF('[7]Discharge'!K33=0,0,IF(TRIM('[7]Discharge'!K33)="","",IF(COUNT(O6)=0,"",IF(O6=1,(((10^K4)*('[7]Discharge'!K33^N4))/100),((10^K4)*('[7]Discharge'!K33^N4))))))</f>
        <v>40.331968995264425</v>
      </c>
      <c r="L35" s="85">
        <f>IF('[7]Discharge'!L33=0,0,IF(TRIM('[7]Discharge'!L33)="","",IF(COUNT(O6)=0,"",IF(O6=1,(((10^K4)*('[7]Discharge'!L33^N4))/100),((10^K4)*('[7]Discharge'!L33^N4))))))</f>
        <v>4.403698449953918</v>
      </c>
      <c r="M35" s="85">
        <f>IF('[7]Discharge'!M33=0,0,IF(TRIM('[7]Discharge'!M33)="","",IF(COUNT(O6)=0,"",IF(O6=1,(((10^K4)*('[7]Discharge'!M33^N4))/100),((10^K4)*('[7]Discharge'!M33^N4))))))</f>
        <v>2.183274609451225</v>
      </c>
      <c r="N35" s="85">
        <f>IF('[7]Discharge'!N33=0,0,IF(TRIM('[7]Discharge'!N33)="","",IF(COUNT(O6)=0,"",IF(O6=1,(((10^K4)*('[7]Discharge'!N33^N4))/100),((10^K4)*('[7]Discharge'!N33^N4))))))</f>
        <v>2.183274609451225</v>
      </c>
      <c r="O35" s="122">
        <f t="shared" si="0"/>
        <v>1130.3851936828003</v>
      </c>
      <c r="P35" s="92"/>
      <c r="Q35" s="74"/>
    </row>
    <row r="36" spans="2:17" ht="21.75">
      <c r="B36" s="80">
        <v>24</v>
      </c>
      <c r="C36" s="85">
        <f>IF('[7]Discharge'!C34=0,0,IF(TRIM('[7]Discharge'!C34)="","",IF(COUNT(O6)=0,"",IF(O6=1,(((10^K4)*('[7]Discharge'!C34^N4))/100),((10^K4)*('[7]Discharge'!C34^N4))))))</f>
        <v>5.639920848934146</v>
      </c>
      <c r="D36" s="85">
        <f>IF('[7]Discharge'!D34=0,0,IF(TRIM('[7]Discharge'!D34)="","",IF(COUNT(O6)=0,"",IF(O6=1,(((10^K4)*('[7]Discharge'!D34^N4))/100),((10^K4)*('[7]Discharge'!D34^N4))))))</f>
        <v>4.403698449953918</v>
      </c>
      <c r="E36" s="85">
        <f>IF('[7]Discharge'!E34=0,0,IF(TRIM('[7]Discharge'!E34)="","",IF(COUNT(O6)=0,"",IF(O6=1,(((10^K4)*('[7]Discharge'!E34^N4))/100),((10^K4)*('[7]Discharge'!E34^N4))))))</f>
        <v>4.799609378758383</v>
      </c>
      <c r="F36" s="85">
        <f>IF('[7]Discharge'!F34=0,0,IF(TRIM('[7]Discharge'!F34)="","",IF(COUNT(O6)=0,"",IF(O6=1,(((10^K4)*('[7]Discharge'!F34^N4))/100),((10^K4)*('[7]Discharge'!F34^N4))))))</f>
        <v>4.799609378758383</v>
      </c>
      <c r="G36" s="85">
        <f>IF('[7]Discharge'!G34=0,0,IF(TRIM('[7]Discharge'!G34)="","",IF(COUNT(O6)=0,"",IF(O6=1,(((10^K4)*('[7]Discharge'!G34^N4))/100),((10^K4)*('[7]Discharge'!G34^N4))))))</f>
        <v>81.49411388307006</v>
      </c>
      <c r="H36" s="85">
        <f>IF('[7]Discharge'!H34=0,0,IF(TRIM('[7]Discharge'!H34)="","",IF(COUNT(O6)=0,"",IF(O6=1,(((10^K4)*('[7]Discharge'!H34^N4))/100),((10^K4)*('[7]Discharge'!H34^N4))))))</f>
        <v>127.29826967822513</v>
      </c>
      <c r="I36" s="85">
        <f>IF('[7]Discharge'!I34=0,0,IF(TRIM('[7]Discharge'!I34)="","",IF(COUNT(O6)=0,"",IF(O6=1,(((10^K4)*('[7]Discharge'!I34^N4))/100),((10^K4)*('[7]Discharge'!I34^N4))))))</f>
        <v>687.7510704151637</v>
      </c>
      <c r="J36" s="85">
        <f>IF('[7]Discharge'!J34=0,0,IF(TRIM('[7]Discharge'!J34)="","",IF(COUNT(O6)=0,"",IF(O6=1,(((10^K4)*('[7]Discharge'!J34^N4))/100),((10^K4)*('[7]Discharge'!J34^N4))))))</f>
        <v>173.66399935297983</v>
      </c>
      <c r="K36" s="85">
        <f>IF('[7]Discharge'!K34=0,0,IF(TRIM('[7]Discharge'!K34)="","",IF(COUNT(O6)=0,"",IF(O6=1,(((10^K4)*('[7]Discharge'!K34^N4))/100),((10^K4)*('[7]Discharge'!K34^N4))))))</f>
        <v>35.64819094944451</v>
      </c>
      <c r="L36" s="85">
        <f>IF('[7]Discharge'!L34=0,0,IF(TRIM('[7]Discharge'!L34)="","",IF(COUNT(O6)=0,"",IF(O6=1,(((10^K4)*('[7]Discharge'!L34^N4))/100),((10^K4)*('[7]Discharge'!L34^N4))))))</f>
        <v>4.403698449953918</v>
      </c>
      <c r="M36" s="85">
        <f>IF('[7]Discharge'!M34=0,0,IF(TRIM('[7]Discharge'!M34)="","",IF(COUNT(O6)=0,"",IF(O6=1,(((10^K4)*('[7]Discharge'!M34^N4))/100),((10^K4)*('[7]Discharge'!M34^N4))))))</f>
        <v>2.183274609451225</v>
      </c>
      <c r="N36" s="85">
        <f>IF('[7]Discharge'!N34=0,0,IF(TRIM('[7]Discharge'!N34)="","",IF(COUNT(O6)=0,"",IF(O6=1,(((10^K4)*('[7]Discharge'!N34^N4))/100),((10^K4)*('[7]Discharge'!N34^N4))))))</f>
        <v>1.9576947059474412</v>
      </c>
      <c r="O36" s="122">
        <f t="shared" si="0"/>
        <v>1134.0431501006408</v>
      </c>
      <c r="P36" s="92"/>
      <c r="Q36" s="74"/>
    </row>
    <row r="37" spans="2:17" ht="21.75">
      <c r="B37" s="80">
        <v>25</v>
      </c>
      <c r="C37" s="85">
        <f>IF('[7]Discharge'!C35=0,0,IF(TRIM('[7]Discharge'!C35)="","",IF(COUNT(O6)=0,"",IF(O6=1,(((10^K4)*('[7]Discharge'!C35^N4))/100),((10^K4)*('[7]Discharge'!C35^N4))))))</f>
        <v>3.313764517579094</v>
      </c>
      <c r="D37" s="85">
        <f>IF('[7]Discharge'!D35=0,0,IF(TRIM('[7]Discharge'!D35)="","",IF(COUNT(O6)=0,"",IF(O6=1,(((10^K4)*('[7]Discharge'!D35^N4))/100),((10^K4)*('[7]Discharge'!D35^N4))))))</f>
        <v>5.21170490404513</v>
      </c>
      <c r="E37" s="85">
        <f>IF('[7]Discharge'!E35=0,0,IF(TRIM('[7]Discharge'!E35)="","",IF(COUNT(O6)=0,"",IF(O6=1,(((10^K4)*('[7]Discharge'!E35^N4))/100),((10^K4)*('[7]Discharge'!E35^N4))))))</f>
        <v>6.54447153416453</v>
      </c>
      <c r="F37" s="85">
        <f>IF('[7]Discharge'!F35=0,0,IF(TRIM('[7]Discharge'!F35)="","",IF(COUNT(O6)=0,"",IF(O6=1,(((10^K4)*('[7]Discharge'!F35^N4))/100),((10^K4)*('[7]Discharge'!F35^N4))))))</f>
        <v>4.024039465853635</v>
      </c>
      <c r="G37" s="85">
        <f>IF('[7]Discharge'!G35=0,0,IF(TRIM('[7]Discharge'!G35)="","",IF(COUNT(O6)=0,"",IF(O6=1,(((10^K4)*('[7]Discharge'!G35^N4))/100),((10^K4)*('[7]Discharge'!G35^N4))))))</f>
        <v>295.2289013122302</v>
      </c>
      <c r="H37" s="85">
        <f>IF('[7]Discharge'!H35=0,0,IF(TRIM('[7]Discharge'!H35)="","",IF(COUNT(O6)=0,"",IF(O6=1,(((10^K4)*('[7]Discharge'!H35^N4))/100),((10^K4)*('[7]Discharge'!H35^N4))))))</f>
        <v>112.36073863280497</v>
      </c>
      <c r="I37" s="85">
        <f>IF('[7]Discharge'!I35=0,0,IF(TRIM('[7]Discharge'!I35)="","",IF(COUNT(O6)=0,"",IF(O6=1,(((10^K4)*('[7]Discharge'!I35^N4))/100),((10^K4)*('[7]Discharge'!I35^N4))))))</f>
        <v>535.8428345848806</v>
      </c>
      <c r="J37" s="85">
        <f>IF('[7]Discharge'!J35=0,0,IF(TRIM('[7]Discharge'!J35)="","",IF(COUNT(O6)=0,"",IF(O6=1,(((10^K4)*('[7]Discharge'!J35^N4))/100),((10^K4)*('[7]Discharge'!J35^N4))))))</f>
        <v>161.25285081874077</v>
      </c>
      <c r="K37" s="85">
        <f>IF('[7]Discharge'!K35=0,0,IF(TRIM('[7]Discharge'!K35)="","",IF(COUNT(O6)=0,"",IF(O6=1,(((10^K4)*('[7]Discharge'!K35^N4))/100),((10^K4)*('[7]Discharge'!K35^N4))))))</f>
        <v>31.240321648648543</v>
      </c>
      <c r="L37" s="85">
        <f>IF('[7]Discharge'!L35=0,0,IF(TRIM('[7]Discharge'!L35)="","",IF(COUNT(O6)=0,"",IF(O6=1,(((10^K4)*('[7]Discharge'!L35^N4))/100),((10^K4)*('[7]Discharge'!L35^N4))))))</f>
        <v>4.403698449953918</v>
      </c>
      <c r="M37" s="85">
        <f>IF('[7]Discharge'!M35=0,0,IF(TRIM('[7]Discharge'!M35)="","",IF(COUNT(O6)=0,"",IF(O6=1,(((10^K4)*('[7]Discharge'!M35^N4))/100),((10^K4)*('[7]Discharge'!M35^N4))))))</f>
        <v>1.743850905994706</v>
      </c>
      <c r="N37" s="85">
        <f>IF('[7]Discharge'!N35=0,0,IF(TRIM('[7]Discharge'!N35)="","",IF(COUNT(O6)=0,"",IF(O6=1,(((10^K4)*('[7]Discharge'!N35^N4))/100),((10^K4)*('[7]Discharge'!N35^N4))))))</f>
        <v>1.9576947059474412</v>
      </c>
      <c r="O37" s="122">
        <f t="shared" si="0"/>
        <v>1163.1248714808437</v>
      </c>
      <c r="P37" s="92"/>
      <c r="Q37" s="74"/>
    </row>
    <row r="38" spans="2:17" ht="21.75">
      <c r="B38" s="80">
        <v>26</v>
      </c>
      <c r="C38" s="85">
        <f>IF('[7]Discharge'!C36=0,0,IF(TRIM('[7]Discharge'!C36)="","",IF(COUNT(O6)=0,"",IF(O6=1,(((10^K4)*('[7]Discharge'!C36^N4))/100),((10^K4)*('[7]Discharge'!C36^N4))))))</f>
        <v>2.6694000000000004</v>
      </c>
      <c r="D38" s="85">
        <f>IF('[7]Discharge'!D36=0,0,IF(TRIM('[7]Discharge'!D36)="","",IF(COUNT(O6)=0,"",IF(O6=1,(((10^K4)*('[7]Discharge'!D36^N4))/100),((10^K4)*('[7]Discharge'!D36^N4))))))</f>
        <v>6.084195933512555</v>
      </c>
      <c r="E38" s="85">
        <f>IF('[7]Discharge'!E36=0,0,IF(TRIM('[7]Discharge'!E36)="","",IF(COUNT(O6)=0,"",IF(O6=1,(((10^K4)*('[7]Discharge'!E36^N4))/100),((10^K4)*('[7]Discharge'!E36^N4))))))</f>
        <v>9.267282466329984</v>
      </c>
      <c r="F38" s="85">
        <f>IF('[7]Discharge'!F36=0,0,IF(TRIM('[7]Discharge'!F36)="","",IF(COUNT(O6)=0,"",IF(O6=1,(((10^K4)*('[7]Discharge'!F36^N4))/100),((10^K4)*('[7]Discharge'!F36^N4))))))</f>
        <v>5.21170490404513</v>
      </c>
      <c r="G38" s="85">
        <f>IF('[7]Discharge'!G36=0,0,IF(TRIM('[7]Discharge'!G36)="","",IF(COUNT(O6)=0,"",IF(O6=1,(((10^K4)*('[7]Discharge'!G36^N4))/100),((10^K4)*('[7]Discharge'!G36^N4))))))</f>
        <v>643.4020335657963</v>
      </c>
      <c r="H38" s="85">
        <f>IF('[7]Discharge'!H36=0,0,IF(TRIM('[7]Discharge'!H36)="","",IF(COUNT(O6)=0,"",IF(O6=1,(((10^K4)*('[7]Discharge'!H36^N4))/100),((10^K4)*('[7]Discharge'!H36^N4))))))</f>
        <v>85.4254700238336</v>
      </c>
      <c r="I38" s="85">
        <f>IF('[7]Discharge'!I36=0,0,IF(TRIM('[7]Discharge'!I36)="","",IF(COUNT(O6)=0,"",IF(O6=1,(((10^K4)*('[7]Discharge'!I36^N4))/100),((10^K4)*('[7]Discharge'!I36^N4))))))</f>
        <v>474.1346244838998</v>
      </c>
      <c r="J38" s="85">
        <f>IF('[7]Discharge'!J36=0,0,IF(TRIM('[7]Discharge'!J36)="","",IF(COUNT(O6)=0,"",IF(O6=1,(((10^K4)*('[7]Discharge'!J36^N4))/100),((10^K4)*('[7]Discharge'!J36^N4))))))</f>
        <v>155.2116858626035</v>
      </c>
      <c r="K38" s="85">
        <f>IF('[7]Discharge'!K36=0,0,IF(TRIM('[7]Discharge'!K36)="","",IF(COUNT(O6)=0,"",IF(O6=1,(((10^K4)*('[7]Discharge'!K36^N4))/100),((10^K4)*('[7]Discharge'!K36^N4))))))</f>
        <v>31.240321648648543</v>
      </c>
      <c r="L38" s="85">
        <f>IF('[7]Discharge'!L36=0,0,IF(TRIM('[7]Discharge'!L36)="","",IF(COUNT(O6)=0,"",IF(O6=1,(((10^K4)*('[7]Discharge'!L36^N4))/100),((10^K4)*('[7]Discharge'!L36^N4))))))</f>
        <v>4.403698449953918</v>
      </c>
      <c r="M38" s="85">
        <f>IF('[7]Discharge'!M36=0,0,IF(TRIM('[7]Discharge'!M36)="","",IF(COUNT(O6)=0,"",IF(O6=1,(((10^K4)*('[7]Discharge'!M36^N4))/100),((10^K4)*('[7]Discharge'!M36^N4))))))</f>
        <v>1.743850905994706</v>
      </c>
      <c r="N38" s="85">
        <f>IF('[7]Discharge'!N36=0,0,IF(TRIM('[7]Discharge'!N36)="","",IF(COUNT(O6)=0,"",IF(O6=1,(((10^K4)*('[7]Discharge'!N36^N4))/100),((10^K4)*('[7]Discharge'!N36^N4))))))</f>
        <v>1.541808894325866</v>
      </c>
      <c r="O38" s="122">
        <f t="shared" si="0"/>
        <v>1420.3360771389437</v>
      </c>
      <c r="P38" s="92"/>
      <c r="Q38" s="74"/>
    </row>
    <row r="39" spans="2:17" ht="21.75">
      <c r="B39" s="80">
        <v>27</v>
      </c>
      <c r="C39" s="85">
        <f>IF('[7]Discharge'!C37=0,0,IF(TRIM('[7]Discharge'!C37)="","",IF(COUNT(O6)=0,"",IF(O6=1,(((10^K4)*('[7]Discharge'!C37^N4))/100),((10^K4)*('[7]Discharge'!C37^N4))))))</f>
        <v>2.6694000000000004</v>
      </c>
      <c r="D39" s="85">
        <f>IF('[7]Discharge'!D37=0,0,IF(TRIM('[7]Discharge'!D37)="","",IF(COUNT(O6)=0,"",IF(O6=1,(((10^K4)*('[7]Discharge'!D37^N4))/100),((10^K4)*('[7]Discharge'!D37^N4))))))</f>
        <v>4.403698449953918</v>
      </c>
      <c r="E39" s="85">
        <f>IF('[7]Discharge'!E37=0,0,IF(TRIM('[7]Discharge'!E37)="","",IF(COUNT(O6)=0,"",IF(O6=1,(((10^K4)*('[7]Discharge'!E37^N4))/100),((10^K4)*('[7]Discharge'!E37^N4))))))</f>
        <v>10.796388383444922</v>
      </c>
      <c r="F39" s="85">
        <f>IF('[7]Discharge'!F37=0,0,IF(TRIM('[7]Discharge'!F37)="","",IF(COUNT(O6)=0,"",IF(O6=1,(((10^K4)*('[7]Discharge'!F37^N4))/100),((10^K4)*('[7]Discharge'!F37^N4))))))</f>
        <v>5.639920848934146</v>
      </c>
      <c r="G39" s="85">
        <f>IF('[7]Discharge'!G37=0,0,IF(TRIM('[7]Discharge'!G37)="","",IF(COUNT(O6)=0,"",IF(O6=1,(((10^K4)*('[7]Discharge'!G37^N4))/100),((10^K4)*('[7]Discharge'!G37^N4))))))</f>
        <v>180.03359149277208</v>
      </c>
      <c r="H39" s="85">
        <f>IF('[7]Discharge'!H37=0,0,IF(TRIM('[7]Discharge'!H37)="","",IF(COUNT(O6)=0,"",IF(O6=1,(((10^K4)*('[7]Discharge'!H37^N4))/100),((10^K4)*('[7]Discharge'!H37^N4))))))</f>
        <v>66.65319160134617</v>
      </c>
      <c r="I39" s="85">
        <f>IF('[7]Discharge'!I37=0,0,IF(TRIM('[7]Discharge'!I37)="","",IF(COUNT(O6)=0,"",IF(O6=1,(((10^K4)*('[7]Discharge'!I37^N4))/100),((10^K4)*('[7]Discharge'!I37^N4))))))</f>
        <v>510.7286171491431</v>
      </c>
      <c r="J39" s="85">
        <f>IF('[7]Discharge'!J37=0,0,IF(TRIM('[7]Discharge'!J37)="","",IF(COUNT(O6)=0,"",IF(O6=1,(((10^K4)*('[7]Discharge'!J37^N4))/100),((10^K4)*('[7]Discharge'!J37^N4))))))</f>
        <v>149.28039516869836</v>
      </c>
      <c r="K39" s="85">
        <f>IF('[7]Discharge'!K37=0,0,IF(TRIM('[7]Discharge'!K37)="","",IF(COUNT(O6)=0,"",IF(O6=1,(((10^K4)*('[7]Discharge'!K37^N4))/100),((10^K4)*('[7]Discharge'!K37^N4))))))</f>
        <v>27.41793107290238</v>
      </c>
      <c r="L39" s="85">
        <f>IF('[7]Discharge'!L37=0,0,IF(TRIM('[7]Discharge'!L37)="","",IF(COUNT(O6)=0,"",IF(O6=1,(((10^K4)*('[7]Discharge'!L37^N4))/100),((10^K4)*('[7]Discharge'!L37^N4))))))</f>
        <v>4.403698449953918</v>
      </c>
      <c r="M39" s="85">
        <f>IF('[7]Discharge'!M37=0,0,IF(TRIM('[7]Discharge'!M37)="","",IF(COUNT(O6)=0,"",IF(O6=1,(((10^K4)*('[7]Discharge'!M37^N4))/100),((10^K4)*('[7]Discharge'!M37^N4))))))</f>
        <v>1.9576947059474412</v>
      </c>
      <c r="N39" s="85">
        <f>IF('[7]Discharge'!N37=0,0,IF(TRIM('[7]Discharge'!N37)="","",IF(COUNT(O6)=0,"",IF(O6=1,(((10^K4)*('[7]Discharge'!N37^N4))/100),((10^K4)*('[7]Discharge'!N37^N4))))))</f>
        <v>1.541808894325866</v>
      </c>
      <c r="O39" s="122">
        <f t="shared" si="0"/>
        <v>965.5263362174222</v>
      </c>
      <c r="P39" s="92"/>
      <c r="Q39" s="74"/>
    </row>
    <row r="40" spans="2:17" ht="21.75">
      <c r="B40" s="80">
        <v>28</v>
      </c>
      <c r="C40" s="85">
        <f>IF('[7]Discharge'!C38=0,0,IF(TRIM('[7]Discharge'!C38)="","",IF(COUNT(O6)=0,"",IF(O6=1,(((10^K4)*('[7]Discharge'!C38^N4))/100),((10^K4)*('[7]Discharge'!C38^N4))))))</f>
        <v>2.4205290267346586</v>
      </c>
      <c r="D40" s="85">
        <f>IF('[7]Discharge'!D38=0,0,IF(TRIM('[7]Discharge'!D38)="","",IF(COUNT(O6)=0,"",IF(O6=1,(((10^K4)*('[7]Discharge'!D38^N4))/100),((10^K4)*('[7]Discharge'!D38^N4))))))</f>
        <v>3.313764517579094</v>
      </c>
      <c r="E40" s="85">
        <f>IF('[7]Discharge'!E38=0,0,IF(TRIM('[7]Discharge'!E38)="","",IF(COUNT(O6)=0,"",IF(O6=1,(((10^K4)*('[7]Discharge'!E38^N4))/100),((10^K4)*('[7]Discharge'!E38^N4))))))</f>
        <v>6.084195933512555</v>
      </c>
      <c r="F40" s="85">
        <f>IF('[7]Discharge'!F38=0,0,IF(TRIM('[7]Discharge'!F38)="","",IF(COUNT(O6)=0,"",IF(O6=1,(((10^K4)*('[7]Discharge'!F38^N4))/100),((10^K4)*('[7]Discharge'!F38^N4))))))</f>
        <v>4.403698449953918</v>
      </c>
      <c r="G40" s="85">
        <f>IF('[7]Discharge'!G38=0,0,IF(TRIM('[7]Discharge'!G38)="","",IF(COUNT(O6)=0,"",IF(O6=1,(((10^K4)*('[7]Discharge'!G38^N4))/100),((10^K4)*('[7]Discharge'!G38^N4))))))</f>
        <v>93.82904595153286</v>
      </c>
      <c r="H40" s="85">
        <f>IF('[7]Discharge'!H38=0,0,IF(TRIM('[7]Discharge'!H38)="","",IF(COUNT(O6)=0,"",IF(O6=1,(((10^K4)*('[7]Discharge'!H38^N4))/100),((10^K4)*('[7]Discharge'!H38^N4))))))</f>
        <v>173.66399935297983</v>
      </c>
      <c r="I40" s="85">
        <f>IF('[7]Discharge'!I38=0,0,IF(TRIM('[7]Discharge'!I38)="","",IF(COUNT(O6)=0,"",IF(O6=1,(((10^K4)*('[7]Discharge'!I38^N4))/100),((10^K4)*('[7]Discharge'!I38^N4))))))</f>
        <v>687.7510704151637</v>
      </c>
      <c r="J40" s="85">
        <f>IF('[7]Discharge'!J38=0,0,IF(TRIM('[7]Discharge'!J38)="","",IF(COUNT(O6)=0,"",IF(O6=1,(((10^K4)*('[7]Discharge'!J38^N4))/100),((10^K4)*('[7]Discharge'!J38^N4))))))</f>
        <v>143.45918537236503</v>
      </c>
      <c r="K40" s="85">
        <f>IF('[7]Discharge'!K38=0,0,IF(TRIM('[7]Discharge'!K38)="","",IF(COUNT(O6)=0,"",IF(O6=1,(((10^K4)*('[7]Discharge'!K38^N4))/100),((10^K4)*('[7]Discharge'!K38^N4))))))</f>
        <v>25.745477432359934</v>
      </c>
      <c r="L40" s="85">
        <f>IF('[7]Discharge'!L38=0,0,IF(TRIM('[7]Discharge'!L38)="","",IF(COUNT(O6)=0,"",IF(O6=1,(((10^K4)*('[7]Discharge'!L38^N4))/100),((10^K4)*('[7]Discharge'!L38^N4))))))</f>
        <v>4.024039465853635</v>
      </c>
      <c r="M40" s="85">
        <f>IF('[7]Discharge'!M38=0,0,IF(TRIM('[7]Discharge'!M38)="","",IF(COUNT(O6)=0,"",IF(O6=1,(((10^K4)*('[7]Discharge'!M38^N4))/100),((10^K4)*('[7]Discharge'!M38^N4))))))</f>
        <v>1.9576947059474412</v>
      </c>
      <c r="N40" s="85">
        <f>IF('[7]Discharge'!N38=0,0,IF(TRIM('[7]Discharge'!N38)="","",IF(COUNT(O6)=0,"",IF(O6=1,(((10^K4)*('[7]Discharge'!N38^N4))/100),((10^K4)*('[7]Discharge'!N38^N4))))))</f>
        <v>1.541808894325866</v>
      </c>
      <c r="O40" s="122">
        <f t="shared" si="0"/>
        <v>1148.1945095183085</v>
      </c>
      <c r="P40" s="92"/>
      <c r="Q40" s="74"/>
    </row>
    <row r="41" spans="2:17" ht="21.75">
      <c r="B41" s="80">
        <v>29</v>
      </c>
      <c r="C41" s="85">
        <f>IF('[7]Discharge'!C39=0,0,IF(TRIM('[7]Discharge'!C39)="","",IF(COUNT(O6)=0,"",IF(O6=1,(((10^K4)*('[7]Discharge'!C39^N4))/100),((10^K4)*('[7]Discharge'!C39^N4))))))</f>
        <v>2.4205290267346586</v>
      </c>
      <c r="D41" s="85">
        <f>IF('[7]Discharge'!D39=0,0,IF(TRIM('[7]Discharge'!D39)="","",IF(COUNT(O6)=0,"",IF(O6=1,(((10^K4)*('[7]Discharge'!D39^N4))/100),((10^K4)*('[7]Discharge'!D39^N4))))))</f>
        <v>4.403698449953918</v>
      </c>
      <c r="E41" s="85">
        <f>IF('[7]Discharge'!E39=0,0,IF(TRIM('[7]Discharge'!E39)="","",IF(COUNT(O6)=0,"",IF(O6=1,(((10^K4)*('[7]Discharge'!E39^N4))/100),((10^K4)*('[7]Discharge'!E39^N4))))))</f>
        <v>7.182965254486414</v>
      </c>
      <c r="F41" s="85">
        <f>IF('[7]Discharge'!F39=0,0,IF(TRIM('[7]Discharge'!F39)="","",IF(COUNT(O6)=0,"",IF(O6=1,(((10^K4)*('[7]Discharge'!F39^N4))/100),((10^K4)*('[7]Discharge'!F39^N4))))))</f>
        <v>7.849677716475125</v>
      </c>
      <c r="G41" s="85">
        <f>IF('[7]Discharge'!G39=0,0,IF(TRIM('[7]Discharge'!G39)="","",IF(COUNT(O6)=0,"",IF(O6=1,(((10^K4)*('[7]Discharge'!G39^N4))/100),((10^K4)*('[7]Discharge'!G39^N4))))))</f>
        <v>89.44486738331884</v>
      </c>
      <c r="H41" s="85">
        <f>IF('[7]Discharge'!H39=0,0,IF(TRIM('[7]Discharge'!H39)="","",IF(COUNT(O6)=0,"",IF(O6=1,(((10^K4)*('[7]Discharge'!H39^N4))/100),((10^K4)*('[7]Discharge'!H39^N4))))))</f>
        <v>862.3474854288992</v>
      </c>
      <c r="I41" s="85">
        <f>IF('[7]Discharge'!I39=0,0,IF(TRIM('[7]Discharge'!I39)="","",IF(COUNT(O6)=0,"",IF(O6=1,(((10^K4)*('[7]Discharge'!I39^N4))/100),((10^K4)*('[7]Discharge'!I39^N4))))))</f>
        <v>628.9318996512729</v>
      </c>
      <c r="J41" s="85">
        <f>IF('[7]Discharge'!J39=0,0,IF(TRIM('[7]Discharge'!J39)="","",IF(COUNT(O6)=0,"",IF(O6=1,(((10^K4)*('[7]Discharge'!J39^N4))/100),((10^K4)*('[7]Discharge'!J39^N4))))))</f>
        <v>137.74826781832354</v>
      </c>
      <c r="K41" s="85">
        <f>IF('[7]Discharge'!K39=0,0,IF(TRIM('[7]Discharge'!K39)="","",IF(COUNT(O6)=0,"",IF(O6=1,(((10^K4)*('[7]Discharge'!K39^N4))/100),((10^K4)*('[7]Discharge'!K39^N4))))))</f>
        <v>18.13894344322502</v>
      </c>
      <c r="L41" s="85">
        <f>IF('[7]Discharge'!L39=0,0,IF(TRIM('[7]Discharge'!L39)="","",IF(COUNT(O6)=0,"",IF(O6=1,(((10^K4)*('[7]Discharge'!L39^N4))/100),((10^K4)*('[7]Discharge'!L39^N4))))))</f>
        <v>4.403698449953918</v>
      </c>
      <c r="M41" s="85">
        <f>IF('[7]Discharge'!M39=0,0,IF(TRIM('[7]Discharge'!M39)="","",IF(COUNT(O6)=0,"",IF(O6=1,(((10^K4)*('[7]Discharge'!M39^N4))/100),((10^K4)*('[7]Discharge'!M39^N4))))))</f>
        <v>1.9576947059478158</v>
      </c>
      <c r="N41" s="85">
        <f>IF('[7]Discharge'!N39=0,0,IF(TRIM('[7]Discharge'!N39)="","",IF(COUNT(O6)=0,"",IF(O6=1,(((10^K4)*('[7]Discharge'!N39^N4))/100),((10^K4)*('[7]Discharge'!N39^N4))))))</f>
        <v>1.541808894325866</v>
      </c>
      <c r="O41" s="122">
        <f t="shared" si="0"/>
        <v>1766.3715362229173</v>
      </c>
      <c r="P41" s="92"/>
      <c r="Q41" s="74"/>
    </row>
    <row r="42" spans="2:17" ht="21.75">
      <c r="B42" s="80">
        <v>30</v>
      </c>
      <c r="C42" s="85">
        <f>IF('[7]Discharge'!C40=0,0,IF(TRIM('[7]Discharge'!C40)="","",IF(COUNT(O6)=0,"",IF(O6=1,(((10^K4)*('[7]Discharge'!C40^N4))/100),((10^K4)*('[7]Discharge'!C40^N4))))))</f>
        <v>2.183274609451225</v>
      </c>
      <c r="D42" s="85">
        <f>IF('[7]Discharge'!D40=0,0,IF(TRIM('[7]Discharge'!D40)="","",IF(COUNT(O6)=0,"",IF(O6=1,(((10^K4)*('[7]Discharge'!D40^N4))/100),((10^K4)*('[7]Discharge'!D40^N4))))))</f>
        <v>6.084195933512555</v>
      </c>
      <c r="E42" s="85">
        <f>IF('[7]Discharge'!E40=0,0,IF(TRIM('[7]Discharge'!E40)="","",IF(COUNT(O6)=0,"",IF(O6=1,(((10^K4)*('[7]Discharge'!E40^N4))/100),((10^K4)*('[7]Discharge'!E40^N4))))))</f>
        <v>5.21170490404513</v>
      </c>
      <c r="F42" s="85">
        <f>IF('[7]Discharge'!F40=0,0,IF(TRIM('[7]Discharge'!F40)="","",IF(COUNT(O6)=0,"",IF(O6=1,(((10^K4)*('[7]Discharge'!F40^N4))/100),((10^K4)*('[7]Discharge'!F40^N4))))))</f>
        <v>42.77680730692933</v>
      </c>
      <c r="G42" s="85">
        <f>IF('[7]Discharge'!G40=0,0,IF(TRIM('[7]Discharge'!G40)="","",IF(COUNT(O6)=0,"",IF(O6=1,(((10^K4)*('[7]Discharge'!G40^N4))/100),((10^K4)*('[7]Discharge'!G40^N4))))))</f>
        <v>93.82904595153286</v>
      </c>
      <c r="H42" s="85">
        <f>IF('[7]Discharge'!H40=0,0,IF(TRIM('[7]Discharge'!H40)="","",IF(COUNT(O6)=0,"",IF(O6=1,(((10^K4)*('[7]Discharge'!H40^N4))/100),((10^K4)*('[7]Discharge'!H40^N4))))))</f>
        <v>1170.694725469848</v>
      </c>
      <c r="I42" s="85">
        <f>IF('[7]Discharge'!I40=0,0,IF(TRIM('[7]Discharge'!I40)="","",IF(COUNT(O6)=0,"",IF(O6=1,(((10^K4)*('[7]Discharge'!I40^N4))/100),((10^K4)*('[7]Discharge'!I40^N4))))))</f>
        <v>3910.78148620166</v>
      </c>
      <c r="J42" s="85">
        <f>IF('[7]Discharge'!J40=0,0,IF(TRIM('[7]Discharge'!J40)="","",IF(COUNT(O6)=0,"",IF(O6=1,(((10^K4)*('[7]Discharge'!J40^N4))/100),((10^K4)*('[7]Discharge'!J40^N4))))))</f>
        <v>132.47423159728675</v>
      </c>
      <c r="K42" s="85">
        <f>IF('[7]Discharge'!K40=0,0,IF(TRIM('[7]Discharge'!K40)="","",IF(COUNT(O6)=0,"",IF(O6=1,(((10^K4)*('[7]Discharge'!K40^N4))/100),((10^K4)*('[7]Discharge'!K40^N4))))))</f>
        <v>10.796388383444922</v>
      </c>
      <c r="L42" s="85">
        <f>IF('[7]Discharge'!L40=0,0,IF(TRIM('[7]Discharge'!L40)="","",IF(COUNT(O6)=0,"",IF(O6=1,(((10^K4)*('[7]Discharge'!L40^N4))/100),((10^K4)*('[7]Discharge'!L40^N4))))))</f>
        <v>4.403698449953918</v>
      </c>
      <c r="M42" s="85"/>
      <c r="N42" s="85">
        <f>IF('[7]Discharge'!N40=0,0,IF(TRIM('[7]Discharge'!N40)="","",IF(COUNT(O6)=0,"",IF(O6=1,(((10^K4)*('[7]Discharge'!N40^N4))/100),((10^K4)*('[7]Discharge'!N40^N4))))))</f>
        <v>1.541808894325866</v>
      </c>
      <c r="O42" s="122">
        <f>IF(AND(C42="",D42="",E42="",F42="",G42="",H42="",I42="",J42="",K42="",L42="",M42="",N42=""),"",SUM(C42:N42))</f>
        <v>5380.77736770199</v>
      </c>
      <c r="P42" s="92"/>
      <c r="Q42" s="74"/>
    </row>
    <row r="43" spans="2:17" ht="21.75">
      <c r="B43" s="80">
        <v>31</v>
      </c>
      <c r="C43" s="85"/>
      <c r="D43" s="85">
        <f>IF('[7]Discharge'!D41=0,0,IF(TRIM('[7]Discharge'!D41)="","",IF(COUNT(O6)=0,"",IF(O6=1,(((10^K4)*('[7]Discharge'!D41^N4))/100),((10^K4)*('[7]Discharge'!D41^N4))))))</f>
        <v>4.403698449953918</v>
      </c>
      <c r="E43" s="85"/>
      <c r="F43" s="85">
        <f>IF('[7]Discharge'!F41=0,0,IF(TRIM('[7]Discharge'!F41)="","",IF(COUNT(O6)=0,"",IF(O6=1,(((10^K4)*('[7]Discharge'!F41^N4))/100),((10^K4)*('[7]Discharge'!F41^N4))))))</f>
        <v>295.2289013122302</v>
      </c>
      <c r="G43" s="85">
        <f>IF('[7]Discharge'!G41=0,0,IF(TRIM('[7]Discharge'!G41)="","",IF(COUNT(O6)=0,"",IF(O6=1,(((10^K4)*('[7]Discharge'!G41^N4))/100),((10^K4)*('[7]Discharge'!G41^N4))))))</f>
        <v>77.65099921566136</v>
      </c>
      <c r="H43" s="85"/>
      <c r="I43" s="85">
        <f>IF('[7]Discharge'!I41=0,0,IF(TRIM('[7]Discharge'!I41)="","",IF(COUNT(O6)=0,"",IF(O6=1,(((10^K4)*('[7]Discharge'!I41^N4))/100),((10^K4)*('[7]Discharge'!I41^N4))))))</f>
        <v>13529.800126676984</v>
      </c>
      <c r="J43" s="85"/>
      <c r="K43" s="85">
        <f>IF('[7]Discharge'!K41=0,0,IF(TRIM('[7]Discharge'!K41)="","",IF(COUNT(O6)=0,"",IF(O6=1,(((10^K4)*('[7]Discharge'!K41^N4))/100),((10^K4)*('[7]Discharge'!K41^N4))))))</f>
        <v>10.017950647755566</v>
      </c>
      <c r="L43" s="85">
        <f>IF(TRIM('[7]Discharge'!L41)="","",IF(COUNT(O6)=0,"",IF(O6=1,(((10^K4)*('[7]Discharge'!L41^N4))/100),((10^K4)*('[7]Discharge'!L41^N4)))))</f>
        <v>4.403698449953918</v>
      </c>
      <c r="M43" s="85"/>
      <c r="N43" s="85">
        <f>IF('[7]Discharge'!N41=0,0,IF(TRIM('[7]Discharge'!N41)="","",IF(COUNT(O6)=0,"",IF(O6=1,(((10^K4)*('[7]Discharge'!N41^N4))/100),((10^K4)*('[7]Discharge'!N41^N4))))))</f>
        <v>1.541808894325866</v>
      </c>
      <c r="O43" s="122">
        <f t="shared" si="0"/>
        <v>13923.047183646866</v>
      </c>
      <c r="P43" s="92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90.55076351673472</v>
      </c>
      <c r="D45" s="85">
        <f aca="true" t="shared" si="1" ref="D45:M45">IF(COUNT(D11:D43)=0,"",SUM(D11:D43))</f>
        <v>2975.319377746125</v>
      </c>
      <c r="E45" s="85">
        <f t="shared" si="1"/>
        <v>433.5783567143193</v>
      </c>
      <c r="F45" s="85">
        <f t="shared" si="1"/>
        <v>671.0153620358626</v>
      </c>
      <c r="G45" s="85">
        <f t="shared" si="1"/>
        <v>5832.324914938585</v>
      </c>
      <c r="H45" s="85">
        <f t="shared" si="1"/>
        <v>11365.917128016137</v>
      </c>
      <c r="I45" s="85">
        <f t="shared" si="1"/>
        <v>60624.80108891861</v>
      </c>
      <c r="J45" s="85">
        <f t="shared" si="1"/>
        <v>13313.745132160871</v>
      </c>
      <c r="K45" s="85">
        <f t="shared" si="1"/>
        <v>2018.7919271085098</v>
      </c>
      <c r="L45" s="85">
        <f t="shared" si="1"/>
        <v>177.83520853913708</v>
      </c>
      <c r="M45" s="85">
        <f t="shared" si="1"/>
        <v>84.71103147343679</v>
      </c>
      <c r="N45" s="85">
        <f>IF(COUNT(N11:N43)=0,"",SUM(N11:N43))</f>
        <v>55.14195071678883</v>
      </c>
      <c r="O45" s="122">
        <f>IF(COUNT(C45:N45)=0,"",SUM(C45:N45))</f>
        <v>97643.73224188511</v>
      </c>
      <c r="P45" s="92"/>
      <c r="Q45" s="88" t="s">
        <v>94</v>
      </c>
    </row>
    <row r="46" spans="2:17" ht="21.75">
      <c r="B46" s="65" t="s">
        <v>89</v>
      </c>
      <c r="C46" s="85">
        <f>IF(COUNT(C11:C43)=0,"",AVERAGE(C11:C43))</f>
        <v>3.0183587838911574</v>
      </c>
      <c r="D46" s="85">
        <f aca="true" t="shared" si="2" ref="D46:N46">IF(COUNT(D11:D43)=0,"",AVERAGE(D11:D43))</f>
        <v>95.97804444342339</v>
      </c>
      <c r="E46" s="85">
        <f t="shared" si="2"/>
        <v>14.452611890477309</v>
      </c>
      <c r="F46" s="85">
        <f t="shared" si="2"/>
        <v>21.645656839866536</v>
      </c>
      <c r="G46" s="85">
        <f t="shared" si="2"/>
        <v>188.13951338511563</v>
      </c>
      <c r="H46" s="85">
        <f t="shared" si="2"/>
        <v>378.8639042672046</v>
      </c>
      <c r="I46" s="85">
        <f t="shared" si="2"/>
        <v>1955.6387448038263</v>
      </c>
      <c r="J46" s="85">
        <f t="shared" si="2"/>
        <v>443.7915044053624</v>
      </c>
      <c r="K46" s="85">
        <f t="shared" si="2"/>
        <v>65.12232022930677</v>
      </c>
      <c r="L46" s="85">
        <f t="shared" si="2"/>
        <v>5.7366196302947445</v>
      </c>
      <c r="M46" s="85">
        <f t="shared" si="2"/>
        <v>2.921070050808165</v>
      </c>
      <c r="N46" s="85">
        <f t="shared" si="2"/>
        <v>1.7787726037673814</v>
      </c>
      <c r="O46" s="122">
        <f>IF(COUNT(C46:N46)=0,"",SUM(C46:N46))</f>
        <v>3177.0871213333444</v>
      </c>
      <c r="P46" s="92"/>
      <c r="Q46" s="74"/>
    </row>
    <row r="47" spans="2:17" ht="21.75">
      <c r="B47" s="65" t="s">
        <v>90</v>
      </c>
      <c r="C47" s="85">
        <f>IF(COUNT(C11:C43)=0,"",MAX(C11:C43))</f>
        <v>10.017950647755566</v>
      </c>
      <c r="D47" s="85">
        <f aca="true" t="shared" si="3" ref="D47:N47">IF(COUNT(D11:D43)=0,"",MAX(D11:D43))</f>
        <v>2122.0030421067577</v>
      </c>
      <c r="E47" s="85">
        <f t="shared" si="3"/>
        <v>37.9556965113462</v>
      </c>
      <c r="F47" s="85">
        <f t="shared" si="3"/>
        <v>295.2289013122302</v>
      </c>
      <c r="G47" s="85">
        <f t="shared" si="3"/>
        <v>845.7003222611403</v>
      </c>
      <c r="H47" s="85">
        <f t="shared" si="3"/>
        <v>3302.361945180122</v>
      </c>
      <c r="I47" s="85">
        <f t="shared" si="3"/>
        <v>13529.800126676984</v>
      </c>
      <c r="J47" s="85">
        <f t="shared" si="3"/>
        <v>2368.030783375113</v>
      </c>
      <c r="K47" s="85">
        <f t="shared" si="3"/>
        <v>117.2413278250434</v>
      </c>
      <c r="L47" s="85">
        <f t="shared" si="3"/>
        <v>10.017950647755566</v>
      </c>
      <c r="M47" s="85">
        <f t="shared" si="3"/>
        <v>4.024039465853635</v>
      </c>
      <c r="N47" s="85">
        <f t="shared" si="3"/>
        <v>2.9833021908962998</v>
      </c>
      <c r="O47" s="122">
        <f>IF(COUNT(C47:N47)=0,"",MAX(C47:N47))</f>
        <v>13529.800126676984</v>
      </c>
      <c r="P47" s="92"/>
      <c r="Q47" s="74"/>
    </row>
    <row r="48" spans="2:17" ht="21.75">
      <c r="B48" s="65" t="s">
        <v>91</v>
      </c>
      <c r="C48" s="85">
        <f>IF(COUNT(C11:C43)=0,"",MIN(C11:C43))</f>
        <v>2.183274609451225</v>
      </c>
      <c r="D48" s="85">
        <f aca="true" t="shared" si="4" ref="D48:N48">IF(COUNT(D11:D43)=0,"",MIN(D11:D43))</f>
        <v>2.4205290267346586</v>
      </c>
      <c r="E48" s="85">
        <f t="shared" si="4"/>
        <v>3.313764517579094</v>
      </c>
      <c r="F48" s="85">
        <f t="shared" si="4"/>
        <v>3.313764517579094</v>
      </c>
      <c r="G48" s="85">
        <f t="shared" si="4"/>
        <v>7.182965254486414</v>
      </c>
      <c r="H48" s="85">
        <f t="shared" si="4"/>
        <v>14.185893834490667</v>
      </c>
      <c r="I48" s="85">
        <f t="shared" si="4"/>
        <v>313.66561826116924</v>
      </c>
      <c r="J48" s="85">
        <f t="shared" si="4"/>
        <v>132.47423159728675</v>
      </c>
      <c r="K48" s="85">
        <f t="shared" si="4"/>
        <v>10.017950647755566</v>
      </c>
      <c r="L48" s="85">
        <f t="shared" si="4"/>
        <v>4.024039465853635</v>
      </c>
      <c r="M48" s="85">
        <f t="shared" si="4"/>
        <v>1.743850905994706</v>
      </c>
      <c r="N48" s="85">
        <f t="shared" si="4"/>
        <v>1.3516390066100104</v>
      </c>
      <c r="O48" s="122">
        <f>IF(COUNT(C48:N48)=0,"",MIN(C48:N48))</f>
        <v>1.3516390066100104</v>
      </c>
      <c r="P48" s="92"/>
      <c r="Q48" s="7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V62" sqref="V62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2001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0.8307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56</v>
      </c>
    </row>
    <row r="16" spans="1:15" s="2" customFormat="1" ht="12" customHeight="1">
      <c r="A16" s="89" t="s">
        <v>49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50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4">
        <v>21.205449947717497</v>
      </c>
      <c r="C22" s="24">
        <v>5.063574722174038</v>
      </c>
      <c r="D22" s="24">
        <v>460.3842440282053</v>
      </c>
      <c r="E22" s="24">
        <v>35.354323926621745</v>
      </c>
      <c r="F22" s="24">
        <v>495.62113614005557</v>
      </c>
      <c r="G22" s="24">
        <v>430.9129484121607</v>
      </c>
      <c r="H22" s="24">
        <v>363.7713161675257</v>
      </c>
      <c r="I22" s="24">
        <v>344.9478702051889</v>
      </c>
      <c r="J22" s="24">
        <v>154.05961813373185</v>
      </c>
      <c r="K22" s="24">
        <v>104.07159668167924</v>
      </c>
      <c r="L22" s="24">
        <v>40.060740163016334</v>
      </c>
      <c r="M22" s="24">
        <v>20.0237285405272</v>
      </c>
      <c r="N22" s="24"/>
    </row>
    <row r="23" spans="1:14" s="2" customFormat="1" ht="12.75" customHeight="1">
      <c r="A23" s="2">
        <v>2</v>
      </c>
      <c r="B23" s="24">
        <v>21.205449947717497</v>
      </c>
      <c r="C23" s="24">
        <v>8.179676952995955</v>
      </c>
      <c r="D23" s="24">
        <v>232.4840149218299</v>
      </c>
      <c r="E23" s="24">
        <v>27.73621191005445</v>
      </c>
      <c r="F23" s="24">
        <v>307.92910654987685</v>
      </c>
      <c r="G23" s="24">
        <v>376.79766642590397</v>
      </c>
      <c r="H23" s="24">
        <v>376.79766642590397</v>
      </c>
      <c r="I23" s="24">
        <v>370.2684478602697</v>
      </c>
      <c r="J23" s="24">
        <v>154.05961813373185</v>
      </c>
      <c r="K23" s="24">
        <v>101.04083938605326</v>
      </c>
      <c r="L23" s="24">
        <v>40.060740163016334</v>
      </c>
      <c r="M23" s="24">
        <v>20.0237285405272</v>
      </c>
      <c r="N23" s="24"/>
    </row>
    <row r="24" spans="1:14" s="2" customFormat="1" ht="12.75" customHeight="1">
      <c r="A24" s="2">
        <v>3</v>
      </c>
      <c r="B24" s="24">
        <v>18.756516238299916</v>
      </c>
      <c r="C24" s="24">
        <v>6.030116795642345</v>
      </c>
      <c r="D24" s="24">
        <v>195.66938262392023</v>
      </c>
      <c r="E24" s="24">
        <v>23.7363569571907</v>
      </c>
      <c r="F24" s="24">
        <v>1294.2484210912878</v>
      </c>
      <c r="G24" s="24">
        <v>320.1376045158026</v>
      </c>
      <c r="H24" s="24">
        <v>578.5830762095982</v>
      </c>
      <c r="I24" s="24">
        <v>357.54537937585934</v>
      </c>
      <c r="J24" s="24">
        <v>150.11118989822714</v>
      </c>
      <c r="K24" s="24">
        <v>101.04083938605326</v>
      </c>
      <c r="L24" s="24">
        <v>38.51635134299899</v>
      </c>
      <c r="M24" s="24">
        <v>35.354323926621745</v>
      </c>
      <c r="N24" s="24"/>
    </row>
    <row r="25" spans="1:14" s="2" customFormat="1" ht="12.75" customHeight="1">
      <c r="A25" s="2">
        <v>4</v>
      </c>
      <c r="B25" s="24">
        <v>16.39411232091062</v>
      </c>
      <c r="C25" s="24">
        <v>29.265423758250808</v>
      </c>
      <c r="D25" s="24">
        <v>150.11118989822714</v>
      </c>
      <c r="E25" s="24">
        <v>25.088025810331544</v>
      </c>
      <c r="F25" s="24">
        <v>2885.9487323325143</v>
      </c>
      <c r="G25" s="24">
        <v>351.11196742080693</v>
      </c>
      <c r="H25" s="24">
        <v>437.7237703430168</v>
      </c>
      <c r="I25" s="24">
        <v>313.9015694231276</v>
      </c>
      <c r="J25" s="24">
        <v>146.19163691974492</v>
      </c>
      <c r="K25" s="24">
        <v>98.03533197308013</v>
      </c>
      <c r="L25" s="24">
        <v>36.86262952142647</v>
      </c>
      <c r="M25" s="24">
        <v>32.269623947410096</v>
      </c>
      <c r="N25" s="24"/>
    </row>
    <row r="26" spans="1:14" s="2" customFormat="1" ht="12.75" customHeight="1">
      <c r="A26" s="2">
        <v>5</v>
      </c>
      <c r="B26" s="24">
        <v>15.296367358057964</v>
      </c>
      <c r="C26" s="24">
        <v>73.55919850970432</v>
      </c>
      <c r="D26" s="24">
        <v>146.19163691974492</v>
      </c>
      <c r="E26" s="24">
        <v>36.86262952142647</v>
      </c>
      <c r="F26" s="24">
        <v>1197.682259621766</v>
      </c>
      <c r="G26" s="24">
        <v>1143.076675302535</v>
      </c>
      <c r="H26" s="24">
        <v>760.6323781730359</v>
      </c>
      <c r="I26" s="24">
        <v>289.75589991982383</v>
      </c>
      <c r="J26" s="24">
        <v>146.19163691974492</v>
      </c>
      <c r="K26" s="24">
        <v>95.05541212088816</v>
      </c>
      <c r="L26" s="24">
        <v>30.697179000670943</v>
      </c>
      <c r="M26" s="24">
        <v>23.7363569571907</v>
      </c>
      <c r="N26" s="24"/>
    </row>
    <row r="27" spans="1:14" s="2" customFormat="1" ht="12.75" customHeight="1">
      <c r="A27" s="2">
        <v>6</v>
      </c>
      <c r="B27" s="24">
        <v>15.296367358057964</v>
      </c>
      <c r="C27" s="24">
        <v>57.388404448153956</v>
      </c>
      <c r="D27" s="24">
        <v>130.80910173206016</v>
      </c>
      <c r="E27" s="24">
        <v>70.96417661998913</v>
      </c>
      <c r="F27" s="24">
        <v>666.4454594312413</v>
      </c>
      <c r="G27" s="24">
        <v>676.4199165653063</v>
      </c>
      <c r="H27" s="24">
        <v>617.2032858524186</v>
      </c>
      <c r="I27" s="24">
        <v>272.1177871438501</v>
      </c>
      <c r="J27" s="24">
        <v>146.19163691974492</v>
      </c>
      <c r="K27" s="24">
        <v>92.10142968222672</v>
      </c>
      <c r="L27" s="24">
        <v>27.73621191005445</v>
      </c>
      <c r="M27" s="24">
        <v>22.51595948845895</v>
      </c>
      <c r="N27" s="24"/>
    </row>
    <row r="28" spans="1:14" s="2" customFormat="1" ht="12.75" customHeight="1">
      <c r="A28" s="2">
        <v>7</v>
      </c>
      <c r="B28" s="24">
        <v>15.296367358057964</v>
      </c>
      <c r="C28" s="24">
        <v>68.54582967583727</v>
      </c>
      <c r="D28" s="24">
        <v>113.31215993363165</v>
      </c>
      <c r="E28" s="24">
        <v>283.9167596178838</v>
      </c>
      <c r="F28" s="24">
        <v>696.4926545397567</v>
      </c>
      <c r="G28" s="24">
        <v>444.5644017151048</v>
      </c>
      <c r="H28" s="24">
        <v>417.132123849775</v>
      </c>
      <c r="I28" s="24">
        <v>260.46040027286915</v>
      </c>
      <c r="J28" s="24">
        <v>146.19163691974492</v>
      </c>
      <c r="K28" s="24">
        <v>89.17374741223722</v>
      </c>
      <c r="L28" s="24">
        <v>27.73621191005445</v>
      </c>
      <c r="M28" s="24">
        <v>21.205449947717497</v>
      </c>
      <c r="N28" s="24"/>
    </row>
    <row r="29" spans="1:14" s="2" customFormat="1" ht="12.75" customHeight="1">
      <c r="A29" s="2">
        <v>8</v>
      </c>
      <c r="B29" s="24">
        <v>11.583728764109713</v>
      </c>
      <c r="C29" s="24">
        <v>27.73621191005445</v>
      </c>
      <c r="D29" s="24">
        <v>89.17374741223722</v>
      </c>
      <c r="E29" s="24">
        <v>104.07159668167924</v>
      </c>
      <c r="F29" s="24">
        <v>477.9117292957183</v>
      </c>
      <c r="G29" s="24">
        <v>357.54537937585934</v>
      </c>
      <c r="H29" s="24">
        <v>376.79766642590397</v>
      </c>
      <c r="I29" s="24">
        <v>249.16322692930316</v>
      </c>
      <c r="J29" s="24">
        <v>232.4840149218299</v>
      </c>
      <c r="K29" s="24">
        <v>83.8758966420617</v>
      </c>
      <c r="L29" s="24">
        <v>27.73621191005445</v>
      </c>
      <c r="M29" s="24">
        <v>22.51595948845895</v>
      </c>
      <c r="N29" s="24"/>
    </row>
    <row r="30" spans="1:14" s="2" customFormat="1" ht="12.75" customHeight="1">
      <c r="A30" s="2">
        <v>9</v>
      </c>
      <c r="B30" s="24">
        <v>7.362319368240996</v>
      </c>
      <c r="C30" s="24">
        <v>22.51595948845895</v>
      </c>
      <c r="D30" s="24">
        <v>95.05541212088816</v>
      </c>
      <c r="E30" s="24">
        <v>210.75818918874668</v>
      </c>
      <c r="F30" s="24">
        <v>376.79766642590397</v>
      </c>
      <c r="G30" s="24">
        <v>451.68965911492904</v>
      </c>
      <c r="H30" s="24">
        <v>588.1724600118181</v>
      </c>
      <c r="I30" s="24">
        <v>249.16322692930316</v>
      </c>
      <c r="J30" s="24">
        <v>176.57193950578355</v>
      </c>
      <c r="K30" s="24">
        <v>78.67016868300846</v>
      </c>
      <c r="L30" s="24">
        <v>32.269623947410096</v>
      </c>
      <c r="M30" s="24">
        <v>23.7363569571907</v>
      </c>
      <c r="N30" s="24"/>
    </row>
    <row r="31" spans="1:14" s="2" customFormat="1" ht="12.75" customHeight="1">
      <c r="A31" s="2">
        <v>10</v>
      </c>
      <c r="B31" s="24">
        <v>8.179676952995955</v>
      </c>
      <c r="C31" s="24">
        <v>20.0237285405272</v>
      </c>
      <c r="D31" s="24">
        <v>76.18011811368757</v>
      </c>
      <c r="E31" s="24">
        <v>226.99680907068634</v>
      </c>
      <c r="F31" s="24">
        <v>301.76109044289706</v>
      </c>
      <c r="G31" s="24">
        <v>772.4626483523601</v>
      </c>
      <c r="H31" s="24">
        <v>656.5126369245709</v>
      </c>
      <c r="I31" s="24">
        <v>238.00773501656937</v>
      </c>
      <c r="J31" s="24">
        <v>154.05961813373185</v>
      </c>
      <c r="K31" s="24">
        <v>76.18011811368757</v>
      </c>
      <c r="L31" s="24">
        <v>32.269623947410096</v>
      </c>
      <c r="M31" s="24">
        <v>20.0237285405272</v>
      </c>
      <c r="N31" s="24"/>
    </row>
    <row r="32" spans="2:14" s="2" customFormat="1" ht="9.7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" customFormat="1" ht="12.75" customHeight="1">
      <c r="A33" s="2">
        <v>11</v>
      </c>
      <c r="B33" s="24">
        <v>10.67975816541566</v>
      </c>
      <c r="C33" s="24">
        <v>61.58019685845083</v>
      </c>
      <c r="D33" s="24">
        <v>86.59374632867896</v>
      </c>
      <c r="E33" s="24">
        <v>205.42100926050946</v>
      </c>
      <c r="F33" s="24">
        <v>307.92910654987685</v>
      </c>
      <c r="G33" s="24">
        <v>870.4434823402019</v>
      </c>
      <c r="H33" s="24">
        <v>403.47764846388463</v>
      </c>
      <c r="I33" s="24">
        <v>243.5675941029197</v>
      </c>
      <c r="J33" s="24">
        <v>146.19163691974492</v>
      </c>
      <c r="K33" s="24">
        <v>76.18011811368757</v>
      </c>
      <c r="L33" s="24">
        <v>27.73621191005445</v>
      </c>
      <c r="M33" s="24">
        <v>10.67975816541566</v>
      </c>
      <c r="N33" s="24"/>
    </row>
    <row r="34" spans="1:14" s="2" customFormat="1" ht="12.75" customHeight="1">
      <c r="A34" s="2">
        <v>12</v>
      </c>
      <c r="B34" s="24">
        <v>10.67975816541566</v>
      </c>
      <c r="C34" s="24">
        <v>38.51635134299899</v>
      </c>
      <c r="D34" s="24">
        <v>98.03533197308013</v>
      </c>
      <c r="E34" s="24">
        <v>410.16485067533625</v>
      </c>
      <c r="F34" s="24">
        <v>832.3716793741154</v>
      </c>
      <c r="G34" s="24">
        <v>460.3842440282053</v>
      </c>
      <c r="H34" s="24">
        <v>351.11196742080693</v>
      </c>
      <c r="I34" s="24">
        <v>238.00773501656937</v>
      </c>
      <c r="J34" s="24">
        <v>138.44051961213972</v>
      </c>
      <c r="K34" s="24">
        <v>76.18011811368757</v>
      </c>
      <c r="L34" s="24">
        <v>26.460408403781877</v>
      </c>
      <c r="M34" s="24">
        <v>10.67975816541566</v>
      </c>
      <c r="N34" s="24"/>
    </row>
    <row r="35" spans="1:14" s="2" customFormat="1" ht="12.75" customHeight="1">
      <c r="A35" s="2">
        <v>13</v>
      </c>
      <c r="B35" s="24">
        <v>29.265423758250808</v>
      </c>
      <c r="C35" s="24">
        <v>35.354323926621745</v>
      </c>
      <c r="D35" s="24">
        <v>83.8758966420617</v>
      </c>
      <c r="E35" s="24">
        <v>320.1376045158026</v>
      </c>
      <c r="F35" s="24">
        <v>796.2757301791793</v>
      </c>
      <c r="G35" s="24">
        <v>1178.6226662114277</v>
      </c>
      <c r="H35" s="24">
        <v>332.4779175231339</v>
      </c>
      <c r="I35" s="24">
        <v>226.99680907068634</v>
      </c>
      <c r="J35" s="24">
        <v>134.60966387632305</v>
      </c>
      <c r="K35" s="24">
        <v>78.67016868300846</v>
      </c>
      <c r="L35" s="24">
        <v>25.088025810331544</v>
      </c>
      <c r="M35" s="24">
        <v>9.796734791627005</v>
      </c>
      <c r="N35" s="24"/>
    </row>
    <row r="36" spans="1:14" s="2" customFormat="1" ht="12.75" customHeight="1">
      <c r="A36" s="2">
        <v>14</v>
      </c>
      <c r="B36" s="24">
        <v>40.060740163016334</v>
      </c>
      <c r="C36" s="24">
        <v>277.88843608746026</v>
      </c>
      <c r="D36" s="24">
        <v>73.55919850970432</v>
      </c>
      <c r="E36" s="24">
        <v>249.16322692930316</v>
      </c>
      <c r="F36" s="24">
        <v>1236.056832992853</v>
      </c>
      <c r="G36" s="24">
        <v>504.5431526098926</v>
      </c>
      <c r="H36" s="24">
        <v>313.9015694231276</v>
      </c>
      <c r="I36" s="24">
        <v>216.1334938466469</v>
      </c>
      <c r="J36" s="24">
        <v>134.60966387632305</v>
      </c>
      <c r="K36" s="24">
        <v>73.55919850970432</v>
      </c>
      <c r="L36" s="24">
        <v>22.51595948845895</v>
      </c>
      <c r="M36" s="24">
        <v>7.362319368240996</v>
      </c>
      <c r="N36" s="24"/>
    </row>
    <row r="37" spans="1:14" s="2" customFormat="1" ht="12.75" customHeight="1">
      <c r="A37" s="2">
        <v>15</v>
      </c>
      <c r="B37" s="24">
        <v>98.03533197308013</v>
      </c>
      <c r="C37" s="24">
        <v>578.5830762095982</v>
      </c>
      <c r="D37" s="24">
        <v>53.28068536618047</v>
      </c>
      <c r="E37" s="24">
        <v>238.00773501656937</v>
      </c>
      <c r="F37" s="24">
        <v>1178.6226662114277</v>
      </c>
      <c r="G37" s="24">
        <v>396.57540984525644</v>
      </c>
      <c r="H37" s="24">
        <v>295.854697971326</v>
      </c>
      <c r="I37" s="24">
        <v>216.1334938466469</v>
      </c>
      <c r="J37" s="24">
        <v>138.44051961213972</v>
      </c>
      <c r="K37" s="24">
        <v>63.63314247131601</v>
      </c>
      <c r="L37" s="24">
        <v>43.332037889531016</v>
      </c>
      <c r="M37" s="24">
        <v>6.569638098221889</v>
      </c>
      <c r="N37" s="24"/>
    </row>
    <row r="38" spans="1:14" s="2" customFormat="1" ht="12.75" customHeight="1">
      <c r="A38" s="2">
        <v>16</v>
      </c>
      <c r="B38" s="24">
        <v>38.51635134299899</v>
      </c>
      <c r="C38" s="24">
        <v>142.30129725780543</v>
      </c>
      <c r="D38" s="24">
        <v>68.54582967583727</v>
      </c>
      <c r="E38" s="24">
        <v>444.5644017151048</v>
      </c>
      <c r="F38" s="24">
        <v>569.0379985611097</v>
      </c>
      <c r="G38" s="24">
        <v>351.11196742080693</v>
      </c>
      <c r="H38" s="24">
        <v>301.76109044289706</v>
      </c>
      <c r="I38" s="24">
        <v>205.42100926050946</v>
      </c>
      <c r="J38" s="24">
        <v>138.44051961213972</v>
      </c>
      <c r="K38" s="24">
        <v>63.63314247131601</v>
      </c>
      <c r="L38" s="24">
        <v>41.752843725106004</v>
      </c>
      <c r="M38" s="24">
        <v>6.569638098221889</v>
      </c>
      <c r="N38" s="24"/>
    </row>
    <row r="39" spans="1:14" s="2" customFormat="1" ht="12.75" customHeight="1">
      <c r="A39" s="2">
        <v>17</v>
      </c>
      <c r="B39" s="24">
        <v>23.7363569571907</v>
      </c>
      <c r="C39" s="24">
        <v>92.10142968222672</v>
      </c>
      <c r="D39" s="24">
        <v>47.21516281059118</v>
      </c>
      <c r="E39" s="24">
        <v>243.5675941029197</v>
      </c>
      <c r="F39" s="24">
        <v>423.88158046881523</v>
      </c>
      <c r="G39" s="24">
        <v>320.1376045158026</v>
      </c>
      <c r="H39" s="24">
        <v>389.7066525967047</v>
      </c>
      <c r="I39" s="24">
        <v>200.5285940858656</v>
      </c>
      <c r="J39" s="24">
        <v>134.60966387632305</v>
      </c>
      <c r="K39" s="24">
        <v>63.63314247131601</v>
      </c>
      <c r="L39" s="24">
        <v>35.354323926621745</v>
      </c>
      <c r="M39" s="24">
        <v>6.569638098221889</v>
      </c>
      <c r="N39" s="24"/>
    </row>
    <row r="40" spans="1:14" s="2" customFormat="1" ht="12.75" customHeight="1">
      <c r="A40" s="2">
        <v>18</v>
      </c>
      <c r="B40" s="24">
        <v>18.756516238299916</v>
      </c>
      <c r="C40" s="24">
        <v>68.54582967583727</v>
      </c>
      <c r="D40" s="24">
        <v>41.752843725106004</v>
      </c>
      <c r="E40" s="24">
        <v>430.9129484121607</v>
      </c>
      <c r="F40" s="24">
        <v>2726.4412596811167</v>
      </c>
      <c r="G40" s="24">
        <v>338.81446879235745</v>
      </c>
      <c r="H40" s="24">
        <v>320.1376045158026</v>
      </c>
      <c r="I40" s="24">
        <v>195.66938262392023</v>
      </c>
      <c r="J40" s="24">
        <v>130.80910173206016</v>
      </c>
      <c r="K40" s="24">
        <v>61.58019685845083</v>
      </c>
      <c r="L40" s="24">
        <v>33.740436749299285</v>
      </c>
      <c r="M40" s="24">
        <v>6.569638098221889</v>
      </c>
      <c r="N40" s="24"/>
    </row>
    <row r="41" spans="1:14" s="2" customFormat="1" ht="12.75" customHeight="1">
      <c r="A41" s="2">
        <v>19</v>
      </c>
      <c r="B41" s="24">
        <v>14.317177105332195</v>
      </c>
      <c r="C41" s="24">
        <v>101.04083938605326</v>
      </c>
      <c r="D41" s="24">
        <v>36.86262952142647</v>
      </c>
      <c r="E41" s="24">
        <v>181.29462605683773</v>
      </c>
      <c r="F41" s="24">
        <v>1110.1335014750728</v>
      </c>
      <c r="G41" s="24">
        <v>338.81446879235745</v>
      </c>
      <c r="H41" s="24">
        <v>313.9015694231276</v>
      </c>
      <c r="I41" s="24">
        <v>190.84373513194245</v>
      </c>
      <c r="J41" s="24">
        <v>123.30040776754129</v>
      </c>
      <c r="K41" s="24">
        <v>59.40169514600668</v>
      </c>
      <c r="L41" s="24">
        <v>30.697179000670943</v>
      </c>
      <c r="M41" s="24">
        <v>6.569638098221889</v>
      </c>
      <c r="N41" s="24"/>
    </row>
    <row r="42" spans="1:14" s="2" customFormat="1" ht="12.75" customHeight="1">
      <c r="A42" s="2">
        <v>20</v>
      </c>
      <c r="B42" s="24">
        <v>11.583728764109713</v>
      </c>
      <c r="C42" s="24">
        <v>646.6217249805625</v>
      </c>
      <c r="D42" s="24">
        <v>33.740436749299285</v>
      </c>
      <c r="E42" s="24">
        <v>410.16485067533625</v>
      </c>
      <c r="F42" s="24">
        <v>666.4454594312413</v>
      </c>
      <c r="G42" s="24">
        <v>495.62113614005557</v>
      </c>
      <c r="H42" s="24">
        <v>289.75589991982383</v>
      </c>
      <c r="I42" s="24">
        <v>186.05202236027665</v>
      </c>
      <c r="J42" s="24">
        <v>123.30040776754129</v>
      </c>
      <c r="K42" s="24">
        <v>55.25305470017419</v>
      </c>
      <c r="L42" s="24">
        <v>35.354323926621745</v>
      </c>
      <c r="M42" s="24">
        <v>6.569638098221889</v>
      </c>
      <c r="N42" s="24"/>
    </row>
    <row r="43" spans="2:14" s="2" customFormat="1" ht="9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" customFormat="1" ht="12.75" customHeight="1">
      <c r="A44" s="2">
        <v>21</v>
      </c>
      <c r="B44" s="24">
        <v>11.583728764109713</v>
      </c>
      <c r="C44" s="24">
        <v>820.2899566662604</v>
      </c>
      <c r="D44" s="24">
        <v>30.697179000670943</v>
      </c>
      <c r="E44" s="24">
        <v>531.5742760740765</v>
      </c>
      <c r="F44" s="24">
        <v>636.7730044093331</v>
      </c>
      <c r="G44" s="24">
        <v>504.5431526098926</v>
      </c>
      <c r="H44" s="24">
        <v>260.46040027286915</v>
      </c>
      <c r="I44" s="24">
        <v>181.29462605683773</v>
      </c>
      <c r="J44" s="24">
        <v>119.59308425018776</v>
      </c>
      <c r="K44" s="24">
        <v>45.32890300696647</v>
      </c>
      <c r="L44" s="24">
        <v>38.51635134299899</v>
      </c>
      <c r="M44" s="24">
        <v>6.030116795642345</v>
      </c>
      <c r="N44" s="24"/>
    </row>
    <row r="45" spans="1:14" s="2" customFormat="1" ht="12.75" customHeight="1">
      <c r="A45" s="2">
        <v>22</v>
      </c>
      <c r="B45" s="24">
        <v>9.796734791627005</v>
      </c>
      <c r="C45" s="24">
        <v>210.75818918874668</v>
      </c>
      <c r="D45" s="24">
        <v>25.088025810331544</v>
      </c>
      <c r="E45" s="24">
        <v>326.1750092513274</v>
      </c>
      <c r="F45" s="24">
        <v>550.0820697432048</v>
      </c>
      <c r="G45" s="24">
        <v>477.9117292957183</v>
      </c>
      <c r="H45" s="24">
        <v>260.46040027286915</v>
      </c>
      <c r="I45" s="24">
        <v>181.29462605683773</v>
      </c>
      <c r="J45" s="24">
        <v>119.59308425018776</v>
      </c>
      <c r="K45" s="24">
        <v>45.32890300696647</v>
      </c>
      <c r="L45" s="24">
        <v>32.269623947410096</v>
      </c>
      <c r="M45" s="24">
        <v>6.569638098221889</v>
      </c>
      <c r="N45" s="24"/>
    </row>
    <row r="46" spans="1:14" s="2" customFormat="1" ht="12.75" customHeight="1">
      <c r="A46" s="2">
        <v>23</v>
      </c>
      <c r="B46" s="24">
        <v>8.935469997848587</v>
      </c>
      <c r="C46" s="24">
        <v>107.12727768425779</v>
      </c>
      <c r="D46" s="24">
        <v>41.752843725106004</v>
      </c>
      <c r="E46" s="24">
        <v>898.1481093458043</v>
      </c>
      <c r="F46" s="24">
        <v>410.16485067533625</v>
      </c>
      <c r="G46" s="24">
        <v>370.2684478602697</v>
      </c>
      <c r="H46" s="24">
        <v>249.16322692930316</v>
      </c>
      <c r="I46" s="24">
        <v>181.29462605683773</v>
      </c>
      <c r="J46" s="24">
        <v>119.59308425018776</v>
      </c>
      <c r="K46" s="24">
        <v>45.32890300696647</v>
      </c>
      <c r="L46" s="24">
        <v>27.73621191005445</v>
      </c>
      <c r="M46" s="24">
        <v>6.030116795642345</v>
      </c>
      <c r="N46" s="24"/>
    </row>
    <row r="47" spans="1:14" s="2" customFormat="1" ht="12.75" customHeight="1">
      <c r="A47" s="2">
        <v>24</v>
      </c>
      <c r="B47" s="24">
        <v>7.362319368240996</v>
      </c>
      <c r="C47" s="24">
        <v>95.05541212088816</v>
      </c>
      <c r="D47" s="24">
        <v>51.18990274080588</v>
      </c>
      <c r="E47" s="24">
        <v>588.1724600118181</v>
      </c>
      <c r="F47" s="24">
        <v>326.1750092513274</v>
      </c>
      <c r="G47" s="24">
        <v>351.11196742080693</v>
      </c>
      <c r="H47" s="24">
        <v>249.16322692930316</v>
      </c>
      <c r="I47" s="24">
        <v>176.57193950578355</v>
      </c>
      <c r="J47" s="24">
        <v>113.31215993363165</v>
      </c>
      <c r="K47" s="24">
        <v>47.21516281059118</v>
      </c>
      <c r="L47" s="24">
        <v>25.088025810331544</v>
      </c>
      <c r="M47" s="24">
        <v>22.51595948845895</v>
      </c>
      <c r="N47" s="24"/>
    </row>
    <row r="48" spans="1:14" s="2" customFormat="1" ht="12.75" customHeight="1">
      <c r="A48" s="2">
        <v>25</v>
      </c>
      <c r="B48" s="24">
        <v>6.569638098221889</v>
      </c>
      <c r="C48" s="24">
        <v>92.10142968222672</v>
      </c>
      <c r="D48" s="24">
        <v>45.32890300696647</v>
      </c>
      <c r="E48" s="24">
        <v>370.2684478602697</v>
      </c>
      <c r="F48" s="24">
        <v>295.854697971326</v>
      </c>
      <c r="G48" s="24">
        <v>1012.947768191734</v>
      </c>
      <c r="H48" s="24">
        <v>277.88843608746026</v>
      </c>
      <c r="I48" s="24">
        <v>171.88436810337845</v>
      </c>
      <c r="J48" s="24">
        <v>113.31215993363165</v>
      </c>
      <c r="K48" s="24">
        <v>45.32890300696647</v>
      </c>
      <c r="L48" s="24">
        <v>22.51595948845895</v>
      </c>
      <c r="M48" s="24">
        <v>21.205449947717497</v>
      </c>
      <c r="N48" s="24"/>
    </row>
    <row r="49" spans="1:14" s="2" customFormat="1" ht="12.75" customHeight="1">
      <c r="A49" s="2">
        <v>26</v>
      </c>
      <c r="B49" s="24">
        <v>4.5632486067886395</v>
      </c>
      <c r="C49" s="24">
        <v>104.07159668167924</v>
      </c>
      <c r="D49" s="24">
        <v>35.354323926621745</v>
      </c>
      <c r="E49" s="24">
        <v>266.16125658561066</v>
      </c>
      <c r="F49" s="24">
        <v>277.88843608746026</v>
      </c>
      <c r="G49" s="24">
        <v>1110.1335014750728</v>
      </c>
      <c r="H49" s="24">
        <v>301.76109044289706</v>
      </c>
      <c r="I49" s="24">
        <v>162.6162566327263</v>
      </c>
      <c r="J49" s="24">
        <v>110.20756709859235</v>
      </c>
      <c r="K49" s="24">
        <v>51.18990274080588</v>
      </c>
      <c r="L49" s="24">
        <v>21.205449947717497</v>
      </c>
      <c r="M49" s="24">
        <v>17.61556907052594</v>
      </c>
      <c r="N49" s="24"/>
    </row>
    <row r="50" spans="1:14" s="2" customFormat="1" ht="12.75" customHeight="1">
      <c r="A50" s="2">
        <v>27</v>
      </c>
      <c r="B50" s="24">
        <v>5.578155189162864</v>
      </c>
      <c r="C50" s="24">
        <v>266.16125658561066</v>
      </c>
      <c r="D50" s="24">
        <v>36.86262952142647</v>
      </c>
      <c r="E50" s="24">
        <v>289.75589991982383</v>
      </c>
      <c r="F50" s="24">
        <v>301.76109044289706</v>
      </c>
      <c r="G50" s="24">
        <v>636.7730044093331</v>
      </c>
      <c r="H50" s="24">
        <v>351.11196742080693</v>
      </c>
      <c r="I50" s="24">
        <v>162.6162566327263</v>
      </c>
      <c r="J50" s="24">
        <v>110.20756709859235</v>
      </c>
      <c r="K50" s="24">
        <v>43.332037889531016</v>
      </c>
      <c r="L50" s="24">
        <v>21.205449947717497</v>
      </c>
      <c r="M50" s="24">
        <v>10.67975816541566</v>
      </c>
      <c r="N50" s="24"/>
    </row>
    <row r="51" spans="1:14" s="2" customFormat="1" ht="12.75" customHeight="1">
      <c r="A51" s="2">
        <v>28</v>
      </c>
      <c r="B51" s="24">
        <v>6.030116795642345</v>
      </c>
      <c r="C51" s="24">
        <v>301.76109044289706</v>
      </c>
      <c r="D51" s="24">
        <v>38.51635134299899</v>
      </c>
      <c r="E51" s="24">
        <v>249.16322692930316</v>
      </c>
      <c r="F51" s="24">
        <v>370.2684478602697</v>
      </c>
      <c r="G51" s="24">
        <v>588.1724600118181</v>
      </c>
      <c r="H51" s="24">
        <v>522.520061909092</v>
      </c>
      <c r="I51" s="24">
        <v>162.6162566327263</v>
      </c>
      <c r="J51" s="24">
        <v>107.12727768425779</v>
      </c>
      <c r="K51" s="24">
        <v>43.332037889531016</v>
      </c>
      <c r="L51" s="24">
        <v>20.0237285405272</v>
      </c>
      <c r="M51" s="24">
        <v>10.67975816541566</v>
      </c>
      <c r="N51" s="24"/>
    </row>
    <row r="52" spans="1:14" s="2" customFormat="1" ht="12.75" customHeight="1">
      <c r="A52" s="2">
        <v>29</v>
      </c>
      <c r="B52" s="24">
        <v>5.063574722174038</v>
      </c>
      <c r="C52" s="24">
        <v>195.66938262392023</v>
      </c>
      <c r="D52" s="24">
        <v>27.73621191005445</v>
      </c>
      <c r="E52" s="24">
        <v>200.5285940858656</v>
      </c>
      <c r="F52" s="24">
        <v>996.9947288249239</v>
      </c>
      <c r="G52" s="24">
        <v>486.7438759476291</v>
      </c>
      <c r="H52" s="24">
        <v>996.9947288249239</v>
      </c>
      <c r="I52" s="24">
        <v>158.03659369048498</v>
      </c>
      <c r="J52" s="24">
        <v>107.12727768425779</v>
      </c>
      <c r="K52" s="24">
        <v>41.752843725106004</v>
      </c>
      <c r="L52" s="24"/>
      <c r="M52" s="24">
        <v>9.796734791627005</v>
      </c>
      <c r="N52" s="24"/>
    </row>
    <row r="53" spans="1:14" s="2" customFormat="1" ht="12.75" customHeight="1">
      <c r="A53" s="2">
        <v>30</v>
      </c>
      <c r="B53" s="24">
        <v>4.146247403930044</v>
      </c>
      <c r="C53" s="24">
        <v>158.03659369048498</v>
      </c>
      <c r="D53" s="24">
        <v>29.265423758250808</v>
      </c>
      <c r="E53" s="24">
        <v>430.9129484121607</v>
      </c>
      <c r="F53" s="24">
        <v>1397.0736999272344</v>
      </c>
      <c r="G53" s="24">
        <v>376.79766642590397</v>
      </c>
      <c r="H53" s="24">
        <v>636.7730044093331</v>
      </c>
      <c r="I53" s="24">
        <v>154.05961813373185</v>
      </c>
      <c r="J53" s="24">
        <v>104.07159668167924</v>
      </c>
      <c r="K53" s="24">
        <v>41.752843725106004</v>
      </c>
      <c r="L53" s="24"/>
      <c r="M53" s="24">
        <v>9.796734791627005</v>
      </c>
      <c r="N53" s="24"/>
    </row>
    <row r="54" spans="1:14" s="2" customFormat="1" ht="12.75" customHeight="1">
      <c r="A54" s="2">
        <v>31</v>
      </c>
      <c r="B54" s="24"/>
      <c r="C54" s="24">
        <v>444.5644017151048</v>
      </c>
      <c r="D54" s="24"/>
      <c r="E54" s="24">
        <v>357.54537937585934</v>
      </c>
      <c r="F54" s="24">
        <v>686.4357371306455</v>
      </c>
      <c r="G54" s="24"/>
      <c r="H54" s="24">
        <v>417.132123849775</v>
      </c>
      <c r="I54" s="24"/>
      <c r="J54" s="24">
        <v>104.07159668167924</v>
      </c>
      <c r="K54" s="24">
        <v>41.752843725106004</v>
      </c>
      <c r="L54" s="24"/>
      <c r="M54" s="24">
        <v>6.569638098221889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2" customFormat="1" ht="4.5" customHeight="1">
      <c r="A56" s="1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5" s="2" customFormat="1" ht="13.5" customHeight="1">
      <c r="A57" s="15" t="s">
        <v>33</v>
      </c>
      <c r="B57" s="27">
        <f aca="true" t="shared" si="0" ref="B57:M57">SUM(B22:B54)</f>
        <v>515.8367319850224</v>
      </c>
      <c r="C57" s="27">
        <f t="shared" si="0"/>
        <v>5156.438217291491</v>
      </c>
      <c r="D57" s="27">
        <f t="shared" si="0"/>
        <v>2674.6245637496304</v>
      </c>
      <c r="E57" s="27">
        <f t="shared" si="0"/>
        <v>8687.289534516409</v>
      </c>
      <c r="F57" s="27">
        <f t="shared" si="0"/>
        <v>24797.50584311979</v>
      </c>
      <c r="G57" s="27">
        <f t="shared" si="0"/>
        <v>16495.191041545313</v>
      </c>
      <c r="H57" s="27">
        <f t="shared" si="0"/>
        <v>13008.841665432834</v>
      </c>
      <c r="I57" s="27">
        <f t="shared" si="0"/>
        <v>6756.97057992422</v>
      </c>
      <c r="J57" s="27">
        <f t="shared" si="0"/>
        <v>4177.081106605177</v>
      </c>
      <c r="K57" s="27">
        <f t="shared" si="0"/>
        <v>2082.6126421532854</v>
      </c>
      <c r="L57" s="27">
        <f t="shared" si="0"/>
        <v>864.5380755818064</v>
      </c>
      <c r="M57" s="27">
        <f t="shared" si="0"/>
        <v>446.8310896231772</v>
      </c>
      <c r="N57" s="27">
        <f>SUM(B57:M57)</f>
        <v>85663.76109152815</v>
      </c>
      <c r="O57" s="2" t="s">
        <v>34</v>
      </c>
    </row>
    <row r="58" spans="1:15" s="2" customFormat="1" ht="13.5" customHeight="1">
      <c r="A58" s="15" t="s">
        <v>35</v>
      </c>
      <c r="B58" s="27">
        <f aca="true" t="shared" si="1" ref="B58:M58">+AVERAGE(B22:B54)</f>
        <v>17.19455773283408</v>
      </c>
      <c r="C58" s="27">
        <f t="shared" si="1"/>
        <v>166.33671668682229</v>
      </c>
      <c r="D58" s="27">
        <f t="shared" si="1"/>
        <v>89.15415212498768</v>
      </c>
      <c r="E58" s="27">
        <f t="shared" si="1"/>
        <v>280.23514627472287</v>
      </c>
      <c r="F58" s="27">
        <f t="shared" si="1"/>
        <v>799.9195433264448</v>
      </c>
      <c r="G58" s="27">
        <f t="shared" si="1"/>
        <v>549.8397013848438</v>
      </c>
      <c r="H58" s="27">
        <f t="shared" si="1"/>
        <v>419.6400537236398</v>
      </c>
      <c r="I58" s="27">
        <f t="shared" si="1"/>
        <v>225.23235266414068</v>
      </c>
      <c r="J58" s="27">
        <f t="shared" si="1"/>
        <v>134.74455182597347</v>
      </c>
      <c r="K58" s="27">
        <f t="shared" si="1"/>
        <v>67.18105297268663</v>
      </c>
      <c r="L58" s="27">
        <f t="shared" si="1"/>
        <v>30.87635984220737</v>
      </c>
      <c r="M58" s="27">
        <f t="shared" si="1"/>
        <v>14.413906116876683</v>
      </c>
      <c r="N58" s="27">
        <f>+AVERAGE(B58:M58)</f>
        <v>232.89734122301505</v>
      </c>
      <c r="O58" s="2" t="s">
        <v>34</v>
      </c>
    </row>
    <row r="59" spans="1:15" s="2" customFormat="1" ht="13.5" customHeight="1">
      <c r="A59" s="15" t="s">
        <v>36</v>
      </c>
      <c r="B59" s="27">
        <f aca="true" t="shared" si="2" ref="B59:M59">+MAX(B22:B54)</f>
        <v>98.03533197308013</v>
      </c>
      <c r="C59" s="27">
        <f t="shared" si="2"/>
        <v>820.2899566662604</v>
      </c>
      <c r="D59" s="27">
        <f t="shared" si="2"/>
        <v>460.3842440282053</v>
      </c>
      <c r="E59" s="27">
        <f t="shared" si="2"/>
        <v>898.1481093458043</v>
      </c>
      <c r="F59" s="27">
        <f t="shared" si="2"/>
        <v>2885.9487323325143</v>
      </c>
      <c r="G59" s="27">
        <f t="shared" si="2"/>
        <v>1178.6226662114277</v>
      </c>
      <c r="H59" s="27">
        <f t="shared" si="2"/>
        <v>996.9947288249239</v>
      </c>
      <c r="I59" s="27">
        <f t="shared" si="2"/>
        <v>370.2684478602697</v>
      </c>
      <c r="J59" s="27">
        <f t="shared" si="2"/>
        <v>232.4840149218299</v>
      </c>
      <c r="K59" s="27">
        <f t="shared" si="2"/>
        <v>104.07159668167924</v>
      </c>
      <c r="L59" s="27">
        <f t="shared" si="2"/>
        <v>43.332037889531016</v>
      </c>
      <c r="M59" s="27">
        <f t="shared" si="2"/>
        <v>35.354323926621745</v>
      </c>
      <c r="N59" s="27">
        <f>+MAX(B59:M59)</f>
        <v>2885.9487323325143</v>
      </c>
      <c r="O59" s="2" t="s">
        <v>34</v>
      </c>
    </row>
    <row r="60" spans="1:15" s="2" customFormat="1" ht="13.5" customHeight="1">
      <c r="A60" s="15" t="s">
        <v>37</v>
      </c>
      <c r="B60" s="27">
        <f aca="true" t="shared" si="3" ref="B60:M60">+MIN(B22:B54)</f>
        <v>4.146247403930044</v>
      </c>
      <c r="C60" s="27">
        <f t="shared" si="3"/>
        <v>5.063574722174038</v>
      </c>
      <c r="D60" s="27">
        <f t="shared" si="3"/>
        <v>25.088025810331544</v>
      </c>
      <c r="E60" s="27">
        <f t="shared" si="3"/>
        <v>23.7363569571907</v>
      </c>
      <c r="F60" s="27">
        <f t="shared" si="3"/>
        <v>277.88843608746026</v>
      </c>
      <c r="G60" s="27">
        <f t="shared" si="3"/>
        <v>320.1376045158026</v>
      </c>
      <c r="H60" s="27">
        <f t="shared" si="3"/>
        <v>249.16322692930316</v>
      </c>
      <c r="I60" s="27">
        <f t="shared" si="3"/>
        <v>154.05961813373185</v>
      </c>
      <c r="J60" s="27">
        <f t="shared" si="3"/>
        <v>104.07159668167924</v>
      </c>
      <c r="K60" s="27">
        <f t="shared" si="3"/>
        <v>41.752843725106004</v>
      </c>
      <c r="L60" s="27">
        <f t="shared" si="3"/>
        <v>20.0237285405272</v>
      </c>
      <c r="M60" s="27">
        <f t="shared" si="3"/>
        <v>6.030116795642345</v>
      </c>
      <c r="N60" s="27">
        <f>+MIN(B60:M60)</f>
        <v>4.146247403930044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R67" sqref="R67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2002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0.7233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57</v>
      </c>
    </row>
    <row r="16" spans="1:15" s="2" customFormat="1" ht="12" customHeight="1">
      <c r="A16" s="89" t="s">
        <v>46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47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4">
        <v>16.6</v>
      </c>
      <c r="C22" s="24">
        <v>7.5</v>
      </c>
      <c r="D22" s="24">
        <v>75.7</v>
      </c>
      <c r="E22" s="24">
        <v>84.6</v>
      </c>
      <c r="F22" s="24">
        <v>216.2</v>
      </c>
      <c r="G22" s="24">
        <v>296.8</v>
      </c>
      <c r="H22" s="24">
        <v>445.6</v>
      </c>
      <c r="I22" s="24">
        <v>220.6</v>
      </c>
      <c r="J22" s="24">
        <v>229.4</v>
      </c>
      <c r="K22" s="24">
        <v>132.9</v>
      </c>
      <c r="L22" s="24">
        <v>84.9</v>
      </c>
      <c r="M22" s="24">
        <v>36</v>
      </c>
      <c r="N22" s="24"/>
    </row>
    <row r="23" spans="1:14" s="2" customFormat="1" ht="12.75" customHeight="1">
      <c r="A23" s="2">
        <v>2</v>
      </c>
      <c r="B23" s="24">
        <v>20.2</v>
      </c>
      <c r="C23" s="24">
        <v>5.4</v>
      </c>
      <c r="D23" s="24">
        <v>61.5</v>
      </c>
      <c r="E23" s="24">
        <v>119.7</v>
      </c>
      <c r="F23" s="24">
        <v>292.3</v>
      </c>
      <c r="G23" s="24">
        <v>348.1</v>
      </c>
      <c r="H23" s="24">
        <v>324.6</v>
      </c>
      <c r="I23" s="24">
        <v>430.3</v>
      </c>
      <c r="J23" s="24">
        <v>224.9</v>
      </c>
      <c r="K23" s="24">
        <v>177.5</v>
      </c>
      <c r="L23" s="24">
        <v>68.1</v>
      </c>
      <c r="M23" s="24">
        <v>34.7</v>
      </c>
      <c r="N23" s="24"/>
    </row>
    <row r="24" spans="1:14" s="2" customFormat="1" ht="12.75" customHeight="1">
      <c r="A24" s="2">
        <v>3</v>
      </c>
      <c r="B24" s="24">
        <v>16.6</v>
      </c>
      <c r="C24" s="24">
        <v>5</v>
      </c>
      <c r="D24" s="24">
        <v>53.5</v>
      </c>
      <c r="E24" s="24">
        <v>186</v>
      </c>
      <c r="F24" s="24">
        <v>306</v>
      </c>
      <c r="G24" s="24">
        <v>476.8</v>
      </c>
      <c r="H24" s="24">
        <v>269.7</v>
      </c>
      <c r="I24" s="24">
        <v>971</v>
      </c>
      <c r="J24" s="24">
        <v>203.2</v>
      </c>
      <c r="K24" s="24">
        <v>173.2</v>
      </c>
      <c r="L24" s="24">
        <v>70.9</v>
      </c>
      <c r="M24" s="24">
        <v>33.3</v>
      </c>
      <c r="N24" s="24"/>
    </row>
    <row r="25" spans="1:14" s="2" customFormat="1" ht="12.75" customHeight="1">
      <c r="A25" s="2">
        <v>4</v>
      </c>
      <c r="B25" s="24">
        <v>16.6</v>
      </c>
      <c r="C25" s="24">
        <v>5</v>
      </c>
      <c r="D25" s="24">
        <v>53.5</v>
      </c>
      <c r="E25" s="24">
        <v>84.6</v>
      </c>
      <c r="F25" s="24">
        <v>260.7</v>
      </c>
      <c r="G25" s="24">
        <v>487.3</v>
      </c>
      <c r="H25" s="24">
        <v>329.3</v>
      </c>
      <c r="I25" s="24">
        <v>749.6</v>
      </c>
      <c r="J25" s="24">
        <v>203.2</v>
      </c>
      <c r="K25" s="24">
        <v>146.7</v>
      </c>
      <c r="L25" s="24">
        <v>65.4</v>
      </c>
      <c r="M25" s="24">
        <v>29.3</v>
      </c>
      <c r="N25" s="24"/>
    </row>
    <row r="26" spans="1:14" s="2" customFormat="1" ht="12.75" customHeight="1">
      <c r="A26" s="2">
        <v>5</v>
      </c>
      <c r="B26" s="24">
        <v>13.1</v>
      </c>
      <c r="C26" s="24">
        <v>9.7</v>
      </c>
      <c r="D26" s="24">
        <v>61.5</v>
      </c>
      <c r="E26" s="24">
        <v>119.7</v>
      </c>
      <c r="F26" s="24">
        <v>186</v>
      </c>
      <c r="G26" s="24">
        <v>466.4</v>
      </c>
      <c r="H26" s="24">
        <v>269.7</v>
      </c>
      <c r="I26" s="24">
        <v>476.8</v>
      </c>
      <c r="J26" s="24">
        <v>198.8</v>
      </c>
      <c r="K26" s="24">
        <v>186</v>
      </c>
      <c r="L26" s="24">
        <v>68.1</v>
      </c>
      <c r="M26" s="24">
        <v>29.3</v>
      </c>
      <c r="N26" s="24"/>
    </row>
    <row r="27" spans="1:14" s="2" customFormat="1" ht="12.75" customHeight="1">
      <c r="A27" s="2">
        <v>6</v>
      </c>
      <c r="B27" s="24">
        <v>11.9</v>
      </c>
      <c r="C27" s="24">
        <v>15.4</v>
      </c>
      <c r="D27" s="24">
        <v>78.7</v>
      </c>
      <c r="E27" s="24">
        <v>64.3</v>
      </c>
      <c r="F27" s="24">
        <v>757.7</v>
      </c>
      <c r="G27" s="24">
        <v>456</v>
      </c>
      <c r="H27" s="24">
        <v>269.7</v>
      </c>
      <c r="I27" s="24">
        <v>386.1</v>
      </c>
      <c r="J27" s="24">
        <v>190.4</v>
      </c>
      <c r="K27" s="24">
        <v>315.3</v>
      </c>
      <c r="L27" s="24">
        <v>93.5</v>
      </c>
      <c r="M27" s="24">
        <v>28.2</v>
      </c>
      <c r="N27" s="24"/>
    </row>
    <row r="28" spans="1:14" s="2" customFormat="1" ht="12.75" customHeight="1">
      <c r="A28" s="2">
        <v>7</v>
      </c>
      <c r="B28" s="24">
        <v>10.8</v>
      </c>
      <c r="C28" s="24">
        <v>23.9</v>
      </c>
      <c r="D28" s="24">
        <v>84.6</v>
      </c>
      <c r="E28" s="24">
        <v>75.7</v>
      </c>
      <c r="F28" s="24">
        <v>741.6</v>
      </c>
      <c r="G28" s="24">
        <v>560.5</v>
      </c>
      <c r="H28" s="24">
        <v>278.7</v>
      </c>
      <c r="I28" s="24">
        <v>338.7</v>
      </c>
      <c r="J28" s="24">
        <v>177.5</v>
      </c>
      <c r="K28" s="24">
        <v>186</v>
      </c>
      <c r="L28" s="24">
        <v>126</v>
      </c>
      <c r="M28" s="24">
        <v>26.1</v>
      </c>
      <c r="N28" s="24"/>
    </row>
    <row r="29" spans="1:14" s="2" customFormat="1" ht="12.75" customHeight="1">
      <c r="A29" s="2">
        <v>8</v>
      </c>
      <c r="B29" s="24">
        <v>8.6</v>
      </c>
      <c r="C29" s="24">
        <v>40.4186</v>
      </c>
      <c r="D29" s="24">
        <v>106.6</v>
      </c>
      <c r="E29" s="24">
        <v>67.2</v>
      </c>
      <c r="F29" s="24">
        <v>859.2</v>
      </c>
      <c r="G29" s="24">
        <v>548.2</v>
      </c>
      <c r="H29" s="24">
        <v>242.6</v>
      </c>
      <c r="I29" s="24">
        <v>310.7</v>
      </c>
      <c r="J29" s="24">
        <v>169.1</v>
      </c>
      <c r="K29" s="24">
        <v>153.7</v>
      </c>
      <c r="L29" s="24">
        <v>106.3</v>
      </c>
      <c r="M29" s="24">
        <v>26.1</v>
      </c>
      <c r="N29" s="24"/>
    </row>
    <row r="30" spans="1:14" s="2" customFormat="1" ht="12.75" customHeight="1">
      <c r="A30" s="2">
        <v>9</v>
      </c>
      <c r="B30" s="24">
        <v>8.6</v>
      </c>
      <c r="C30" s="24">
        <v>186</v>
      </c>
      <c r="D30" s="24">
        <v>129.7</v>
      </c>
      <c r="E30" s="24">
        <v>48.1</v>
      </c>
      <c r="F30" s="24">
        <v>591.2</v>
      </c>
      <c r="G30" s="24">
        <v>647.9</v>
      </c>
      <c r="H30" s="24">
        <v>224.9</v>
      </c>
      <c r="I30" s="24">
        <v>296.8</v>
      </c>
      <c r="J30" s="24">
        <v>169.1</v>
      </c>
      <c r="K30" s="24">
        <v>146.7</v>
      </c>
      <c r="L30" s="24">
        <v>82.1</v>
      </c>
      <c r="M30" s="24">
        <v>26.1</v>
      </c>
      <c r="N30" s="24"/>
    </row>
    <row r="31" spans="1:14" s="2" customFormat="1" ht="12.75" customHeight="1">
      <c r="A31" s="2">
        <v>10</v>
      </c>
      <c r="B31" s="24">
        <v>16.6</v>
      </c>
      <c r="C31" s="24">
        <v>58.8</v>
      </c>
      <c r="D31" s="24">
        <v>109.9</v>
      </c>
      <c r="E31" s="24">
        <v>173.2</v>
      </c>
      <c r="F31" s="24">
        <v>362.2</v>
      </c>
      <c r="G31" s="24">
        <v>765.7</v>
      </c>
      <c r="H31" s="24">
        <v>211.9</v>
      </c>
      <c r="I31" s="24">
        <v>278.7</v>
      </c>
      <c r="J31" s="24">
        <v>177.5</v>
      </c>
      <c r="K31" s="24">
        <v>143.3</v>
      </c>
      <c r="L31" s="24">
        <v>76.4</v>
      </c>
      <c r="M31" s="24">
        <v>26.1</v>
      </c>
      <c r="N31" s="24"/>
    </row>
    <row r="32" spans="2:14" s="2" customFormat="1" ht="9.7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2" customFormat="1" ht="12.75" customHeight="1">
      <c r="A33" s="2">
        <v>11</v>
      </c>
      <c r="B33" s="24">
        <v>16.6</v>
      </c>
      <c r="C33" s="24">
        <v>236.9</v>
      </c>
      <c r="D33" s="24">
        <v>139.7</v>
      </c>
      <c r="E33" s="24">
        <v>164.8</v>
      </c>
      <c r="F33" s="24">
        <v>681.9</v>
      </c>
      <c r="G33" s="24">
        <v>492.7</v>
      </c>
      <c r="H33" s="24">
        <v>203.2</v>
      </c>
      <c r="I33" s="24">
        <v>269.7</v>
      </c>
      <c r="J33" s="24">
        <v>333.9</v>
      </c>
      <c r="K33" s="24">
        <v>139.7</v>
      </c>
      <c r="L33" s="24">
        <v>70.9</v>
      </c>
      <c r="M33" s="24">
        <v>24</v>
      </c>
      <c r="N33" s="24"/>
    </row>
    <row r="34" spans="1:14" s="2" customFormat="1" ht="12.75" customHeight="1">
      <c r="A34" s="2">
        <v>12</v>
      </c>
      <c r="B34" s="24">
        <v>22</v>
      </c>
      <c r="C34" s="24">
        <v>303.6</v>
      </c>
      <c r="D34" s="24">
        <v>67.2</v>
      </c>
      <c r="E34" s="24">
        <v>99.9</v>
      </c>
      <c r="F34" s="24">
        <v>798</v>
      </c>
      <c r="G34" s="24">
        <v>425.4</v>
      </c>
      <c r="H34" s="24">
        <v>203.2</v>
      </c>
      <c r="I34" s="24">
        <v>269.7</v>
      </c>
      <c r="J34" s="24">
        <v>216.2</v>
      </c>
      <c r="K34" s="24">
        <v>132.9</v>
      </c>
      <c r="L34" s="24">
        <v>79.2</v>
      </c>
      <c r="M34" s="24">
        <v>24</v>
      </c>
      <c r="N34" s="24"/>
    </row>
    <row r="35" spans="1:14" s="2" customFormat="1" ht="12.75" customHeight="1">
      <c r="A35" s="2">
        <v>13</v>
      </c>
      <c r="B35" s="24">
        <v>119.7</v>
      </c>
      <c r="C35" s="24">
        <v>407.8</v>
      </c>
      <c r="D35" s="24">
        <v>53.5</v>
      </c>
      <c r="E35" s="24">
        <v>136.4</v>
      </c>
      <c r="F35" s="24">
        <v>886.9</v>
      </c>
      <c r="G35" s="24">
        <v>405.6</v>
      </c>
      <c r="H35" s="24">
        <v>203.2</v>
      </c>
      <c r="I35" s="24">
        <v>260.7</v>
      </c>
      <c r="J35" s="24">
        <v>181.9</v>
      </c>
      <c r="K35" s="24">
        <v>132.9</v>
      </c>
      <c r="L35" s="24">
        <v>70.9</v>
      </c>
      <c r="M35" s="24">
        <v>20.9</v>
      </c>
      <c r="N35" s="24"/>
    </row>
    <row r="36" spans="1:14" s="2" customFormat="1" ht="12.75" customHeight="1">
      <c r="A36" s="2">
        <v>14</v>
      </c>
      <c r="B36" s="24">
        <v>133</v>
      </c>
      <c r="C36" s="24">
        <v>232.9</v>
      </c>
      <c r="D36" s="24">
        <v>53.5</v>
      </c>
      <c r="E36" s="24">
        <v>96.7</v>
      </c>
      <c r="F36" s="24">
        <v>933.5</v>
      </c>
      <c r="G36" s="24">
        <v>456</v>
      </c>
      <c r="H36" s="24">
        <v>198.8</v>
      </c>
      <c r="I36" s="24">
        <v>233.7</v>
      </c>
      <c r="J36" s="24">
        <v>177.5</v>
      </c>
      <c r="K36" s="24">
        <v>129.4</v>
      </c>
      <c r="L36" s="24">
        <v>63.1</v>
      </c>
      <c r="M36" s="24">
        <v>37.4</v>
      </c>
      <c r="N36" s="24"/>
    </row>
    <row r="37" spans="1:14" s="2" customFormat="1" ht="12.75" customHeight="1">
      <c r="A37" s="2">
        <v>15</v>
      </c>
      <c r="B37" s="24">
        <v>48.1</v>
      </c>
      <c r="C37" s="24">
        <v>116.4</v>
      </c>
      <c r="D37" s="24">
        <v>75.7</v>
      </c>
      <c r="E37" s="24">
        <v>324.6</v>
      </c>
      <c r="F37" s="24">
        <v>560.5</v>
      </c>
      <c r="G37" s="24">
        <v>430.3</v>
      </c>
      <c r="H37" s="24">
        <v>198.8</v>
      </c>
      <c r="I37" s="24">
        <v>216.2</v>
      </c>
      <c r="J37" s="24">
        <v>177.5</v>
      </c>
      <c r="K37" s="24">
        <v>126</v>
      </c>
      <c r="L37" s="24">
        <v>58.5</v>
      </c>
      <c r="M37" s="24">
        <v>82.1</v>
      </c>
      <c r="N37" s="24"/>
    </row>
    <row r="38" spans="1:14" s="2" customFormat="1" ht="12.75" customHeight="1">
      <c r="A38" s="2">
        <v>16</v>
      </c>
      <c r="B38" s="24">
        <v>35.4</v>
      </c>
      <c r="C38" s="24">
        <v>244.9</v>
      </c>
      <c r="D38" s="24">
        <v>106.6</v>
      </c>
      <c r="E38" s="24">
        <v>420.4</v>
      </c>
      <c r="F38" s="24">
        <v>525.6</v>
      </c>
      <c r="G38" s="24">
        <v>386.1</v>
      </c>
      <c r="H38" s="24">
        <v>198.8</v>
      </c>
      <c r="I38" s="24">
        <v>211.9</v>
      </c>
      <c r="J38" s="24">
        <v>169.1</v>
      </c>
      <c r="K38" s="24">
        <v>119.4</v>
      </c>
      <c r="L38" s="24">
        <v>54</v>
      </c>
      <c r="M38" s="24">
        <v>82.1</v>
      </c>
      <c r="N38" s="24"/>
    </row>
    <row r="39" spans="1:14" s="2" customFormat="1" ht="12.75" customHeight="1">
      <c r="A39" s="2">
        <v>17</v>
      </c>
      <c r="B39" s="24">
        <v>27.6</v>
      </c>
      <c r="C39" s="24">
        <v>407.8</v>
      </c>
      <c r="D39" s="24">
        <v>106.6</v>
      </c>
      <c r="E39" s="24">
        <v>216.2</v>
      </c>
      <c r="F39" s="24">
        <v>654.3</v>
      </c>
      <c r="G39" s="24">
        <v>840.7</v>
      </c>
      <c r="H39" s="24">
        <v>194.6</v>
      </c>
      <c r="I39" s="24">
        <v>216.2</v>
      </c>
      <c r="J39" s="24">
        <v>169.1</v>
      </c>
      <c r="K39" s="24">
        <v>116.1</v>
      </c>
      <c r="L39" s="24">
        <v>49.5</v>
      </c>
      <c r="M39" s="24">
        <v>73.7</v>
      </c>
      <c r="N39" s="24"/>
    </row>
    <row r="40" spans="1:14" s="2" customFormat="1" ht="12.75" customHeight="1">
      <c r="A40" s="2">
        <v>18</v>
      </c>
      <c r="B40" s="24">
        <v>22</v>
      </c>
      <c r="C40" s="24">
        <v>497.4</v>
      </c>
      <c r="D40" s="24">
        <v>133</v>
      </c>
      <c r="E40" s="24">
        <v>190.4</v>
      </c>
      <c r="F40" s="24">
        <v>445.6</v>
      </c>
      <c r="G40" s="24">
        <v>591.2</v>
      </c>
      <c r="H40" s="24">
        <v>194.6</v>
      </c>
      <c r="I40" s="24">
        <v>269.7</v>
      </c>
      <c r="J40" s="24">
        <v>160.7</v>
      </c>
      <c r="K40" s="24">
        <v>112.8</v>
      </c>
      <c r="L40" s="24">
        <v>47.3</v>
      </c>
      <c r="M40" s="24">
        <v>60.8</v>
      </c>
      <c r="N40" s="24"/>
    </row>
    <row r="41" spans="1:14" s="2" customFormat="1" ht="12.75" customHeight="1">
      <c r="A41" s="2">
        <v>19</v>
      </c>
      <c r="B41" s="24">
        <v>16.6</v>
      </c>
      <c r="C41" s="24">
        <v>360.9</v>
      </c>
      <c r="D41" s="24">
        <v>81.6</v>
      </c>
      <c r="E41" s="24">
        <v>129.4</v>
      </c>
      <c r="F41" s="24">
        <v>487.3</v>
      </c>
      <c r="G41" s="24">
        <v>520.1</v>
      </c>
      <c r="H41" s="24">
        <v>220.6</v>
      </c>
      <c r="I41" s="24">
        <v>203.2</v>
      </c>
      <c r="J41" s="24">
        <v>157.3</v>
      </c>
      <c r="K41" s="24">
        <v>109.6</v>
      </c>
      <c r="L41" s="24">
        <v>47.3</v>
      </c>
      <c r="M41" s="24">
        <v>54</v>
      </c>
      <c r="N41" s="24"/>
    </row>
    <row r="42" spans="1:14" s="2" customFormat="1" ht="12.75" customHeight="1">
      <c r="A42" s="2">
        <v>20</v>
      </c>
      <c r="B42" s="24">
        <v>14.2</v>
      </c>
      <c r="C42" s="24">
        <v>273.4</v>
      </c>
      <c r="D42" s="24">
        <v>113.1</v>
      </c>
      <c r="E42" s="24">
        <v>109.6</v>
      </c>
      <c r="F42" s="24">
        <v>371.7</v>
      </c>
      <c r="G42" s="24">
        <v>425.4</v>
      </c>
      <c r="H42" s="24">
        <v>216.2</v>
      </c>
      <c r="I42" s="24">
        <v>198.8</v>
      </c>
      <c r="J42" s="24">
        <v>153.7</v>
      </c>
      <c r="K42" s="24">
        <v>106.3</v>
      </c>
      <c r="L42" s="24">
        <v>49.5</v>
      </c>
      <c r="M42" s="24">
        <v>54</v>
      </c>
      <c r="N42" s="24"/>
    </row>
    <row r="43" spans="2:14" s="2" customFormat="1" ht="9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2" customFormat="1" ht="12.75" customHeight="1">
      <c r="A44" s="2">
        <v>21</v>
      </c>
      <c r="B44" s="24">
        <v>7.5</v>
      </c>
      <c r="C44" s="24">
        <v>160.4</v>
      </c>
      <c r="D44" s="24">
        <v>67.2</v>
      </c>
      <c r="E44" s="24">
        <v>169.1</v>
      </c>
      <c r="F44" s="24">
        <v>329.3</v>
      </c>
      <c r="G44" s="24">
        <v>395.8</v>
      </c>
      <c r="H44" s="24">
        <v>203.2</v>
      </c>
      <c r="I44" s="24">
        <v>186</v>
      </c>
      <c r="J44" s="24">
        <v>146.7</v>
      </c>
      <c r="K44" s="24">
        <v>106.3</v>
      </c>
      <c r="L44" s="24">
        <v>49.5</v>
      </c>
      <c r="M44" s="24">
        <v>45.1</v>
      </c>
      <c r="N44" s="24"/>
    </row>
    <row r="45" spans="1:14" s="2" customFormat="1" ht="12.75" customHeight="1">
      <c r="A45" s="2">
        <v>22</v>
      </c>
      <c r="B45" s="24">
        <v>6.4</v>
      </c>
      <c r="C45" s="24">
        <v>123</v>
      </c>
      <c r="D45" s="24">
        <v>50.8</v>
      </c>
      <c r="E45" s="24">
        <v>256.1</v>
      </c>
      <c r="F45" s="24">
        <v>597.4</v>
      </c>
      <c r="G45" s="24">
        <v>415.5</v>
      </c>
      <c r="H45" s="24">
        <v>224.9</v>
      </c>
      <c r="I45" s="24">
        <v>181.9</v>
      </c>
      <c r="J45" s="24">
        <v>143.3</v>
      </c>
      <c r="K45" s="24">
        <v>103.1</v>
      </c>
      <c r="L45" s="24">
        <v>47.3</v>
      </c>
      <c r="M45" s="24">
        <v>24</v>
      </c>
      <c r="N45" s="24"/>
    </row>
    <row r="46" spans="1:14" s="2" customFormat="1" ht="12.75" customHeight="1">
      <c r="A46" s="2">
        <v>23</v>
      </c>
      <c r="B46" s="24">
        <v>8.6</v>
      </c>
      <c r="C46" s="24">
        <v>249</v>
      </c>
      <c r="D46" s="24">
        <v>56.1</v>
      </c>
      <c r="E46" s="24">
        <v>157.3</v>
      </c>
      <c r="F46" s="24">
        <v>1343.5</v>
      </c>
      <c r="G46" s="24">
        <v>348.1</v>
      </c>
      <c r="H46" s="24">
        <v>256.1</v>
      </c>
      <c r="I46" s="24">
        <v>181.9</v>
      </c>
      <c r="J46" s="24">
        <v>139.7</v>
      </c>
      <c r="K46" s="24">
        <v>90.6</v>
      </c>
      <c r="L46" s="24">
        <v>42.9</v>
      </c>
      <c r="M46" s="24">
        <v>17.3</v>
      </c>
      <c r="N46" s="24"/>
    </row>
    <row r="47" spans="1:14" s="2" customFormat="1" ht="12.75" customHeight="1">
      <c r="A47" s="2">
        <v>24</v>
      </c>
      <c r="B47" s="24">
        <v>8.6</v>
      </c>
      <c r="C47" s="24">
        <v>143.1</v>
      </c>
      <c r="D47" s="24">
        <v>67.2</v>
      </c>
      <c r="E47" s="24">
        <v>126</v>
      </c>
      <c r="F47" s="24">
        <v>696.8</v>
      </c>
      <c r="G47" s="24">
        <v>338.7</v>
      </c>
      <c r="H47" s="24">
        <v>229.4</v>
      </c>
      <c r="I47" s="24">
        <v>181.9</v>
      </c>
      <c r="J47" s="24">
        <v>136.4</v>
      </c>
      <c r="K47" s="24">
        <v>84.9</v>
      </c>
      <c r="L47" s="24">
        <v>42.9</v>
      </c>
      <c r="M47" s="24">
        <v>18.8</v>
      </c>
      <c r="N47" s="24"/>
    </row>
    <row r="48" spans="1:14" s="2" customFormat="1" ht="12.75" customHeight="1">
      <c r="A48" s="2">
        <v>25</v>
      </c>
      <c r="B48" s="24">
        <v>8.6</v>
      </c>
      <c r="C48" s="24">
        <v>103.4</v>
      </c>
      <c r="D48" s="24">
        <v>31.5</v>
      </c>
      <c r="E48" s="24">
        <v>109.6</v>
      </c>
      <c r="F48" s="24">
        <v>536.6</v>
      </c>
      <c r="G48" s="24">
        <v>320</v>
      </c>
      <c r="H48" s="24">
        <v>390.9</v>
      </c>
      <c r="I48" s="24">
        <v>194.6</v>
      </c>
      <c r="J48" s="24">
        <v>139.7</v>
      </c>
      <c r="K48" s="24">
        <v>82.1</v>
      </c>
      <c r="L48" s="24">
        <v>42.9</v>
      </c>
      <c r="M48" s="24">
        <v>17.3</v>
      </c>
      <c r="N48" s="24"/>
    </row>
    <row r="49" spans="1:14" s="2" customFormat="1" ht="12.75" customHeight="1">
      <c r="A49" s="2">
        <v>26</v>
      </c>
      <c r="B49" s="24">
        <v>45.5</v>
      </c>
      <c r="C49" s="24">
        <v>90.6</v>
      </c>
      <c r="D49" s="24">
        <v>23.9</v>
      </c>
      <c r="E49" s="24">
        <v>93.5</v>
      </c>
      <c r="F49" s="24">
        <v>435.3</v>
      </c>
      <c r="G49" s="24">
        <v>301.5</v>
      </c>
      <c r="H49" s="24">
        <v>242.6</v>
      </c>
      <c r="I49" s="24">
        <v>430.3</v>
      </c>
      <c r="J49" s="24">
        <v>181.9</v>
      </c>
      <c r="K49" s="24">
        <v>79.2</v>
      </c>
      <c r="L49" s="24">
        <v>42.9</v>
      </c>
      <c r="M49" s="24">
        <v>26.1</v>
      </c>
      <c r="N49" s="24"/>
    </row>
    <row r="50" spans="1:14" s="2" customFormat="1" ht="12.75" customHeight="1">
      <c r="A50" s="2">
        <v>27</v>
      </c>
      <c r="B50" s="24">
        <v>40.4</v>
      </c>
      <c r="C50" s="24">
        <v>146.5</v>
      </c>
      <c r="D50" s="24">
        <v>27.6</v>
      </c>
      <c r="E50" s="24">
        <v>450.8</v>
      </c>
      <c r="F50" s="24">
        <v>603.6</v>
      </c>
      <c r="G50" s="24">
        <v>301.5</v>
      </c>
      <c r="H50" s="24">
        <v>320</v>
      </c>
      <c r="I50" s="24">
        <v>405.6</v>
      </c>
      <c r="J50" s="24">
        <v>153.7</v>
      </c>
      <c r="K50" s="24">
        <v>79.2</v>
      </c>
      <c r="L50" s="24">
        <v>41.5</v>
      </c>
      <c r="M50" s="24">
        <v>18.1</v>
      </c>
      <c r="N50" s="24"/>
    </row>
    <row r="51" spans="1:14" s="2" customFormat="1" ht="12.75" customHeight="1">
      <c r="A51" s="2">
        <v>28</v>
      </c>
      <c r="B51" s="24">
        <v>25.7</v>
      </c>
      <c r="C51" s="24">
        <v>106.6</v>
      </c>
      <c r="D51" s="24">
        <v>23.9</v>
      </c>
      <c r="E51" s="24">
        <v>211.9</v>
      </c>
      <c r="F51" s="24">
        <v>482.1</v>
      </c>
      <c r="G51" s="24">
        <v>269.7</v>
      </c>
      <c r="H51" s="24">
        <v>306</v>
      </c>
      <c r="I51" s="24">
        <v>357.5</v>
      </c>
      <c r="J51" s="24">
        <v>143.3</v>
      </c>
      <c r="K51" s="24">
        <v>79.2</v>
      </c>
      <c r="L51" s="24">
        <v>38.8</v>
      </c>
      <c r="M51" s="24">
        <v>17.3</v>
      </c>
      <c r="N51" s="24"/>
    </row>
    <row r="52" spans="1:14" s="2" customFormat="1" ht="12.75" customHeight="1">
      <c r="A52" s="2">
        <v>29</v>
      </c>
      <c r="B52" s="24">
        <v>18.4</v>
      </c>
      <c r="C52" s="24">
        <v>139.7</v>
      </c>
      <c r="D52" s="24">
        <v>220.9</v>
      </c>
      <c r="E52" s="24">
        <v>492.7</v>
      </c>
      <c r="F52" s="24">
        <v>425.4</v>
      </c>
      <c r="G52" s="24">
        <v>301.5</v>
      </c>
      <c r="H52" s="24">
        <v>310.7</v>
      </c>
      <c r="I52" s="24">
        <v>274.1</v>
      </c>
      <c r="J52" s="24">
        <v>143.3</v>
      </c>
      <c r="K52" s="24">
        <v>73.7</v>
      </c>
      <c r="L52" s="24"/>
      <c r="M52" s="24">
        <v>18.8</v>
      </c>
      <c r="N52" s="24"/>
    </row>
    <row r="53" spans="1:14" s="2" customFormat="1" ht="12.75" customHeight="1">
      <c r="A53" s="2">
        <v>30</v>
      </c>
      <c r="B53" s="24">
        <v>16.6</v>
      </c>
      <c r="C53" s="24">
        <v>164</v>
      </c>
      <c r="D53" s="24">
        <v>116.4</v>
      </c>
      <c r="E53" s="24">
        <v>348.1</v>
      </c>
      <c r="F53" s="24">
        <v>386.1</v>
      </c>
      <c r="G53" s="24">
        <v>338.7</v>
      </c>
      <c r="H53" s="24">
        <v>287.7</v>
      </c>
      <c r="I53" s="24">
        <v>242.6</v>
      </c>
      <c r="J53" s="24">
        <v>136.4</v>
      </c>
      <c r="K53" s="24">
        <v>76.4</v>
      </c>
      <c r="L53" s="24"/>
      <c r="M53" s="24">
        <v>18.8</v>
      </c>
      <c r="N53" s="24"/>
    </row>
    <row r="54" spans="1:14" s="2" customFormat="1" ht="12.75" customHeight="1">
      <c r="A54" s="2">
        <v>31</v>
      </c>
      <c r="B54" s="24"/>
      <c r="C54" s="24">
        <v>133</v>
      </c>
      <c r="D54" s="24"/>
      <c r="E54" s="24">
        <v>329.3</v>
      </c>
      <c r="F54" s="24">
        <v>333.9</v>
      </c>
      <c r="G54" s="24"/>
      <c r="H54" s="24">
        <v>242.6</v>
      </c>
      <c r="I54" s="24"/>
      <c r="J54" s="24">
        <v>132.9</v>
      </c>
      <c r="K54" s="24">
        <v>76.4</v>
      </c>
      <c r="L54" s="24"/>
      <c r="M54" s="24">
        <v>41.5</v>
      </c>
      <c r="N54" s="24"/>
    </row>
    <row r="55" spans="1:14" s="2" customFormat="1" ht="4.5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2" customFormat="1" ht="4.5" customHeight="1">
      <c r="A56" s="1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5" s="2" customFormat="1" ht="13.5" customHeight="1">
      <c r="A57" s="15" t="s">
        <v>33</v>
      </c>
      <c r="B57" s="27">
        <f aca="true" t="shared" si="0" ref="B57:M57">SUM(B22:B54)</f>
        <v>781.1000000000001</v>
      </c>
      <c r="C57" s="27">
        <f t="shared" si="0"/>
        <v>4998.418600000001</v>
      </c>
      <c r="D57" s="27">
        <f t="shared" si="0"/>
        <v>2431.2</v>
      </c>
      <c r="E57" s="27">
        <f t="shared" si="0"/>
        <v>5655.900000000001</v>
      </c>
      <c r="F57" s="27">
        <f t="shared" si="0"/>
        <v>17088.399999999998</v>
      </c>
      <c r="G57" s="27">
        <f t="shared" si="0"/>
        <v>13358.200000000003</v>
      </c>
      <c r="H57" s="27">
        <f t="shared" si="0"/>
        <v>7912.8</v>
      </c>
      <c r="I57" s="27">
        <f t="shared" si="0"/>
        <v>9445.499999999998</v>
      </c>
      <c r="J57" s="27">
        <f t="shared" si="0"/>
        <v>5437.299999999997</v>
      </c>
      <c r="K57" s="27">
        <f t="shared" si="0"/>
        <v>3917.5</v>
      </c>
      <c r="L57" s="27">
        <f t="shared" si="0"/>
        <v>1780.6000000000001</v>
      </c>
      <c r="M57" s="27">
        <f t="shared" si="0"/>
        <v>1071.3</v>
      </c>
      <c r="N57" s="27">
        <f>SUM(B57:M57)</f>
        <v>73878.21860000001</v>
      </c>
      <c r="O57" s="2" t="s">
        <v>34</v>
      </c>
    </row>
    <row r="58" spans="1:15" s="2" customFormat="1" ht="13.5" customHeight="1">
      <c r="A58" s="15" t="s">
        <v>35</v>
      </c>
      <c r="B58" s="27">
        <f aca="true" t="shared" si="1" ref="B58:M58">+AVERAGE(B22:B54)</f>
        <v>26.036666666666672</v>
      </c>
      <c r="C58" s="27">
        <f t="shared" si="1"/>
        <v>161.23930967741939</v>
      </c>
      <c r="D58" s="27">
        <f t="shared" si="1"/>
        <v>81.03999999999999</v>
      </c>
      <c r="E58" s="27">
        <f t="shared" si="1"/>
        <v>182.4483870967742</v>
      </c>
      <c r="F58" s="27">
        <f t="shared" si="1"/>
        <v>551.2387096774193</v>
      </c>
      <c r="G58" s="27">
        <f t="shared" si="1"/>
        <v>445.2733333333334</v>
      </c>
      <c r="H58" s="27">
        <f t="shared" si="1"/>
        <v>255.2516129032258</v>
      </c>
      <c r="I58" s="27">
        <f t="shared" si="1"/>
        <v>314.84999999999997</v>
      </c>
      <c r="J58" s="27">
        <f t="shared" si="1"/>
        <v>175.3967741935483</v>
      </c>
      <c r="K58" s="27">
        <f t="shared" si="1"/>
        <v>126.37096774193549</v>
      </c>
      <c r="L58" s="27">
        <f t="shared" si="1"/>
        <v>63.59285714285715</v>
      </c>
      <c r="M58" s="27">
        <f t="shared" si="1"/>
        <v>34.55806451612903</v>
      </c>
      <c r="N58" s="27">
        <v>202.4</v>
      </c>
      <c r="O58" s="2" t="s">
        <v>34</v>
      </c>
    </row>
    <row r="59" spans="1:15" s="2" customFormat="1" ht="13.5" customHeight="1">
      <c r="A59" s="15" t="s">
        <v>36</v>
      </c>
      <c r="B59" s="27">
        <f aca="true" t="shared" si="2" ref="B59:M59">+MAX(B22:B54)</f>
        <v>133</v>
      </c>
      <c r="C59" s="27">
        <f t="shared" si="2"/>
        <v>497.4</v>
      </c>
      <c r="D59" s="27">
        <f t="shared" si="2"/>
        <v>220.9</v>
      </c>
      <c r="E59" s="27">
        <f t="shared" si="2"/>
        <v>492.7</v>
      </c>
      <c r="F59" s="27">
        <f t="shared" si="2"/>
        <v>1343.5</v>
      </c>
      <c r="G59" s="27">
        <f t="shared" si="2"/>
        <v>840.7</v>
      </c>
      <c r="H59" s="27">
        <f t="shared" si="2"/>
        <v>445.6</v>
      </c>
      <c r="I59" s="27">
        <f t="shared" si="2"/>
        <v>971</v>
      </c>
      <c r="J59" s="27">
        <f t="shared" si="2"/>
        <v>333.9</v>
      </c>
      <c r="K59" s="27">
        <f t="shared" si="2"/>
        <v>315.3</v>
      </c>
      <c r="L59" s="27">
        <f t="shared" si="2"/>
        <v>126</v>
      </c>
      <c r="M59" s="27">
        <f t="shared" si="2"/>
        <v>82.1</v>
      </c>
      <c r="N59" s="27">
        <f>+MAX(B59:M59)</f>
        <v>1343.5</v>
      </c>
      <c r="O59" s="2" t="s">
        <v>34</v>
      </c>
    </row>
    <row r="60" spans="1:15" s="2" customFormat="1" ht="13.5" customHeight="1">
      <c r="A60" s="15" t="s">
        <v>37</v>
      </c>
      <c r="B60" s="27">
        <f aca="true" t="shared" si="3" ref="B60:M60">+MIN(B22:B54)</f>
        <v>6.4</v>
      </c>
      <c r="C60" s="27">
        <f t="shared" si="3"/>
        <v>5</v>
      </c>
      <c r="D60" s="27">
        <f t="shared" si="3"/>
        <v>23.9</v>
      </c>
      <c r="E60" s="27">
        <f t="shared" si="3"/>
        <v>48.1</v>
      </c>
      <c r="F60" s="27">
        <f t="shared" si="3"/>
        <v>186</v>
      </c>
      <c r="G60" s="27">
        <f t="shared" si="3"/>
        <v>269.7</v>
      </c>
      <c r="H60" s="27">
        <f t="shared" si="3"/>
        <v>194.6</v>
      </c>
      <c r="I60" s="27">
        <f t="shared" si="3"/>
        <v>181.9</v>
      </c>
      <c r="J60" s="27">
        <f t="shared" si="3"/>
        <v>132.9</v>
      </c>
      <c r="K60" s="27">
        <f t="shared" si="3"/>
        <v>73.7</v>
      </c>
      <c r="L60" s="27">
        <f t="shared" si="3"/>
        <v>38.8</v>
      </c>
      <c r="M60" s="27">
        <f t="shared" si="3"/>
        <v>17.3</v>
      </c>
      <c r="N60" s="27">
        <f>+MIN(B60:M60)</f>
        <v>5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17:O17"/>
    <mergeCell ref="A1:O1"/>
    <mergeCell ref="A2:O2"/>
    <mergeCell ref="A3:O3"/>
    <mergeCell ref="A16:O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7">
      <selection activeCell="S53" sqref="S53"/>
    </sheetView>
  </sheetViews>
  <sheetFormatPr defaultColWidth="9.140625" defaultRowHeight="21.75"/>
  <cols>
    <col min="1" max="16384" width="9.140625" style="1" customWidth="1"/>
  </cols>
  <sheetData>
    <row r="1" spans="1:15" s="2" customFormat="1" ht="15.7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2003</v>
      </c>
      <c r="H11" s="10"/>
      <c r="I11" s="11"/>
    </row>
    <row r="12" spans="2:9" s="2" customFormat="1" ht="13.5" customHeight="1">
      <c r="B12" s="4" t="s">
        <v>14</v>
      </c>
      <c r="C12" s="10"/>
      <c r="G12" s="13">
        <v>21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0.926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58</v>
      </c>
    </row>
    <row r="16" spans="1:15" s="2" customFormat="1" ht="12" customHeight="1">
      <c r="A16" s="89" t="s">
        <v>42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43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2" customFormat="1" ht="12.75" customHeight="1">
      <c r="A22" s="2">
        <v>1</v>
      </c>
      <c r="B22" s="21">
        <v>32.3</v>
      </c>
      <c r="C22" s="21">
        <v>22.2</v>
      </c>
      <c r="D22" s="21">
        <v>14.8</v>
      </c>
      <c r="E22" s="21">
        <v>141.4</v>
      </c>
      <c r="F22" s="21">
        <v>731.9</v>
      </c>
      <c r="G22" s="21">
        <v>306.7</v>
      </c>
      <c r="H22" s="21">
        <v>349.1</v>
      </c>
      <c r="I22" s="21">
        <v>183.2</v>
      </c>
      <c r="J22" s="21">
        <v>108.8</v>
      </c>
      <c r="K22" s="21">
        <v>55.6</v>
      </c>
      <c r="L22" s="21">
        <v>20.7</v>
      </c>
      <c r="M22" s="21">
        <v>11.2</v>
      </c>
      <c r="N22" s="21"/>
    </row>
    <row r="23" spans="1:14" s="2" customFormat="1" ht="12.75" customHeight="1">
      <c r="A23" s="2">
        <v>2</v>
      </c>
      <c r="B23" s="21">
        <v>28.8</v>
      </c>
      <c r="C23" s="21">
        <v>55.6</v>
      </c>
      <c r="D23" s="21">
        <v>16.1</v>
      </c>
      <c r="E23" s="21">
        <v>137</v>
      </c>
      <c r="F23" s="21">
        <v>313.6</v>
      </c>
      <c r="G23" s="21">
        <v>242.1</v>
      </c>
      <c r="H23" s="21">
        <v>400.4</v>
      </c>
      <c r="I23" s="21">
        <v>164.3</v>
      </c>
      <c r="J23" s="21">
        <v>105.3</v>
      </c>
      <c r="K23" s="21">
        <v>50.6</v>
      </c>
      <c r="L23" s="21">
        <v>23.8</v>
      </c>
      <c r="M23" s="21">
        <v>10</v>
      </c>
      <c r="N23" s="21"/>
    </row>
    <row r="24" spans="1:14" s="2" customFormat="1" ht="12.75" customHeight="1">
      <c r="A24" s="2">
        <v>3</v>
      </c>
      <c r="B24" s="21">
        <v>28.8</v>
      </c>
      <c r="C24" s="21">
        <v>39</v>
      </c>
      <c r="D24" s="21">
        <v>14.8</v>
      </c>
      <c r="E24" s="21">
        <v>115.9</v>
      </c>
      <c r="F24" s="21">
        <v>969.1</v>
      </c>
      <c r="G24" s="21">
        <v>608.7</v>
      </c>
      <c r="H24" s="21">
        <v>341.9</v>
      </c>
      <c r="I24" s="21">
        <v>159.7</v>
      </c>
      <c r="J24" s="21">
        <v>101.8</v>
      </c>
      <c r="K24" s="21">
        <v>48.3</v>
      </c>
      <c r="L24" s="21">
        <v>20.7</v>
      </c>
      <c r="M24" s="21">
        <v>10</v>
      </c>
      <c r="N24" s="21"/>
    </row>
    <row r="25" spans="1:14" s="2" customFormat="1" ht="12.75" customHeight="1">
      <c r="A25" s="2">
        <v>4</v>
      </c>
      <c r="B25" s="21">
        <v>25.5</v>
      </c>
      <c r="C25" s="21">
        <v>23.8</v>
      </c>
      <c r="D25" s="21">
        <v>27.1</v>
      </c>
      <c r="E25" s="21">
        <v>98.4</v>
      </c>
      <c r="F25" s="21">
        <v>535.6</v>
      </c>
      <c r="G25" s="21">
        <v>916.1</v>
      </c>
      <c r="H25" s="21">
        <v>306.7</v>
      </c>
      <c r="I25" s="21">
        <v>150.5</v>
      </c>
      <c r="J25" s="21">
        <v>101.8</v>
      </c>
      <c r="K25" s="21">
        <v>48.3</v>
      </c>
      <c r="L25" s="21">
        <v>16.1</v>
      </c>
      <c r="M25" s="21">
        <v>10</v>
      </c>
      <c r="N25" s="21"/>
    </row>
    <row r="26" spans="1:14" s="2" customFormat="1" ht="12.75" customHeight="1">
      <c r="A26" s="2">
        <v>5</v>
      </c>
      <c r="B26" s="21">
        <v>23.8</v>
      </c>
      <c r="C26" s="21">
        <v>23.8</v>
      </c>
      <c r="D26" s="21">
        <v>50.6</v>
      </c>
      <c r="E26" s="21">
        <v>88.2</v>
      </c>
      <c r="F26" s="21">
        <v>341.9</v>
      </c>
      <c r="G26" s="21">
        <v>1142.5</v>
      </c>
      <c r="H26" s="21">
        <v>279.2</v>
      </c>
      <c r="I26" s="21">
        <v>150.5</v>
      </c>
      <c r="J26" s="21">
        <v>101.8</v>
      </c>
      <c r="K26" s="21">
        <v>45.9</v>
      </c>
      <c r="L26" s="21">
        <v>16.1</v>
      </c>
      <c r="M26" s="21">
        <v>8.9</v>
      </c>
      <c r="N26" s="21"/>
    </row>
    <row r="27" spans="1:14" s="2" customFormat="1" ht="12.75" customHeight="1">
      <c r="A27" s="2">
        <v>6</v>
      </c>
      <c r="B27" s="21">
        <v>23.8</v>
      </c>
      <c r="C27" s="21">
        <v>23.8</v>
      </c>
      <c r="D27" s="21">
        <v>58.3</v>
      </c>
      <c r="E27" s="21">
        <v>81.8</v>
      </c>
      <c r="F27" s="21">
        <v>254.1</v>
      </c>
      <c r="G27" s="21">
        <v>1986.7</v>
      </c>
      <c r="H27" s="21">
        <v>272.5</v>
      </c>
      <c r="I27" s="21">
        <v>141.4</v>
      </c>
      <c r="J27" s="21">
        <v>101.8</v>
      </c>
      <c r="K27" s="21">
        <v>43.6</v>
      </c>
      <c r="L27" s="21">
        <v>16.1</v>
      </c>
      <c r="M27" s="21">
        <v>8.9</v>
      </c>
      <c r="N27" s="21"/>
    </row>
    <row r="28" spans="1:14" s="2" customFormat="1" ht="12.75" customHeight="1">
      <c r="A28" s="2">
        <v>7</v>
      </c>
      <c r="B28" s="21">
        <v>23.8</v>
      </c>
      <c r="C28" s="21">
        <v>23.8</v>
      </c>
      <c r="D28" s="21">
        <v>45.9</v>
      </c>
      <c r="E28" s="21">
        <v>81.8</v>
      </c>
      <c r="F28" s="21">
        <v>207.7</v>
      </c>
      <c r="G28" s="21">
        <v>1254.2</v>
      </c>
      <c r="H28" s="21">
        <v>272.5</v>
      </c>
      <c r="I28" s="21">
        <v>123.8</v>
      </c>
      <c r="J28" s="21">
        <v>98.4</v>
      </c>
      <c r="K28" s="21">
        <v>43.6</v>
      </c>
      <c r="L28" s="21">
        <v>14.8</v>
      </c>
      <c r="M28" s="21">
        <v>7.8</v>
      </c>
      <c r="N28" s="21"/>
    </row>
    <row r="29" spans="1:14" s="2" customFormat="1" ht="12.75" customHeight="1">
      <c r="A29" s="2">
        <v>8</v>
      </c>
      <c r="B29" s="21">
        <v>23.8</v>
      </c>
      <c r="C29" s="21">
        <v>23.8</v>
      </c>
      <c r="D29" s="21">
        <v>30.5</v>
      </c>
      <c r="E29" s="21">
        <v>75.8</v>
      </c>
      <c r="F29" s="21">
        <v>192.9</v>
      </c>
      <c r="G29" s="21">
        <v>825.2</v>
      </c>
      <c r="H29" s="21">
        <v>254.1</v>
      </c>
      <c r="I29" s="21">
        <v>119.5</v>
      </c>
      <c r="J29" s="21">
        <v>98.4</v>
      </c>
      <c r="K29" s="21">
        <v>43.6</v>
      </c>
      <c r="L29" s="21">
        <v>14.8</v>
      </c>
      <c r="M29" s="21">
        <v>7.8</v>
      </c>
      <c r="N29" s="21"/>
    </row>
    <row r="30" spans="1:14" s="2" customFormat="1" ht="12.75" customHeight="1">
      <c r="A30" s="2">
        <v>9</v>
      </c>
      <c r="B30" s="21">
        <v>25.5</v>
      </c>
      <c r="C30" s="21">
        <v>23.8</v>
      </c>
      <c r="D30" s="21">
        <v>23.8</v>
      </c>
      <c r="E30" s="21">
        <v>55.6</v>
      </c>
      <c r="F30" s="21">
        <v>224.3</v>
      </c>
      <c r="G30" s="21">
        <v>638</v>
      </c>
      <c r="H30" s="21">
        <v>260.2</v>
      </c>
      <c r="I30" s="21">
        <v>119.5</v>
      </c>
      <c r="J30" s="21">
        <v>98.4</v>
      </c>
      <c r="K30" s="21">
        <v>41.2</v>
      </c>
      <c r="L30" s="21">
        <v>14.8</v>
      </c>
      <c r="M30" s="21">
        <v>11.2</v>
      </c>
      <c r="N30" s="21"/>
    </row>
    <row r="31" spans="1:14" s="2" customFormat="1" ht="12.75" customHeight="1">
      <c r="A31" s="2">
        <v>10</v>
      </c>
      <c r="B31" s="21">
        <v>25.5</v>
      </c>
      <c r="C31" s="21">
        <v>16.1</v>
      </c>
      <c r="D31" s="21">
        <v>20.7</v>
      </c>
      <c r="E31" s="21">
        <v>55.6</v>
      </c>
      <c r="F31" s="21">
        <v>638</v>
      </c>
      <c r="G31" s="21">
        <v>1788.6</v>
      </c>
      <c r="H31" s="21">
        <v>212.6</v>
      </c>
      <c r="I31" s="21">
        <v>141.4</v>
      </c>
      <c r="J31" s="21">
        <v>94.9</v>
      </c>
      <c r="K31" s="21">
        <v>39</v>
      </c>
      <c r="L31" s="21">
        <v>13.6</v>
      </c>
      <c r="M31" s="21">
        <v>11.2</v>
      </c>
      <c r="N31" s="21"/>
    </row>
    <row r="32" spans="2:14" s="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2" customFormat="1" ht="12.75" customHeight="1">
      <c r="A33" s="2">
        <v>11</v>
      </c>
      <c r="B33" s="21">
        <v>27.1</v>
      </c>
      <c r="C33" s="21">
        <v>16.1</v>
      </c>
      <c r="D33" s="21">
        <v>22.2</v>
      </c>
      <c r="E33" s="21">
        <v>112.3</v>
      </c>
      <c r="F33" s="21">
        <v>279.2</v>
      </c>
      <c r="G33" s="21">
        <v>2473</v>
      </c>
      <c r="H33" s="21">
        <v>192.9</v>
      </c>
      <c r="I33" s="21">
        <v>141.4</v>
      </c>
      <c r="J33" s="21">
        <v>94.9</v>
      </c>
      <c r="K33" s="21">
        <v>39</v>
      </c>
      <c r="L33" s="21">
        <v>13.6</v>
      </c>
      <c r="M33" s="21">
        <v>11.2</v>
      </c>
      <c r="N33" s="21"/>
    </row>
    <row r="34" spans="1:14" s="2" customFormat="1" ht="12.75" customHeight="1">
      <c r="A34" s="2">
        <v>12</v>
      </c>
      <c r="B34" s="21">
        <v>41.2</v>
      </c>
      <c r="C34" s="21">
        <v>20.7</v>
      </c>
      <c r="D34" s="21">
        <v>22.2</v>
      </c>
      <c r="E34" s="21">
        <v>942.5</v>
      </c>
      <c r="F34" s="21">
        <v>313.6</v>
      </c>
      <c r="G34" s="21">
        <v>2113.6</v>
      </c>
      <c r="H34" s="21">
        <v>183.2</v>
      </c>
      <c r="I34" s="21">
        <v>132.5</v>
      </c>
      <c r="J34" s="21">
        <v>84.9</v>
      </c>
      <c r="K34" s="21">
        <v>41.2</v>
      </c>
      <c r="L34" s="21">
        <v>13.6</v>
      </c>
      <c r="M34" s="21">
        <v>10</v>
      </c>
      <c r="N34" s="21"/>
    </row>
    <row r="35" spans="1:14" s="2" customFormat="1" ht="12.75" customHeight="1">
      <c r="A35" s="2">
        <v>13</v>
      </c>
      <c r="B35" s="21">
        <v>30.5</v>
      </c>
      <c r="C35" s="21">
        <v>20.7</v>
      </c>
      <c r="D35" s="21">
        <v>23.8</v>
      </c>
      <c r="E35" s="21">
        <v>838.1</v>
      </c>
      <c r="F35" s="21">
        <v>272.5</v>
      </c>
      <c r="G35" s="21">
        <v>1237.9</v>
      </c>
      <c r="H35" s="21">
        <v>164.3</v>
      </c>
      <c r="I35" s="21">
        <v>137</v>
      </c>
      <c r="J35" s="21">
        <v>84.9</v>
      </c>
      <c r="K35" s="21">
        <v>43.6</v>
      </c>
      <c r="L35" s="21">
        <v>13.6</v>
      </c>
      <c r="M35" s="21">
        <v>10</v>
      </c>
      <c r="N35" s="21"/>
    </row>
    <row r="36" spans="1:14" s="2" customFormat="1" ht="12.75" customHeight="1">
      <c r="A36" s="2">
        <v>14</v>
      </c>
      <c r="B36" s="21">
        <v>23.8</v>
      </c>
      <c r="C36" s="21">
        <v>27.1</v>
      </c>
      <c r="D36" s="21">
        <v>22.2</v>
      </c>
      <c r="E36" s="21">
        <v>453.5</v>
      </c>
      <c r="F36" s="21">
        <v>248.1</v>
      </c>
      <c r="G36" s="21">
        <v>929.2</v>
      </c>
      <c r="H36" s="21">
        <v>742.8</v>
      </c>
      <c r="I36" s="21">
        <v>141.4</v>
      </c>
      <c r="J36" s="21">
        <v>81.8</v>
      </c>
      <c r="K36" s="21">
        <v>43.6</v>
      </c>
      <c r="L36" s="21">
        <v>13.6</v>
      </c>
      <c r="M36" s="21">
        <v>10</v>
      </c>
      <c r="N36" s="21"/>
    </row>
    <row r="37" spans="1:14" s="2" customFormat="1" ht="12.75" customHeight="1">
      <c r="A37" s="2">
        <v>15</v>
      </c>
      <c r="B37" s="21">
        <v>25.5</v>
      </c>
      <c r="C37" s="21">
        <v>173.7</v>
      </c>
      <c r="D37" s="21">
        <v>20.7</v>
      </c>
      <c r="E37" s="21">
        <v>224.3</v>
      </c>
      <c r="F37" s="21">
        <v>236.1</v>
      </c>
      <c r="G37" s="21">
        <v>787.1</v>
      </c>
      <c r="H37" s="21">
        <v>370.9</v>
      </c>
      <c r="I37" s="21">
        <v>132.5</v>
      </c>
      <c r="J37" s="21">
        <v>78.8</v>
      </c>
      <c r="K37" s="21">
        <v>43.6</v>
      </c>
      <c r="L37" s="21">
        <v>13.6</v>
      </c>
      <c r="M37" s="21">
        <v>10</v>
      </c>
      <c r="N37" s="21"/>
    </row>
    <row r="38" spans="1:14" s="2" customFormat="1" ht="12.75" customHeight="1">
      <c r="A38" s="2">
        <v>16</v>
      </c>
      <c r="B38" s="21">
        <v>43.6</v>
      </c>
      <c r="C38" s="21">
        <v>69.8</v>
      </c>
      <c r="D38" s="21">
        <v>32.3</v>
      </c>
      <c r="E38" s="21">
        <v>150.5</v>
      </c>
      <c r="F38" s="21">
        <v>169</v>
      </c>
      <c r="G38" s="21">
        <v>688.5</v>
      </c>
      <c r="H38" s="21">
        <v>299.7</v>
      </c>
      <c r="I38" s="21">
        <v>132.5</v>
      </c>
      <c r="J38" s="21">
        <v>75.8</v>
      </c>
      <c r="K38" s="21">
        <v>43.6</v>
      </c>
      <c r="L38" s="21">
        <v>13.6</v>
      </c>
      <c r="M38" s="21">
        <v>8.9</v>
      </c>
      <c r="N38" s="21"/>
    </row>
    <row r="39" spans="1:14" s="2" customFormat="1" ht="12.75" customHeight="1">
      <c r="A39" s="2">
        <v>17</v>
      </c>
      <c r="B39" s="21">
        <v>55.6</v>
      </c>
      <c r="C39" s="21">
        <v>43.6</v>
      </c>
      <c r="D39" s="21">
        <v>32.3</v>
      </c>
      <c r="E39" s="21">
        <v>112.3</v>
      </c>
      <c r="F39" s="21">
        <v>272.5</v>
      </c>
      <c r="G39" s="21">
        <v>618.4</v>
      </c>
      <c r="H39" s="21">
        <v>242.1</v>
      </c>
      <c r="I39" s="21">
        <v>128.1</v>
      </c>
      <c r="J39" s="21">
        <v>75.8</v>
      </c>
      <c r="K39" s="21">
        <v>41.2</v>
      </c>
      <c r="L39" s="21">
        <v>13.6</v>
      </c>
      <c r="M39" s="21">
        <v>8.9</v>
      </c>
      <c r="N39" s="21"/>
    </row>
    <row r="40" spans="1:14" s="2" customFormat="1" ht="12.75" customHeight="1">
      <c r="A40" s="2">
        <v>18</v>
      </c>
      <c r="B40" s="21">
        <v>61.2</v>
      </c>
      <c r="C40" s="21">
        <v>27.1</v>
      </c>
      <c r="D40" s="21">
        <v>32.3</v>
      </c>
      <c r="E40" s="21">
        <v>66.9</v>
      </c>
      <c r="F40" s="21">
        <v>1287.1</v>
      </c>
      <c r="G40" s="21">
        <v>589.3</v>
      </c>
      <c r="H40" s="21">
        <v>242.1</v>
      </c>
      <c r="I40" s="21">
        <v>128.1</v>
      </c>
      <c r="J40" s="21">
        <v>75.8</v>
      </c>
      <c r="K40" s="21">
        <v>36.7</v>
      </c>
      <c r="L40" s="21">
        <v>13.6</v>
      </c>
      <c r="M40" s="21">
        <v>8.9</v>
      </c>
      <c r="N40" s="21"/>
    </row>
    <row r="41" spans="1:14" s="2" customFormat="1" ht="12.75" customHeight="1">
      <c r="A41" s="2">
        <v>19</v>
      </c>
      <c r="B41" s="21">
        <v>36.7</v>
      </c>
      <c r="C41" s="21">
        <v>22.2</v>
      </c>
      <c r="D41" s="21">
        <v>32.3</v>
      </c>
      <c r="E41" s="21">
        <v>55.6</v>
      </c>
      <c r="F41" s="21">
        <v>2139.2</v>
      </c>
      <c r="G41" s="21">
        <v>599</v>
      </c>
      <c r="H41" s="21">
        <v>218.4</v>
      </c>
      <c r="I41" s="21">
        <v>123.8</v>
      </c>
      <c r="J41" s="21">
        <v>72.8</v>
      </c>
      <c r="K41" s="21">
        <v>34.4</v>
      </c>
      <c r="L41" s="21">
        <v>13.6</v>
      </c>
      <c r="M41" s="21">
        <v>8.9</v>
      </c>
      <c r="N41" s="21"/>
    </row>
    <row r="42" spans="1:14" s="2" customFormat="1" ht="12.75" customHeight="1">
      <c r="A42" s="2">
        <v>20</v>
      </c>
      <c r="B42" s="21">
        <v>32.3</v>
      </c>
      <c r="C42" s="21">
        <v>20.7</v>
      </c>
      <c r="D42" s="21">
        <v>23.8</v>
      </c>
      <c r="E42" s="21">
        <v>39</v>
      </c>
      <c r="F42" s="21">
        <v>1254.2</v>
      </c>
      <c r="G42" s="21">
        <v>544.4</v>
      </c>
      <c r="H42" s="21">
        <v>188.1</v>
      </c>
      <c r="I42" s="21">
        <v>123.8</v>
      </c>
      <c r="J42" s="21">
        <v>66.9</v>
      </c>
      <c r="K42" s="21">
        <v>32.3</v>
      </c>
      <c r="L42" s="21">
        <v>14.8</v>
      </c>
      <c r="M42" s="21">
        <v>8.9</v>
      </c>
      <c r="N42" s="21"/>
    </row>
    <row r="43" spans="2:14" s="2" customFormat="1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12.75" customHeight="1">
      <c r="A44" s="2">
        <v>21</v>
      </c>
      <c r="B44" s="21">
        <v>25.5</v>
      </c>
      <c r="C44" s="21">
        <v>19.1</v>
      </c>
      <c r="D44" s="21">
        <v>22.2</v>
      </c>
      <c r="E44" s="21">
        <v>39</v>
      </c>
      <c r="F44" s="21">
        <v>929.2</v>
      </c>
      <c r="G44" s="21">
        <v>518.2</v>
      </c>
      <c r="H44" s="21">
        <v>254.1</v>
      </c>
      <c r="I44" s="21">
        <v>119.5</v>
      </c>
      <c r="J44" s="21">
        <v>66.9</v>
      </c>
      <c r="K44" s="21">
        <v>32.3</v>
      </c>
      <c r="L44" s="21">
        <v>14.8</v>
      </c>
      <c r="M44" s="21">
        <v>7.8</v>
      </c>
      <c r="N44" s="21"/>
    </row>
    <row r="45" spans="1:14" s="2" customFormat="1" ht="12.75" customHeight="1">
      <c r="A45" s="2">
        <v>22</v>
      </c>
      <c r="B45" s="21">
        <v>23.8</v>
      </c>
      <c r="C45" s="21">
        <v>16.1</v>
      </c>
      <c r="D45" s="21">
        <v>20.7</v>
      </c>
      <c r="E45" s="21">
        <v>32.3</v>
      </c>
      <c r="F45" s="21">
        <v>825.2</v>
      </c>
      <c r="G45" s="21">
        <v>453.5</v>
      </c>
      <c r="H45" s="21">
        <v>202.7</v>
      </c>
      <c r="I45" s="21">
        <v>119.5</v>
      </c>
      <c r="J45" s="21">
        <v>66.9</v>
      </c>
      <c r="K45" s="21">
        <v>30.5</v>
      </c>
      <c r="L45" s="21">
        <v>14.8</v>
      </c>
      <c r="M45" s="21">
        <v>7.8</v>
      </c>
      <c r="N45" s="21"/>
    </row>
    <row r="46" spans="1:14" s="2" customFormat="1" ht="12.75" customHeight="1">
      <c r="A46" s="2">
        <v>23</v>
      </c>
      <c r="B46" s="21">
        <v>23.8</v>
      </c>
      <c r="C46" s="21">
        <v>17.6</v>
      </c>
      <c r="D46" s="21">
        <v>22.2</v>
      </c>
      <c r="E46" s="21">
        <v>299.7</v>
      </c>
      <c r="F46" s="21">
        <v>589.3</v>
      </c>
      <c r="G46" s="21">
        <v>438.1</v>
      </c>
      <c r="H46" s="21">
        <v>212.6</v>
      </c>
      <c r="I46" s="21">
        <v>119.5</v>
      </c>
      <c r="J46" s="21">
        <v>66.9</v>
      </c>
      <c r="K46" s="21">
        <v>30.5</v>
      </c>
      <c r="L46" s="21">
        <v>14.8</v>
      </c>
      <c r="M46" s="21">
        <v>6.7</v>
      </c>
      <c r="N46" s="21"/>
    </row>
    <row r="47" spans="1:14" s="2" customFormat="1" ht="12.75" customHeight="1">
      <c r="A47" s="2">
        <v>24</v>
      </c>
      <c r="B47" s="21">
        <v>23.8</v>
      </c>
      <c r="C47" s="21">
        <v>23.8</v>
      </c>
      <c r="D47" s="21">
        <v>61.2</v>
      </c>
      <c r="E47" s="21">
        <v>2164.9</v>
      </c>
      <c r="F47" s="21">
        <v>526.9</v>
      </c>
      <c r="G47" s="21">
        <v>422.9</v>
      </c>
      <c r="H47" s="21">
        <v>202.7</v>
      </c>
      <c r="I47" s="21">
        <v>119.5</v>
      </c>
      <c r="J47" s="21">
        <v>66.9</v>
      </c>
      <c r="K47" s="21">
        <v>30.5</v>
      </c>
      <c r="L47" s="21">
        <v>13.6</v>
      </c>
      <c r="M47" s="21">
        <v>6.7</v>
      </c>
      <c r="N47" s="21"/>
    </row>
    <row r="48" spans="1:14" s="2" customFormat="1" ht="12.75" customHeight="1">
      <c r="A48" s="2">
        <v>25</v>
      </c>
      <c r="B48" s="21">
        <v>22.2</v>
      </c>
      <c r="C48" s="21">
        <v>22.2</v>
      </c>
      <c r="D48" s="21">
        <v>81.8</v>
      </c>
      <c r="E48" s="21">
        <v>618.4</v>
      </c>
      <c r="F48" s="21">
        <v>484.6</v>
      </c>
      <c r="G48" s="21">
        <v>461.2</v>
      </c>
      <c r="H48" s="21">
        <v>173.7</v>
      </c>
      <c r="I48" s="21">
        <v>123.8</v>
      </c>
      <c r="J48" s="21">
        <v>61.2</v>
      </c>
      <c r="K48" s="21">
        <v>30.5</v>
      </c>
      <c r="L48" s="21">
        <v>12.4</v>
      </c>
      <c r="M48" s="21">
        <v>6.7</v>
      </c>
      <c r="N48" s="21"/>
    </row>
    <row r="49" spans="1:14" s="2" customFormat="1" ht="12.75" customHeight="1">
      <c r="A49" s="2">
        <v>26</v>
      </c>
      <c r="B49" s="21">
        <v>20.7</v>
      </c>
      <c r="C49" s="21">
        <v>23.8</v>
      </c>
      <c r="D49" s="21">
        <v>55.6</v>
      </c>
      <c r="E49" s="21">
        <v>260.2</v>
      </c>
      <c r="F49" s="21">
        <v>370.9</v>
      </c>
      <c r="G49" s="21">
        <v>407.9</v>
      </c>
      <c r="H49" s="21">
        <v>164.3</v>
      </c>
      <c r="I49" s="21">
        <v>119.5</v>
      </c>
      <c r="J49" s="21">
        <v>55.6</v>
      </c>
      <c r="K49" s="21">
        <v>28.8</v>
      </c>
      <c r="L49" s="21">
        <v>12.4</v>
      </c>
      <c r="M49" s="21">
        <v>5.8</v>
      </c>
      <c r="N49" s="21"/>
    </row>
    <row r="50" spans="1:14" s="2" customFormat="1" ht="12.75" customHeight="1">
      <c r="A50" s="2">
        <v>27</v>
      </c>
      <c r="B50" s="21">
        <v>20.7</v>
      </c>
      <c r="C50" s="21">
        <v>16.1</v>
      </c>
      <c r="D50" s="21">
        <v>32.3</v>
      </c>
      <c r="E50" s="21">
        <v>173.7</v>
      </c>
      <c r="F50" s="21">
        <v>341.9</v>
      </c>
      <c r="G50" s="21">
        <v>378.2</v>
      </c>
      <c r="H50" s="21">
        <v>159.7</v>
      </c>
      <c r="I50" s="21">
        <v>115.9</v>
      </c>
      <c r="J50" s="21">
        <v>55.6</v>
      </c>
      <c r="K50" s="21">
        <v>25.5</v>
      </c>
      <c r="L50" s="21">
        <v>11.2</v>
      </c>
      <c r="M50" s="21">
        <v>4.8</v>
      </c>
      <c r="N50" s="21"/>
    </row>
    <row r="51" spans="1:14" s="2" customFormat="1" ht="12.75" customHeight="1">
      <c r="A51" s="2">
        <v>28</v>
      </c>
      <c r="B51" s="21">
        <v>22.2</v>
      </c>
      <c r="C51" s="21">
        <v>12.4</v>
      </c>
      <c r="D51" s="21">
        <v>61.2</v>
      </c>
      <c r="E51" s="21">
        <v>128.1</v>
      </c>
      <c r="F51" s="21">
        <v>327.7</v>
      </c>
      <c r="G51" s="21">
        <v>349.1</v>
      </c>
      <c r="H51" s="21">
        <v>145.9</v>
      </c>
      <c r="I51" s="21">
        <v>115.9</v>
      </c>
      <c r="J51" s="21">
        <v>55.6</v>
      </c>
      <c r="K51" s="21">
        <v>23.8</v>
      </c>
      <c r="L51" s="21">
        <v>11.2</v>
      </c>
      <c r="M51" s="21">
        <v>4.8</v>
      </c>
      <c r="N51" s="21"/>
    </row>
    <row r="52" spans="1:14" s="2" customFormat="1" ht="12.75" customHeight="1">
      <c r="A52" s="2">
        <v>29</v>
      </c>
      <c r="B52" s="21">
        <v>23.8</v>
      </c>
      <c r="C52" s="21">
        <v>10</v>
      </c>
      <c r="D52" s="21">
        <v>78.8</v>
      </c>
      <c r="E52" s="21">
        <v>108.8</v>
      </c>
      <c r="F52" s="21">
        <v>334.8</v>
      </c>
      <c r="G52" s="21">
        <v>341.9</v>
      </c>
      <c r="H52" s="21">
        <v>169</v>
      </c>
      <c r="I52" s="21">
        <v>112.3</v>
      </c>
      <c r="J52" s="21">
        <v>55.6</v>
      </c>
      <c r="K52" s="21">
        <v>22.2</v>
      </c>
      <c r="L52" s="21">
        <v>12.4</v>
      </c>
      <c r="M52" s="21">
        <v>4.8</v>
      </c>
      <c r="N52" s="21"/>
    </row>
    <row r="53" spans="1:14" s="2" customFormat="1" ht="12.75" customHeight="1">
      <c r="A53" s="2">
        <v>30</v>
      </c>
      <c r="B53" s="21">
        <v>23.8</v>
      </c>
      <c r="C53" s="21">
        <v>10</v>
      </c>
      <c r="D53" s="21">
        <v>137</v>
      </c>
      <c r="E53" s="21">
        <v>1832.2</v>
      </c>
      <c r="F53" s="21">
        <v>306.7</v>
      </c>
      <c r="G53" s="21">
        <v>327.7</v>
      </c>
      <c r="H53" s="21">
        <v>230.2</v>
      </c>
      <c r="I53" s="21">
        <v>108.8</v>
      </c>
      <c r="J53" s="21">
        <v>55.6</v>
      </c>
      <c r="K53" s="21">
        <v>22.2</v>
      </c>
      <c r="L53" s="21"/>
      <c r="M53" s="21">
        <v>4.8</v>
      </c>
      <c r="N53" s="21"/>
    </row>
    <row r="54" spans="1:14" s="2" customFormat="1" ht="12.75" customHeight="1">
      <c r="A54" s="2">
        <v>31</v>
      </c>
      <c r="B54" s="21"/>
      <c r="C54" s="21">
        <v>13.6</v>
      </c>
      <c r="D54" s="21"/>
      <c r="E54" s="21">
        <v>1898</v>
      </c>
      <c r="F54" s="21">
        <v>266.3</v>
      </c>
      <c r="G54" s="21"/>
      <c r="H54" s="21">
        <v>164.3</v>
      </c>
      <c r="I54" s="21"/>
      <c r="J54" s="21">
        <v>55.6</v>
      </c>
      <c r="K54" s="21">
        <v>20.7</v>
      </c>
      <c r="L54" s="21"/>
      <c r="M54" s="21">
        <v>4.8</v>
      </c>
      <c r="N54" s="21"/>
    </row>
    <row r="55" spans="1:14" s="2" customFormat="1" ht="4.5" customHeight="1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s="2" customFormat="1" ht="4.5" customHeight="1">
      <c r="A56" s="17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5" s="2" customFormat="1" ht="13.5" customHeight="1">
      <c r="A57" s="15" t="s">
        <v>33</v>
      </c>
      <c r="B57" s="28">
        <f aca="true" t="shared" si="0" ref="B57:M57">SUM(B22:B54)</f>
        <v>869.4000000000001</v>
      </c>
      <c r="C57" s="28">
        <f t="shared" si="0"/>
        <v>902.1000000000001</v>
      </c>
      <c r="D57" s="28">
        <f t="shared" si="0"/>
        <v>1139.7</v>
      </c>
      <c r="E57" s="28">
        <f t="shared" si="0"/>
        <v>11481.800000000001</v>
      </c>
      <c r="F57" s="28">
        <f t="shared" si="0"/>
        <v>16184.100000000002</v>
      </c>
      <c r="G57" s="28">
        <f t="shared" si="0"/>
        <v>24387.900000000005</v>
      </c>
      <c r="H57" s="28">
        <f t="shared" si="0"/>
        <v>7872.9</v>
      </c>
      <c r="I57" s="28">
        <f t="shared" si="0"/>
        <v>3949.1000000000013</v>
      </c>
      <c r="J57" s="28">
        <f t="shared" si="0"/>
        <v>2466.1999999999994</v>
      </c>
      <c r="K57" s="28">
        <f t="shared" si="0"/>
        <v>1156.4000000000003</v>
      </c>
      <c r="L57" s="28">
        <f t="shared" si="0"/>
        <v>426.3</v>
      </c>
      <c r="M57" s="28">
        <f t="shared" si="0"/>
        <v>258.20000000000005</v>
      </c>
      <c r="N57" s="28">
        <f>SUM(B57:M57)</f>
        <v>71094.1</v>
      </c>
      <c r="O57" s="2" t="s">
        <v>44</v>
      </c>
    </row>
    <row r="58" spans="1:15" s="2" customFormat="1" ht="13.5" customHeight="1">
      <c r="A58" s="15" t="s">
        <v>35</v>
      </c>
      <c r="B58" s="28">
        <f aca="true" t="shared" si="1" ref="B58:M58">+AVERAGE(B22:B54)</f>
        <v>28.980000000000004</v>
      </c>
      <c r="C58" s="28">
        <f t="shared" si="1"/>
        <v>29.100000000000005</v>
      </c>
      <c r="D58" s="28">
        <f t="shared" si="1"/>
        <v>37.99</v>
      </c>
      <c r="E58" s="28">
        <f t="shared" si="1"/>
        <v>370.3806451612904</v>
      </c>
      <c r="F58" s="28">
        <f t="shared" si="1"/>
        <v>522.0677419354839</v>
      </c>
      <c r="G58" s="28">
        <f t="shared" si="1"/>
        <v>812.9300000000002</v>
      </c>
      <c r="H58" s="28">
        <f t="shared" si="1"/>
        <v>253.96451612903223</v>
      </c>
      <c r="I58" s="28">
        <f t="shared" si="1"/>
        <v>131.6366666666667</v>
      </c>
      <c r="J58" s="28">
        <f t="shared" si="1"/>
        <v>79.5548387096774</v>
      </c>
      <c r="K58" s="28">
        <f t="shared" si="1"/>
        <v>37.30322580645162</v>
      </c>
      <c r="L58" s="28">
        <f t="shared" si="1"/>
        <v>14.700000000000001</v>
      </c>
      <c r="M58" s="28">
        <f t="shared" si="1"/>
        <v>8.329032258064517</v>
      </c>
      <c r="N58" s="28">
        <v>194.2</v>
      </c>
      <c r="O58" s="2" t="s">
        <v>34</v>
      </c>
    </row>
    <row r="59" spans="1:15" s="2" customFormat="1" ht="13.5" customHeight="1">
      <c r="A59" s="15" t="s">
        <v>36</v>
      </c>
      <c r="B59" s="28">
        <f aca="true" t="shared" si="2" ref="B59:M59">+MAX(B22:B54)</f>
        <v>61.2</v>
      </c>
      <c r="C59" s="28">
        <f t="shared" si="2"/>
        <v>173.7</v>
      </c>
      <c r="D59" s="28">
        <f t="shared" si="2"/>
        <v>137</v>
      </c>
      <c r="E59" s="28">
        <f t="shared" si="2"/>
        <v>2164.9</v>
      </c>
      <c r="F59" s="28">
        <f t="shared" si="2"/>
        <v>2139.2</v>
      </c>
      <c r="G59" s="28">
        <f t="shared" si="2"/>
        <v>2473</v>
      </c>
      <c r="H59" s="28">
        <f t="shared" si="2"/>
        <v>742.8</v>
      </c>
      <c r="I59" s="28">
        <f t="shared" si="2"/>
        <v>183.2</v>
      </c>
      <c r="J59" s="28">
        <f t="shared" si="2"/>
        <v>108.8</v>
      </c>
      <c r="K59" s="28">
        <f t="shared" si="2"/>
        <v>55.6</v>
      </c>
      <c r="L59" s="28">
        <f t="shared" si="2"/>
        <v>23.8</v>
      </c>
      <c r="M59" s="28">
        <f t="shared" si="2"/>
        <v>11.2</v>
      </c>
      <c r="N59" s="28">
        <f>+MAX(B59:M59)</f>
        <v>2473</v>
      </c>
      <c r="O59" s="2" t="s">
        <v>34</v>
      </c>
    </row>
    <row r="60" spans="1:15" s="2" customFormat="1" ht="13.5" customHeight="1">
      <c r="A60" s="15" t="s">
        <v>37</v>
      </c>
      <c r="B60" s="28">
        <f aca="true" t="shared" si="3" ref="B60:M60">+MIN(B22:B54)</f>
        <v>20.7</v>
      </c>
      <c r="C60" s="28">
        <f t="shared" si="3"/>
        <v>10</v>
      </c>
      <c r="D60" s="28">
        <f t="shared" si="3"/>
        <v>14.8</v>
      </c>
      <c r="E60" s="28">
        <f t="shared" si="3"/>
        <v>32.3</v>
      </c>
      <c r="F60" s="28">
        <f t="shared" si="3"/>
        <v>169</v>
      </c>
      <c r="G60" s="28">
        <f t="shared" si="3"/>
        <v>242.1</v>
      </c>
      <c r="H60" s="28">
        <f t="shared" si="3"/>
        <v>145.9</v>
      </c>
      <c r="I60" s="28">
        <f t="shared" si="3"/>
        <v>108.8</v>
      </c>
      <c r="J60" s="28">
        <f t="shared" si="3"/>
        <v>55.6</v>
      </c>
      <c r="K60" s="28">
        <f t="shared" si="3"/>
        <v>20.7</v>
      </c>
      <c r="L60" s="28">
        <f t="shared" si="3"/>
        <v>11.2</v>
      </c>
      <c r="M60" s="28">
        <f t="shared" si="3"/>
        <v>4.8</v>
      </c>
      <c r="N60" s="28">
        <f>+MIN(B60:M60)</f>
        <v>4.8</v>
      </c>
      <c r="O60" s="2" t="s">
        <v>34</v>
      </c>
    </row>
    <row r="61" s="2" customFormat="1" ht="13.5" customHeight="1">
      <c r="A61" s="2" t="s">
        <v>38</v>
      </c>
    </row>
  </sheetData>
  <sheetProtection/>
  <mergeCells count="5">
    <mergeCell ref="A3:O3"/>
    <mergeCell ref="A16:O16"/>
    <mergeCell ref="A17:O17"/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3" sqref="A3:O3"/>
    </sheetView>
  </sheetViews>
  <sheetFormatPr defaultColWidth="9.140625" defaultRowHeight="21.75"/>
  <cols>
    <col min="1" max="6" width="9.28125" style="1" bestFit="1" customWidth="1"/>
    <col min="7" max="7" width="9.421875" style="1" bestFit="1" customWidth="1"/>
    <col min="8" max="13" width="9.28125" style="1" bestFit="1" customWidth="1"/>
    <col min="14" max="14" width="9.421875" style="1" bestFit="1" customWidth="1"/>
    <col min="15" max="16384" width="9.140625" style="1" customWidth="1"/>
  </cols>
  <sheetData>
    <row r="1" spans="1:15" s="2" customFormat="1" ht="15.75" customHeight="1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" customFormat="1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1" s="3" customFormat="1" ht="19.5" customHeight="1">
      <c r="B4" s="4" t="s">
        <v>2</v>
      </c>
      <c r="D4" s="5" t="s">
        <v>54</v>
      </c>
      <c r="E4" s="6"/>
      <c r="F4" s="6"/>
      <c r="G4" s="6"/>
      <c r="H4" s="6"/>
      <c r="I4" s="6"/>
      <c r="J4" s="6"/>
      <c r="K4" s="7"/>
    </row>
    <row r="5" spans="1:11" s="2" customFormat="1" ht="13.5" customHeight="1">
      <c r="A5" s="8"/>
      <c r="B5" s="4"/>
      <c r="D5" s="9" t="s">
        <v>3</v>
      </c>
      <c r="E5" s="10"/>
      <c r="F5" s="10"/>
      <c r="G5" s="10"/>
      <c r="H5" s="10"/>
      <c r="I5" s="10"/>
      <c r="J5" s="10"/>
      <c r="K5" s="11"/>
    </row>
    <row r="6" spans="2:9" s="2" customFormat="1" ht="13.5" customHeight="1">
      <c r="B6" s="4" t="s">
        <v>4</v>
      </c>
      <c r="C6" s="10"/>
      <c r="G6" s="12" t="s">
        <v>5</v>
      </c>
      <c r="H6" s="10"/>
      <c r="I6" s="11"/>
    </row>
    <row r="7" spans="2:9" s="2" customFormat="1" ht="13.5" customHeight="1">
      <c r="B7" s="4" t="s">
        <v>6</v>
      </c>
      <c r="C7" s="10"/>
      <c r="G7" s="10" t="s">
        <v>7</v>
      </c>
      <c r="H7" s="10"/>
      <c r="I7" s="11"/>
    </row>
    <row r="8" spans="2:9" s="2" customFormat="1" ht="13.5" customHeight="1">
      <c r="B8" s="4" t="s">
        <v>8</v>
      </c>
      <c r="C8" s="10"/>
      <c r="G8" s="10" t="s">
        <v>9</v>
      </c>
      <c r="H8" s="10"/>
      <c r="I8" s="11"/>
    </row>
    <row r="9" spans="2:9" s="2" customFormat="1" ht="13.5" customHeight="1">
      <c r="B9" s="4" t="s">
        <v>10</v>
      </c>
      <c r="C9" s="10"/>
      <c r="G9" s="10" t="s">
        <v>11</v>
      </c>
      <c r="H9" s="10"/>
      <c r="I9" s="11"/>
    </row>
    <row r="10" spans="2:9" s="2" customFormat="1" ht="13.5" customHeight="1">
      <c r="B10" s="4" t="s">
        <v>12</v>
      </c>
      <c r="C10" s="10"/>
      <c r="G10" s="10" t="s">
        <v>11</v>
      </c>
      <c r="H10" s="10"/>
      <c r="I10" s="11"/>
    </row>
    <row r="11" spans="2:9" s="2" customFormat="1" ht="13.5" customHeight="1">
      <c r="B11" s="4" t="s">
        <v>13</v>
      </c>
      <c r="C11" s="10"/>
      <c r="G11" s="13">
        <v>2004</v>
      </c>
      <c r="H11" s="10"/>
      <c r="I11" s="11"/>
    </row>
    <row r="12" spans="2:9" s="2" customFormat="1" ht="13.5" customHeight="1">
      <c r="B12" s="4" t="s">
        <v>14</v>
      </c>
      <c r="C12" s="10"/>
      <c r="G12" s="13">
        <v>36</v>
      </c>
      <c r="H12" s="10"/>
      <c r="I12" s="11"/>
    </row>
    <row r="13" spans="2:9" s="2" customFormat="1" ht="13.5" customHeight="1">
      <c r="B13" s="4" t="s">
        <v>15</v>
      </c>
      <c r="C13" s="10"/>
      <c r="G13" s="13">
        <v>0.7233</v>
      </c>
      <c r="H13" s="10"/>
      <c r="I13" s="11"/>
    </row>
    <row r="14" spans="2:9" s="2" customFormat="1" ht="13.5" customHeight="1">
      <c r="B14" s="4" t="s">
        <v>16</v>
      </c>
      <c r="C14" s="10"/>
      <c r="G14" s="10" t="s">
        <v>17</v>
      </c>
      <c r="H14" s="10"/>
      <c r="I14" s="11"/>
    </row>
    <row r="15" spans="1:14" s="3" customFormat="1" ht="19.5" customHeight="1">
      <c r="A15" s="6"/>
      <c r="B15" s="6"/>
      <c r="C15" s="6"/>
      <c r="D15" s="6"/>
      <c r="E15" s="6"/>
      <c r="F15" s="6"/>
      <c r="G15" s="6"/>
      <c r="H15" s="6"/>
      <c r="N15" s="3" t="s">
        <v>57</v>
      </c>
    </row>
    <row r="16" spans="1:15" s="2" customFormat="1" ht="12" customHeight="1">
      <c r="A16" s="89" t="s">
        <v>40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" customFormat="1" ht="12" customHeight="1">
      <c r="A17" s="89" t="s">
        <v>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s="2" customFormat="1" ht="4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4" s="2" customFormat="1" ht="15" customHeight="1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</row>
    <row r="20" spans="1:14" s="2" customFormat="1" ht="4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2" customFormat="1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6" s="2" customFormat="1" ht="12.75" customHeight="1">
      <c r="A22" s="2">
        <v>1</v>
      </c>
      <c r="B22" s="24">
        <v>3.6980927220073587</v>
      </c>
      <c r="C22" s="24">
        <v>12.185207307886229</v>
      </c>
      <c r="D22" s="24">
        <v>1606.7915726667354</v>
      </c>
      <c r="E22" s="24">
        <v>204.89130348642675</v>
      </c>
      <c r="F22" s="24">
        <v>3364.637012089898</v>
      </c>
      <c r="G22" s="24">
        <v>3942.580566597104</v>
      </c>
      <c r="H22" s="24">
        <v>2117.6669477141813</v>
      </c>
      <c r="I22" s="24">
        <v>1019.2873514786952</v>
      </c>
      <c r="J22" s="24">
        <v>647.0978749276123</v>
      </c>
      <c r="K22" s="24">
        <v>392.5164825907707</v>
      </c>
      <c r="L22" s="24">
        <v>59.72058255834653</v>
      </c>
      <c r="M22" s="24">
        <v>65.03780811515276</v>
      </c>
      <c r="N22" s="24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2" customFormat="1" ht="12.75" customHeight="1">
      <c r="A23" s="2">
        <v>2</v>
      </c>
      <c r="B23" s="24">
        <v>3.049644586203492</v>
      </c>
      <c r="C23" s="24">
        <v>113.18099361630588</v>
      </c>
      <c r="D23" s="24">
        <v>999.4633578746201</v>
      </c>
      <c r="E23" s="24">
        <v>213.63982329072724</v>
      </c>
      <c r="F23" s="24">
        <v>2033.6235182275157</v>
      </c>
      <c r="G23" s="24">
        <v>1383.150849645643</v>
      </c>
      <c r="H23" s="24">
        <v>2005.8852298333911</v>
      </c>
      <c r="I23" s="24">
        <v>980.6342629259818</v>
      </c>
      <c r="J23" s="24">
        <v>633.9509105813743</v>
      </c>
      <c r="K23" s="24">
        <v>381.5725659945796</v>
      </c>
      <c r="L23" s="24">
        <v>59.72058255834653</v>
      </c>
      <c r="M23" s="24">
        <v>35.72911045342357</v>
      </c>
      <c r="N23" s="2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2" customFormat="1" ht="12.75" customHeight="1">
      <c r="A24" s="2">
        <v>3</v>
      </c>
      <c r="B24" s="24">
        <v>1.8089464412404364</v>
      </c>
      <c r="C24" s="24">
        <v>54.570411052921614</v>
      </c>
      <c r="D24" s="24">
        <v>647.0978749276123</v>
      </c>
      <c r="E24" s="24">
        <v>338.93693406908477</v>
      </c>
      <c r="F24" s="24">
        <v>1815.6377012361884</v>
      </c>
      <c r="G24" s="24">
        <v>2005.8852298333911</v>
      </c>
      <c r="H24" s="24">
        <v>1896.3268715275365</v>
      </c>
      <c r="I24" s="24">
        <v>942.5280833699212</v>
      </c>
      <c r="J24" s="24">
        <v>620.9024673831402</v>
      </c>
      <c r="K24" s="24">
        <v>381.5725659945796</v>
      </c>
      <c r="L24" s="24">
        <v>59.72058255834653</v>
      </c>
      <c r="M24" s="24">
        <v>17.94882237288202</v>
      </c>
      <c r="N24" s="24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2" customFormat="1" ht="12.75" customHeight="1">
      <c r="A25" s="2">
        <v>4</v>
      </c>
      <c r="B25" s="24">
        <v>1.8089464412404364</v>
      </c>
      <c r="C25" s="24">
        <v>44.788194703948264</v>
      </c>
      <c r="D25" s="24">
        <v>484.0399110921281</v>
      </c>
      <c r="E25" s="24">
        <v>155.27023510343554</v>
      </c>
      <c r="F25" s="24">
        <v>1407.3943110292214</v>
      </c>
      <c r="G25" s="24">
        <v>2089.51488549078</v>
      </c>
      <c r="H25" s="24">
        <v>1842.3920767540412</v>
      </c>
      <c r="I25" s="24">
        <v>942.5280833699212</v>
      </c>
      <c r="J25" s="24">
        <v>607.95310397384</v>
      </c>
      <c r="K25" s="24">
        <v>370.74175190394294</v>
      </c>
      <c r="L25" s="24">
        <v>54.570411052921614</v>
      </c>
      <c r="M25" s="24">
        <v>15.058922191673458</v>
      </c>
      <c r="N25" s="2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2" customFormat="1" ht="12.75" customHeight="1">
      <c r="A26" s="2">
        <v>5</v>
      </c>
      <c r="B26" s="24">
        <v>1.8089464412404364</v>
      </c>
      <c r="C26" s="24">
        <v>113.18099361630588</v>
      </c>
      <c r="D26" s="24">
        <v>381.5725659945796</v>
      </c>
      <c r="E26" s="24">
        <v>155.27023510343554</v>
      </c>
      <c r="F26" s="24">
        <v>2202.9426775630077</v>
      </c>
      <c r="G26" s="24">
        <v>1606.7915726667354</v>
      </c>
      <c r="H26" s="24">
        <v>2466.0343589160652</v>
      </c>
      <c r="I26" s="24">
        <v>923.2646998744427</v>
      </c>
      <c r="J26" s="24">
        <v>582.3539050399842</v>
      </c>
      <c r="K26" s="24">
        <v>360.02492926461593</v>
      </c>
      <c r="L26" s="24">
        <v>54.570411052921614</v>
      </c>
      <c r="M26" s="24">
        <v>12.185207307886229</v>
      </c>
      <c r="N26" s="24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2" customFormat="1" ht="12.75" customHeight="1">
      <c r="A27" s="2">
        <v>6</v>
      </c>
      <c r="B27" s="24">
        <v>3.6980927220073587</v>
      </c>
      <c r="C27" s="24">
        <v>187.79764580247118</v>
      </c>
      <c r="D27" s="24">
        <v>414.74018022094106</v>
      </c>
      <c r="E27" s="24">
        <v>360.02492926461593</v>
      </c>
      <c r="F27" s="24">
        <v>1219.6393530627602</v>
      </c>
      <c r="G27" s="24">
        <v>1117.8284415174826</v>
      </c>
      <c r="H27" s="24">
        <v>2005.8852298333911</v>
      </c>
      <c r="I27" s="24">
        <v>923.2646998744427</v>
      </c>
      <c r="J27" s="24">
        <v>569.705241832077</v>
      </c>
      <c r="K27" s="24">
        <v>349.4230107912936</v>
      </c>
      <c r="L27" s="24">
        <v>54.570411052921614</v>
      </c>
      <c r="M27" s="24">
        <v>5.252533022100864</v>
      </c>
      <c r="N27" s="2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2" customFormat="1" ht="12.75" customHeight="1">
      <c r="A28" s="2">
        <v>7</v>
      </c>
      <c r="B28" s="24">
        <v>35.72911045342357</v>
      </c>
      <c r="C28" s="24">
        <v>4703.226281055327</v>
      </c>
      <c r="D28" s="24">
        <v>308.1835285570918</v>
      </c>
      <c r="E28" s="24">
        <v>392.5164825907707</v>
      </c>
      <c r="F28" s="24">
        <v>1038.3817304761792</v>
      </c>
      <c r="G28" s="24">
        <v>999.4633578746201</v>
      </c>
      <c r="H28" s="24">
        <v>1869.2886532504413</v>
      </c>
      <c r="I28" s="24">
        <v>1057.6048066569235</v>
      </c>
      <c r="J28" s="24">
        <v>569.705241832077</v>
      </c>
      <c r="K28" s="24">
        <v>349.4230107912936</v>
      </c>
      <c r="L28" s="24">
        <v>49.591443291777075</v>
      </c>
      <c r="M28" s="24">
        <v>4.510527411130393</v>
      </c>
      <c r="N28" s="24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2" customFormat="1" ht="12.75" customHeight="1">
      <c r="A29" s="2">
        <v>8</v>
      </c>
      <c r="B29" s="24">
        <v>35.72911045342357</v>
      </c>
      <c r="C29" s="24">
        <v>2394.8228166798585</v>
      </c>
      <c r="D29" s="24">
        <v>673.685184082315</v>
      </c>
      <c r="E29" s="24">
        <v>179.45571838277894</v>
      </c>
      <c r="F29" s="24">
        <v>1606.7915726667354</v>
      </c>
      <c r="G29" s="24">
        <v>1505.8911156542547</v>
      </c>
      <c r="H29" s="24">
        <v>1950.8260328534177</v>
      </c>
      <c r="I29" s="24">
        <v>942.5280833699212</v>
      </c>
      <c r="J29" s="24">
        <v>557.1580038069981</v>
      </c>
      <c r="K29" s="24">
        <v>349.4230107912936</v>
      </c>
      <c r="L29" s="24">
        <v>49.591443291777075</v>
      </c>
      <c r="M29" s="24">
        <v>3.6980927220073587</v>
      </c>
      <c r="N29" s="24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2" customFormat="1" ht="12.75" customHeight="1">
      <c r="A30" s="2">
        <v>9</v>
      </c>
      <c r="B30" s="24">
        <v>28.13835634084246</v>
      </c>
      <c r="C30" s="24">
        <v>231.53267068673114</v>
      </c>
      <c r="D30" s="24">
        <v>370.74175190394294</v>
      </c>
      <c r="E30" s="24">
        <v>298.1707349515837</v>
      </c>
      <c r="F30" s="24">
        <v>4703.226281055327</v>
      </c>
      <c r="G30" s="24">
        <v>3411.518104882552</v>
      </c>
      <c r="H30" s="24">
        <v>1869.2886532504413</v>
      </c>
      <c r="I30" s="24">
        <v>904.9747384426653</v>
      </c>
      <c r="J30" s="24">
        <v>557.1580038069981</v>
      </c>
      <c r="K30" s="24">
        <v>349.4230107912936</v>
      </c>
      <c r="L30" s="24">
        <v>49.591443291777075</v>
      </c>
      <c r="M30" s="24">
        <v>234.5654977585428</v>
      </c>
      <c r="N30" s="24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2" customFormat="1" ht="12.75" customHeight="1">
      <c r="A31" s="2">
        <v>10</v>
      </c>
      <c r="B31" s="24">
        <v>35.72911045342357</v>
      </c>
      <c r="C31" s="24">
        <v>187.79764580247118</v>
      </c>
      <c r="D31" s="24">
        <v>338.93693406908477</v>
      </c>
      <c r="E31" s="24">
        <v>259.34035130322303</v>
      </c>
      <c r="F31" s="24">
        <v>5328.810926239769</v>
      </c>
      <c r="G31" s="24">
        <v>7494.796625471077</v>
      </c>
      <c r="H31" s="24">
        <v>3088.3513793108755</v>
      </c>
      <c r="I31" s="24">
        <v>849.2900584856513</v>
      </c>
      <c r="J31" s="24">
        <v>557.1580038069981</v>
      </c>
      <c r="K31" s="24">
        <v>349.4230107912936</v>
      </c>
      <c r="L31" s="24">
        <v>44.788194703948264</v>
      </c>
      <c r="M31" s="24">
        <v>96.92664272230982</v>
      </c>
      <c r="N31" s="24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2" customFormat="1" ht="12.75" customHeight="1">
      <c r="A32" s="2">
        <v>11</v>
      </c>
      <c r="B32" s="24">
        <v>155.27023510343554</v>
      </c>
      <c r="C32" s="24">
        <v>133.62147173418495</v>
      </c>
      <c r="D32" s="24">
        <v>318.31618770014194</v>
      </c>
      <c r="E32" s="24">
        <v>222.52076515591588</v>
      </c>
      <c r="F32" s="24">
        <v>3829.9374794228224</v>
      </c>
      <c r="G32" s="24">
        <v>6131.306941020115</v>
      </c>
      <c r="H32" s="24">
        <v>2005.8852298333911</v>
      </c>
      <c r="I32" s="24">
        <v>849.2900584856513</v>
      </c>
      <c r="J32" s="24">
        <v>544.7128069244181</v>
      </c>
      <c r="K32" s="24">
        <v>349.4230107912936</v>
      </c>
      <c r="L32" s="24">
        <v>44.788194703948264</v>
      </c>
      <c r="M32" s="24">
        <v>28.372824753941046</v>
      </c>
      <c r="N32" s="2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2" customFormat="1" ht="12.75" customHeight="1">
      <c r="A33" s="2">
        <v>12</v>
      </c>
      <c r="B33" s="24">
        <v>126.67113508547793</v>
      </c>
      <c r="C33" s="24">
        <v>106.64542272921972</v>
      </c>
      <c r="D33" s="24">
        <v>660.3428121620805</v>
      </c>
      <c r="E33" s="24">
        <v>171.25264250284434</v>
      </c>
      <c r="F33" s="24">
        <v>2538.002574740887</v>
      </c>
      <c r="G33" s="24">
        <v>3553.5722747617515</v>
      </c>
      <c r="H33" s="24">
        <v>4583.0437784235755</v>
      </c>
      <c r="I33" s="24">
        <v>803.6127999466737</v>
      </c>
      <c r="J33" s="24">
        <v>544.7128069244181</v>
      </c>
      <c r="K33" s="24">
        <v>338.93693406908477</v>
      </c>
      <c r="L33" s="24">
        <v>44.788194703948264</v>
      </c>
      <c r="M33" s="24">
        <v>24.0408003450689</v>
      </c>
      <c r="N33" s="2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2" customFormat="1" ht="12.75" customHeight="1">
      <c r="A34" s="2">
        <v>13</v>
      </c>
      <c r="B34" s="24">
        <v>106.64542272921972</v>
      </c>
      <c r="C34" s="24">
        <v>147.922851518868</v>
      </c>
      <c r="D34" s="24">
        <v>328.56766272846056</v>
      </c>
      <c r="E34" s="24">
        <v>3458.6349294045162</v>
      </c>
      <c r="F34" s="24">
        <v>1632.387279207614</v>
      </c>
      <c r="G34" s="24">
        <v>2908.9925775591137</v>
      </c>
      <c r="H34" s="24">
        <v>2260.4712588978555</v>
      </c>
      <c r="I34" s="24">
        <v>773.6750322416784</v>
      </c>
      <c r="J34" s="24">
        <v>532.3702798156216</v>
      </c>
      <c r="K34" s="24">
        <v>288.2788881562328</v>
      </c>
      <c r="L34" s="24">
        <v>44.788194703948264</v>
      </c>
      <c r="M34" s="24">
        <v>19.976140327695166</v>
      </c>
      <c r="N34" s="2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2" customFormat="1" ht="12.75" customHeight="1">
      <c r="A35" s="2">
        <v>14</v>
      </c>
      <c r="B35" s="24">
        <v>100.25253143489984</v>
      </c>
      <c r="C35" s="24">
        <v>140.7060012146101</v>
      </c>
      <c r="D35" s="24">
        <v>222.52076515591588</v>
      </c>
      <c r="E35" s="24">
        <v>1762.557827301268</v>
      </c>
      <c r="F35" s="24">
        <v>1311.3457905939713</v>
      </c>
      <c r="G35" s="24">
        <v>3133.799020371975</v>
      </c>
      <c r="H35" s="24">
        <v>1869.2886532504413</v>
      </c>
      <c r="I35" s="24">
        <v>744.153217597674</v>
      </c>
      <c r="J35" s="24">
        <v>520.1310642333053</v>
      </c>
      <c r="K35" s="24">
        <v>196.27671982723538</v>
      </c>
      <c r="L35" s="24">
        <v>40.16560493145928</v>
      </c>
      <c r="M35" s="24">
        <v>28.372824753941046</v>
      </c>
      <c r="N35" s="2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2" customFormat="1" ht="12.75" customHeight="1">
      <c r="A36" s="2">
        <v>15</v>
      </c>
      <c r="B36" s="24">
        <v>87.90460619648718</v>
      </c>
      <c r="C36" s="24">
        <v>231.53267068673114</v>
      </c>
      <c r="D36" s="24">
        <v>259.34035130322303</v>
      </c>
      <c r="E36" s="24">
        <v>1978.2858932537795</v>
      </c>
      <c r="F36" s="24">
        <v>2231.6394778295926</v>
      </c>
      <c r="G36" s="24">
        <v>3043.1459350097302</v>
      </c>
      <c r="H36" s="24">
        <v>1632.387279207614</v>
      </c>
      <c r="I36" s="24">
        <v>744.153217597674</v>
      </c>
      <c r="J36" s="24">
        <v>507.99581552425656</v>
      </c>
      <c r="K36" s="24">
        <v>171.25264250284434</v>
      </c>
      <c r="L36" s="24">
        <v>40.16560493145928</v>
      </c>
      <c r="M36" s="24">
        <v>55.167510942382734</v>
      </c>
      <c r="N36" s="2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2" customFormat="1" ht="12.75" customHeight="1">
      <c r="A37" s="2">
        <v>16</v>
      </c>
      <c r="B37" s="24">
        <v>31.72897017074553</v>
      </c>
      <c r="C37" s="24">
        <v>87.90460619648718</v>
      </c>
      <c r="D37" s="24">
        <v>392.5164825907707</v>
      </c>
      <c r="E37" s="24">
        <v>803.6127999466737</v>
      </c>
      <c r="F37" s="24">
        <v>2324.374000320829</v>
      </c>
      <c r="G37" s="24">
        <v>8259.506920112635</v>
      </c>
      <c r="H37" s="24">
        <v>1431.7907760724904</v>
      </c>
      <c r="I37" s="24">
        <v>729.5496688120063</v>
      </c>
      <c r="J37" s="24">
        <v>507.99581552425656</v>
      </c>
      <c r="K37" s="24">
        <v>171.25264250284434</v>
      </c>
      <c r="L37" s="24">
        <v>35.72911045342357</v>
      </c>
      <c r="M37" s="24">
        <v>158.7725047095703</v>
      </c>
      <c r="N37" s="2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2" customFormat="1" ht="12.75" customHeight="1">
      <c r="A38" s="2">
        <v>17</v>
      </c>
      <c r="B38" s="24">
        <v>21.230039752284572</v>
      </c>
      <c r="C38" s="24">
        <v>381.5725659945796</v>
      </c>
      <c r="D38" s="24">
        <v>392.5164825907707</v>
      </c>
      <c r="E38" s="24">
        <v>507.99581552425656</v>
      </c>
      <c r="F38" s="24">
        <v>4346.096770486275</v>
      </c>
      <c r="G38" s="24">
        <v>10106.615615789866</v>
      </c>
      <c r="H38" s="24">
        <v>1632.387279207614</v>
      </c>
      <c r="I38" s="24">
        <v>715.051779425843</v>
      </c>
      <c r="J38" s="24">
        <v>495.9652031264379</v>
      </c>
      <c r="K38" s="24">
        <v>187.79764580247118</v>
      </c>
      <c r="L38" s="24">
        <v>35.72911045342357</v>
      </c>
      <c r="M38" s="24">
        <v>106.26539769702987</v>
      </c>
      <c r="N38" s="2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2" customFormat="1" ht="12.75" customHeight="1">
      <c r="A39" s="2">
        <v>18</v>
      </c>
      <c r="B39" s="24">
        <v>31.72897017074553</v>
      </c>
      <c r="C39" s="24">
        <v>1789.026093335492</v>
      </c>
      <c r="D39" s="24">
        <v>507.99581552425656</v>
      </c>
      <c r="E39" s="24">
        <v>448.9030286893129</v>
      </c>
      <c r="F39" s="24">
        <v>2174.3813338774316</v>
      </c>
      <c r="G39" s="24">
        <v>5802.140092156241</v>
      </c>
      <c r="H39" s="24">
        <v>1407.3943110292214</v>
      </c>
      <c r="I39" s="24">
        <v>700.6601276114967</v>
      </c>
      <c r="J39" s="24">
        <v>484.0399110921281</v>
      </c>
      <c r="K39" s="24">
        <v>231.53267068673114</v>
      </c>
      <c r="L39" s="24">
        <v>35.72911045342357</v>
      </c>
      <c r="M39" s="24">
        <v>144.93529870664062</v>
      </c>
      <c r="N39" s="2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" customFormat="1" ht="12.75" customHeight="1">
      <c r="A40" s="2">
        <v>19</v>
      </c>
      <c r="B40" s="24">
        <v>113.18099361630588</v>
      </c>
      <c r="C40" s="24">
        <v>803.6127999466737</v>
      </c>
      <c r="D40" s="24">
        <v>349.4230107912936</v>
      </c>
      <c r="E40" s="24">
        <v>360.02492926461593</v>
      </c>
      <c r="F40" s="24">
        <v>1710.053656941728</v>
      </c>
      <c r="G40" s="24">
        <v>3774.062888760883</v>
      </c>
      <c r="H40" s="24">
        <v>2430.3336291048263</v>
      </c>
      <c r="I40" s="24">
        <v>687.1244622333979</v>
      </c>
      <c r="J40" s="24">
        <v>472.2206386389156</v>
      </c>
      <c r="K40" s="24">
        <v>222.52076515591588</v>
      </c>
      <c r="L40" s="24">
        <v>35.72911045342357</v>
      </c>
      <c r="M40" s="24">
        <v>28.372824753941046</v>
      </c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2" customFormat="1" ht="12.75" customHeight="1">
      <c r="A41" s="2">
        <v>20</v>
      </c>
      <c r="B41" s="24">
        <v>5.252533022100864</v>
      </c>
      <c r="C41" s="24">
        <v>2466.0343589160652</v>
      </c>
      <c r="D41" s="24">
        <v>278.5091027189169</v>
      </c>
      <c r="E41" s="24">
        <v>278.5091027189169</v>
      </c>
      <c r="F41" s="24">
        <v>1581.3434563372198</v>
      </c>
      <c r="G41" s="24">
        <v>2998.183660340626</v>
      </c>
      <c r="H41" s="24">
        <v>1606.7915726667354</v>
      </c>
      <c r="I41" s="24">
        <v>660.3428121620805</v>
      </c>
      <c r="J41" s="24">
        <v>460.50810073048467</v>
      </c>
      <c r="K41" s="24">
        <v>213.63982329072724</v>
      </c>
      <c r="L41" s="24">
        <v>31.72897017074553</v>
      </c>
      <c r="M41" s="24">
        <v>558.547113670257</v>
      </c>
      <c r="N41" s="2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2" customFormat="1" ht="12.75" customHeight="1">
      <c r="A42" s="2">
        <v>21</v>
      </c>
      <c r="B42" s="24">
        <v>49.591443291777075</v>
      </c>
      <c r="C42" s="24">
        <v>1581.3434563372198</v>
      </c>
      <c r="D42" s="24">
        <v>196.27671982723538</v>
      </c>
      <c r="E42" s="24">
        <v>278.5091027189169</v>
      </c>
      <c r="F42" s="24">
        <v>1456.3395315623259</v>
      </c>
      <c r="G42" s="24">
        <v>11131.718804242075</v>
      </c>
      <c r="H42" s="24">
        <v>1431.7907760724904</v>
      </c>
      <c r="I42" s="24">
        <v>647.0978749276123</v>
      </c>
      <c r="J42" s="24">
        <v>448.9030286893129</v>
      </c>
      <c r="K42" s="24">
        <v>213.63982329072724</v>
      </c>
      <c r="L42" s="24">
        <v>31.72897017074553</v>
      </c>
      <c r="M42" s="24">
        <v>501.2991804616449</v>
      </c>
      <c r="N42" s="2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2" customFormat="1" ht="12.75" customHeight="1">
      <c r="A43" s="2">
        <v>22</v>
      </c>
      <c r="B43" s="24">
        <v>31.72897017074553</v>
      </c>
      <c r="C43" s="24">
        <v>633.9509105813743</v>
      </c>
      <c r="D43" s="24">
        <v>187.79764580247118</v>
      </c>
      <c r="E43" s="24">
        <v>923.2646998744427</v>
      </c>
      <c r="F43" s="24">
        <v>1178.345267850937</v>
      </c>
      <c r="G43" s="24">
        <v>8708.513982002942</v>
      </c>
      <c r="H43" s="24">
        <v>1383.150849645643</v>
      </c>
      <c r="I43" s="24">
        <v>633.9509105813743</v>
      </c>
      <c r="J43" s="24">
        <v>448.9030286893129</v>
      </c>
      <c r="K43" s="24">
        <v>187.79764580247118</v>
      </c>
      <c r="L43" s="24">
        <v>31.72897017074553</v>
      </c>
      <c r="M43" s="24">
        <v>218.55742608430816</v>
      </c>
      <c r="N43" s="2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2" customFormat="1" ht="12.75" customHeight="1">
      <c r="A44" s="2">
        <v>23</v>
      </c>
      <c r="B44" s="24">
        <v>35.72911045342357</v>
      </c>
      <c r="C44" s="24">
        <v>381.5725659945796</v>
      </c>
      <c r="D44" s="24">
        <v>196.27671982723538</v>
      </c>
      <c r="E44" s="24">
        <v>1710.053656941728</v>
      </c>
      <c r="F44" s="24">
        <v>1137.5714506939676</v>
      </c>
      <c r="G44" s="24">
        <v>4908.5894813302075</v>
      </c>
      <c r="H44" s="24">
        <v>1359.0611164120762</v>
      </c>
      <c r="I44" s="24">
        <v>633.9509105813743</v>
      </c>
      <c r="J44" s="24">
        <v>448.9030286893129</v>
      </c>
      <c r="K44" s="24">
        <v>155.27023510343554</v>
      </c>
      <c r="L44" s="24">
        <v>31.72897017074553</v>
      </c>
      <c r="M44" s="24">
        <v>131.56323890997507</v>
      </c>
      <c r="N44" s="2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2" customFormat="1" ht="12.75" customHeight="1">
      <c r="A45" s="2">
        <v>24</v>
      </c>
      <c r="B45" s="24">
        <v>44.788194703948264</v>
      </c>
      <c r="C45" s="24">
        <v>308.1835285570918</v>
      </c>
      <c r="D45" s="24">
        <v>155.27023510343554</v>
      </c>
      <c r="E45" s="24">
        <v>5802.140092156241</v>
      </c>
      <c r="F45" s="24">
        <v>1199.3864409797104</v>
      </c>
      <c r="G45" s="24">
        <v>3942.580566597104</v>
      </c>
      <c r="H45" s="24">
        <v>1219.6393530627602</v>
      </c>
      <c r="I45" s="24">
        <v>620.9024673831402</v>
      </c>
      <c r="J45" s="24">
        <v>448.9030286893129</v>
      </c>
      <c r="K45" s="24">
        <v>140.7060012146101</v>
      </c>
      <c r="L45" s="24">
        <v>31.72897017074553</v>
      </c>
      <c r="M45" s="24">
        <v>106.26539769702987</v>
      </c>
      <c r="N45" s="2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2" customFormat="1" ht="12.75" customHeight="1">
      <c r="A46" s="2">
        <v>25</v>
      </c>
      <c r="B46" s="24">
        <v>40.16560493145928</v>
      </c>
      <c r="C46" s="24">
        <v>222.52076515591588</v>
      </c>
      <c r="D46" s="24">
        <v>126.67113508547793</v>
      </c>
      <c r="E46" s="24">
        <v>2538.002574740887</v>
      </c>
      <c r="F46" s="24">
        <v>1038.3817304761792</v>
      </c>
      <c r="G46" s="24">
        <v>3458.6349294045162</v>
      </c>
      <c r="H46" s="24">
        <v>1178.345267850937</v>
      </c>
      <c r="I46" s="24">
        <v>620.9024673831402</v>
      </c>
      <c r="J46" s="24">
        <v>448.9030286893129</v>
      </c>
      <c r="K46" s="24">
        <v>126.67113508547793</v>
      </c>
      <c r="L46" s="24">
        <v>31.72897017074553</v>
      </c>
      <c r="M46" s="24">
        <v>87.90460619648718</v>
      </c>
      <c r="N46" s="2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2" customFormat="1" ht="12.75" customHeight="1">
      <c r="A47" s="2">
        <v>26</v>
      </c>
      <c r="B47" s="24">
        <v>24.48443209978304</v>
      </c>
      <c r="C47" s="24">
        <v>204.89130348642675</v>
      </c>
      <c r="D47" s="24">
        <v>119.85695476177797</v>
      </c>
      <c r="E47" s="24">
        <v>1264.2543669959996</v>
      </c>
      <c r="F47" s="24">
        <v>1097.3229069893662</v>
      </c>
      <c r="G47" s="24">
        <v>2953.465541348843</v>
      </c>
      <c r="H47" s="24">
        <v>1158.3460936752201</v>
      </c>
      <c r="I47" s="24">
        <v>633.9509105813743</v>
      </c>
      <c r="J47" s="24">
        <v>437.40617084358286</v>
      </c>
      <c r="K47" s="24">
        <v>119.85695476177797</v>
      </c>
      <c r="L47" s="24">
        <v>31.72897017074553</v>
      </c>
      <c r="M47" s="24">
        <v>234.5654977585428</v>
      </c>
      <c r="N47" s="2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2" customFormat="1" ht="12.75" customHeight="1">
      <c r="A48" s="2">
        <v>27</v>
      </c>
      <c r="B48" s="24">
        <v>5.252533022100864</v>
      </c>
      <c r="C48" s="24">
        <v>1199.3864409797104</v>
      </c>
      <c r="D48" s="24">
        <v>460.50810073048467</v>
      </c>
      <c r="E48" s="24">
        <v>1137.5714506939676</v>
      </c>
      <c r="F48" s="24">
        <v>980.6342629259818</v>
      </c>
      <c r="G48" s="24">
        <v>4463.997887519915</v>
      </c>
      <c r="H48" s="24">
        <v>1117.8284415174826</v>
      </c>
      <c r="I48" s="24">
        <v>660.3428121620805</v>
      </c>
      <c r="J48" s="24">
        <v>426.0182932108117</v>
      </c>
      <c r="K48" s="24">
        <v>119.85695476177797</v>
      </c>
      <c r="L48" s="24">
        <v>31.72897017074553</v>
      </c>
      <c r="M48" s="24">
        <v>250.98161641373378</v>
      </c>
      <c r="N48" s="2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2" customFormat="1" ht="12.75" customHeight="1">
      <c r="A49" s="2">
        <v>28</v>
      </c>
      <c r="B49" s="24">
        <v>65.03780811515276</v>
      </c>
      <c r="C49" s="24">
        <v>507.99581552425656</v>
      </c>
      <c r="D49" s="24">
        <v>360.02492926461593</v>
      </c>
      <c r="E49" s="24">
        <v>1240.9445587174746</v>
      </c>
      <c r="F49" s="24">
        <v>867.9803737679864</v>
      </c>
      <c r="G49" s="24">
        <v>2647.360807868327</v>
      </c>
      <c r="H49" s="24">
        <v>1077.8385692069317</v>
      </c>
      <c r="I49" s="24">
        <v>633.9509105813743</v>
      </c>
      <c r="J49" s="24">
        <v>414.74018022094106</v>
      </c>
      <c r="K49" s="24">
        <v>106.64542272921972</v>
      </c>
      <c r="L49" s="24">
        <v>31.72897017074553</v>
      </c>
      <c r="M49" s="24">
        <v>218.55742608430816</v>
      </c>
      <c r="N49" s="2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2" customFormat="1" ht="12.75" customHeight="1">
      <c r="A50" s="2">
        <v>29</v>
      </c>
      <c r="B50" s="24">
        <v>35.72911045342357</v>
      </c>
      <c r="C50" s="24">
        <v>403.5726354818798</v>
      </c>
      <c r="D50" s="24">
        <v>532.3702798156216</v>
      </c>
      <c r="E50" s="24">
        <v>1097.3229069893662</v>
      </c>
      <c r="F50" s="24">
        <v>849.2900584856513</v>
      </c>
      <c r="G50" s="24">
        <v>2610.721569320007</v>
      </c>
      <c r="H50" s="24">
        <v>1038.3817304761792</v>
      </c>
      <c r="I50" s="24">
        <v>633.9509105813743</v>
      </c>
      <c r="J50" s="24">
        <v>403.5726354818798</v>
      </c>
      <c r="K50" s="24">
        <v>87.90460619648718</v>
      </c>
      <c r="L50" s="24"/>
      <c r="M50" s="24">
        <v>131.56323890997507</v>
      </c>
      <c r="N50" s="2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2" customFormat="1" ht="12.75" customHeight="1">
      <c r="A51" s="2">
        <v>30</v>
      </c>
      <c r="B51" s="24">
        <v>31.72897017074553</v>
      </c>
      <c r="C51" s="24">
        <v>520.1310642333053</v>
      </c>
      <c r="D51" s="24">
        <v>328.56766272846056</v>
      </c>
      <c r="E51" s="24">
        <v>867.9803737679864</v>
      </c>
      <c r="F51" s="24">
        <v>818.7363256049243</v>
      </c>
      <c r="G51" s="24">
        <v>2260.4712588978555</v>
      </c>
      <c r="H51" s="24">
        <v>1038.3817304761792</v>
      </c>
      <c r="I51" s="24">
        <v>620.9024673831402</v>
      </c>
      <c r="J51" s="24">
        <v>403.5726354818798</v>
      </c>
      <c r="K51" s="24">
        <v>70.51825606638207</v>
      </c>
      <c r="L51" s="24"/>
      <c r="M51" s="24">
        <v>62.828383208559934</v>
      </c>
      <c r="N51" s="2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2" customFormat="1" ht="12.75" customHeight="1">
      <c r="A52" s="2">
        <v>31</v>
      </c>
      <c r="B52" s="24"/>
      <c r="C52" s="24">
        <v>647.0978749276123</v>
      </c>
      <c r="D52" s="24"/>
      <c r="E52" s="24">
        <v>961.0890733723705</v>
      </c>
      <c r="F52" s="24">
        <v>818.7363256049243</v>
      </c>
      <c r="G52" s="24"/>
      <c r="H52" s="24">
        <v>1038.3817304761792</v>
      </c>
      <c r="I52" s="24"/>
      <c r="J52" s="24">
        <v>392.5164825907707</v>
      </c>
      <c r="K52" s="24">
        <v>65.03780811515276</v>
      </c>
      <c r="L52" s="24"/>
      <c r="M52" s="24">
        <v>47.87586954232791</v>
      </c>
      <c r="N52" s="2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14" s="2" customFormat="1" ht="4.5" customHeight="1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s="2" customFormat="1" ht="4.5" customHeight="1">
      <c r="A54" s="1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5" s="2" customFormat="1" ht="13.5" customHeight="1">
      <c r="A55" s="2" t="s">
        <v>33</v>
      </c>
      <c r="B55" s="27">
        <f aca="true" t="shared" si="0" ref="B55:M55">SUM(B22:B52)</f>
        <v>1295.299971749315</v>
      </c>
      <c r="C55" s="27">
        <f t="shared" si="0"/>
        <v>20942.30806385651</v>
      </c>
      <c r="D55" s="27">
        <f t="shared" si="0"/>
        <v>12598.921917601698</v>
      </c>
      <c r="E55" s="27">
        <f t="shared" si="0"/>
        <v>30370.947338277565</v>
      </c>
      <c r="F55" s="27">
        <f t="shared" si="0"/>
        <v>59843.37157834693</v>
      </c>
      <c r="G55" s="27">
        <f t="shared" si="0"/>
        <v>122354.80150404836</v>
      </c>
      <c r="H55" s="27">
        <f t="shared" si="0"/>
        <v>55012.86485980963</v>
      </c>
      <c r="I55" s="27">
        <f t="shared" si="0"/>
        <v>23233.420686108726</v>
      </c>
      <c r="J55" s="27">
        <f t="shared" si="0"/>
        <v>15696.136740801765</v>
      </c>
      <c r="K55" s="27">
        <f t="shared" si="0"/>
        <v>7398.359935617858</v>
      </c>
      <c r="L55" s="27">
        <f t="shared" si="0"/>
        <v>1179.6084727382513</v>
      </c>
      <c r="M55" s="27">
        <f t="shared" si="0"/>
        <v>3635.69828600447</v>
      </c>
      <c r="N55" s="27">
        <f>SUM(B55:M55)</f>
        <v>353561.739354961</v>
      </c>
      <c r="O55" s="2" t="s">
        <v>34</v>
      </c>
    </row>
    <row r="56" spans="1:15" s="2" customFormat="1" ht="13.5" customHeight="1">
      <c r="A56" s="2" t="s">
        <v>35</v>
      </c>
      <c r="B56" s="27">
        <f aca="true" t="shared" si="1" ref="B56:M56">+AVERAGE(B22:B52)</f>
        <v>43.17666572497717</v>
      </c>
      <c r="C56" s="27">
        <f t="shared" si="1"/>
        <v>675.5583246405326</v>
      </c>
      <c r="D56" s="27">
        <f t="shared" si="1"/>
        <v>419.9640639200566</v>
      </c>
      <c r="E56" s="27">
        <f t="shared" si="1"/>
        <v>979.707978654115</v>
      </c>
      <c r="F56" s="27">
        <f t="shared" si="1"/>
        <v>1930.4313412369977</v>
      </c>
      <c r="G56" s="27">
        <f t="shared" si="1"/>
        <v>4078.493383468279</v>
      </c>
      <c r="H56" s="27">
        <f t="shared" si="1"/>
        <v>1774.608543864827</v>
      </c>
      <c r="I56" s="27">
        <f t="shared" si="1"/>
        <v>774.4473562036242</v>
      </c>
      <c r="J56" s="27">
        <f t="shared" si="1"/>
        <v>506.32699163876663</v>
      </c>
      <c r="K56" s="27">
        <f t="shared" si="1"/>
        <v>238.6567721167051</v>
      </c>
      <c r="L56" s="27">
        <f t="shared" si="1"/>
        <v>42.12887402636612</v>
      </c>
      <c r="M56" s="27">
        <f t="shared" si="1"/>
        <v>117.28058987111193</v>
      </c>
      <c r="N56" s="27">
        <f>SUM(B56:M56)</f>
        <v>11580.78088536636</v>
      </c>
      <c r="O56" s="2" t="s">
        <v>34</v>
      </c>
    </row>
    <row r="57" spans="1:15" s="2" customFormat="1" ht="13.5" customHeight="1">
      <c r="A57" s="2" t="s">
        <v>36</v>
      </c>
      <c r="B57" s="27">
        <f aca="true" t="shared" si="2" ref="B57:M57">+MAX(B22:B52)</f>
        <v>155.27023510343554</v>
      </c>
      <c r="C57" s="27">
        <f t="shared" si="2"/>
        <v>4703.226281055327</v>
      </c>
      <c r="D57" s="27">
        <f t="shared" si="2"/>
        <v>1606.7915726667354</v>
      </c>
      <c r="E57" s="27">
        <f t="shared" si="2"/>
        <v>5802.140092156241</v>
      </c>
      <c r="F57" s="27">
        <f t="shared" si="2"/>
        <v>5328.810926239769</v>
      </c>
      <c r="G57" s="27">
        <f t="shared" si="2"/>
        <v>11131.718804242075</v>
      </c>
      <c r="H57" s="27">
        <f t="shared" si="2"/>
        <v>4583.0437784235755</v>
      </c>
      <c r="I57" s="27">
        <f t="shared" si="2"/>
        <v>1057.6048066569235</v>
      </c>
      <c r="J57" s="27">
        <f t="shared" si="2"/>
        <v>647.0978749276123</v>
      </c>
      <c r="K57" s="27">
        <f t="shared" si="2"/>
        <v>392.5164825907707</v>
      </c>
      <c r="L57" s="27">
        <f t="shared" si="2"/>
        <v>59.72058255834653</v>
      </c>
      <c r="M57" s="27">
        <f t="shared" si="2"/>
        <v>558.547113670257</v>
      </c>
      <c r="N57" s="27">
        <f>+MAX(B57:M57)</f>
        <v>11131.718804242075</v>
      </c>
      <c r="O57" s="2" t="s">
        <v>34</v>
      </c>
    </row>
    <row r="58" spans="1:15" s="2" customFormat="1" ht="13.5" customHeight="1">
      <c r="A58" s="2" t="s">
        <v>37</v>
      </c>
      <c r="B58" s="27">
        <f aca="true" t="shared" si="3" ref="B58:M58">+MIN(B22:B52)</f>
        <v>1.8089464412404364</v>
      </c>
      <c r="C58" s="27">
        <f t="shared" si="3"/>
        <v>12.185207307886229</v>
      </c>
      <c r="D58" s="27">
        <f t="shared" si="3"/>
        <v>119.85695476177797</v>
      </c>
      <c r="E58" s="27">
        <f t="shared" si="3"/>
        <v>155.27023510343554</v>
      </c>
      <c r="F58" s="27">
        <f t="shared" si="3"/>
        <v>818.7363256049243</v>
      </c>
      <c r="G58" s="27">
        <f t="shared" si="3"/>
        <v>999.4633578746201</v>
      </c>
      <c r="H58" s="27">
        <f t="shared" si="3"/>
        <v>1038.3817304761792</v>
      </c>
      <c r="I58" s="27">
        <f t="shared" si="3"/>
        <v>620.9024673831402</v>
      </c>
      <c r="J58" s="27">
        <f t="shared" si="3"/>
        <v>392.5164825907707</v>
      </c>
      <c r="K58" s="27">
        <f t="shared" si="3"/>
        <v>65.03780811515276</v>
      </c>
      <c r="L58" s="27">
        <f t="shared" si="3"/>
        <v>31.72897017074553</v>
      </c>
      <c r="M58" s="27">
        <f t="shared" si="3"/>
        <v>3.6980927220073587</v>
      </c>
      <c r="N58" s="27">
        <f>+MIN(B58:M58)</f>
        <v>1.8089464412404364</v>
      </c>
      <c r="O58" s="2" t="s">
        <v>34</v>
      </c>
    </row>
    <row r="59" s="2" customFormat="1" ht="13.5" customHeight="1">
      <c r="A59" s="2" t="s">
        <v>38</v>
      </c>
    </row>
  </sheetData>
  <sheetProtection/>
  <mergeCells count="5">
    <mergeCell ref="A16:O16"/>
    <mergeCell ref="A17:O17"/>
    <mergeCell ref="A1:O1"/>
    <mergeCell ref="A2:O2"/>
    <mergeCell ref="A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4" sqref="AB14"/>
    </sheetView>
  </sheetViews>
  <sheetFormatPr defaultColWidth="9.140625" defaultRowHeight="21.75"/>
  <cols>
    <col min="1" max="1" width="7.421875" style="32" customWidth="1"/>
    <col min="2" max="2" width="8.28125" style="32" customWidth="1"/>
    <col min="3" max="12" width="9.140625" style="32" customWidth="1"/>
    <col min="13" max="13" width="10.421875" style="32" customWidth="1"/>
    <col min="14" max="15" width="9.140625" style="32" customWidth="1"/>
    <col min="16" max="16" width="4.140625" style="32" customWidth="1"/>
    <col min="17" max="17" width="8.140625" style="32" customWidth="1"/>
    <col min="18" max="18" width="6.7109375" style="32" hidden="1" customWidth="1"/>
    <col min="19" max="19" width="7.28125" style="32" hidden="1" customWidth="1"/>
    <col min="20" max="26" width="0" style="32" hidden="1" customWidth="1"/>
    <col min="27" max="16384" width="9.140625" style="32" customWidth="1"/>
  </cols>
  <sheetData>
    <row r="1" spans="1:25" ht="16.5" customHeight="1">
      <c r="A1" s="102" t="s">
        <v>59</v>
      </c>
      <c r="B1" s="105"/>
      <c r="C1" s="106" t="s">
        <v>93</v>
      </c>
      <c r="D1" s="106"/>
      <c r="E1" s="106"/>
      <c r="F1" s="106"/>
      <c r="G1" s="106"/>
      <c r="H1" s="106"/>
      <c r="I1" s="106"/>
      <c r="J1" s="106"/>
      <c r="K1" s="31"/>
      <c r="M1" s="102" t="s">
        <v>60</v>
      </c>
      <c r="N1" s="105"/>
      <c r="Y1" s="33" t="str">
        <f>name</f>
        <v>G.9</v>
      </c>
    </row>
    <row r="2" spans="1:25" ht="16.5" customHeight="1">
      <c r="A2" s="102" t="s">
        <v>61</v>
      </c>
      <c r="B2" s="105"/>
      <c r="C2" s="106" t="str">
        <f>'[2]c-form'!AG3</f>
        <v>Nam Mae Kham</v>
      </c>
      <c r="D2" s="106"/>
      <c r="E2" s="106"/>
      <c r="F2" s="106"/>
      <c r="G2" s="106"/>
      <c r="H2" s="34"/>
      <c r="I2" s="34"/>
      <c r="J2" s="34"/>
      <c r="K2" s="31"/>
      <c r="M2" s="35" t="s">
        <v>62</v>
      </c>
      <c r="N2" s="36"/>
      <c r="Y2" s="33">
        <f>FIND(".",Y1)</f>
        <v>2</v>
      </c>
    </row>
    <row r="3" spans="1:25" ht="16.5" customHeight="1">
      <c r="A3" s="30" t="s">
        <v>63</v>
      </c>
      <c r="B3" s="30"/>
      <c r="C3" s="106" t="str">
        <f>'[2]c-form'!AH3</f>
        <v>Khong</v>
      </c>
      <c r="D3" s="106"/>
      <c r="E3" s="106"/>
      <c r="F3" s="106"/>
      <c r="G3" s="106"/>
      <c r="H3" s="34"/>
      <c r="I3" s="34"/>
      <c r="J3" s="34"/>
      <c r="K3" s="31"/>
      <c r="M3" s="102" t="s">
        <v>64</v>
      </c>
      <c r="N3" s="102"/>
      <c r="Y3" s="33" t="str">
        <f>LEFT(Y1,Y2-1)&amp;RIGHT(Y1,Y2)</f>
        <v>G.9</v>
      </c>
    </row>
    <row r="4" spans="1:25" ht="16.5" customHeight="1">
      <c r="A4" s="35" t="s">
        <v>65</v>
      </c>
      <c r="B4" s="37"/>
      <c r="C4" s="95" t="str">
        <f>'[2]c-form'!AI3</f>
        <v>Khong</v>
      </c>
      <c r="D4" s="95"/>
      <c r="E4" s="95"/>
      <c r="F4" s="95"/>
      <c r="G4" s="95"/>
      <c r="J4" s="39" t="s">
        <v>66</v>
      </c>
      <c r="K4" s="96">
        <v>-0.4259687323</v>
      </c>
      <c r="L4" s="97"/>
      <c r="M4" s="40" t="s">
        <v>67</v>
      </c>
      <c r="N4" s="98">
        <v>2.284</v>
      </c>
      <c r="O4" s="99"/>
      <c r="Y4" s="33">
        <f>IF(TRIM('[2]c-form'!C7)="","",'[2]c-form'!C7)</f>
        <v>2018</v>
      </c>
    </row>
    <row r="5" spans="1:17" ht="16.5" customHeight="1">
      <c r="A5" s="35"/>
      <c r="B5" s="37"/>
      <c r="C5" s="38"/>
      <c r="D5" s="38"/>
      <c r="E5" s="38"/>
      <c r="F5" s="38"/>
      <c r="G5" s="38"/>
      <c r="J5" s="100" t="s">
        <v>68</v>
      </c>
      <c r="K5" s="101"/>
      <c r="L5" s="42">
        <v>2017</v>
      </c>
      <c r="M5" s="41" t="s">
        <v>69</v>
      </c>
      <c r="N5" s="42">
        <v>2018</v>
      </c>
      <c r="O5" s="43" t="s">
        <v>70</v>
      </c>
      <c r="P5" s="44">
        <v>33</v>
      </c>
      <c r="Q5" s="45" t="s">
        <v>71</v>
      </c>
    </row>
    <row r="6" spans="1:15" ht="16.5" customHeight="1">
      <c r="A6" s="35"/>
      <c r="B6" s="37"/>
      <c r="C6" s="38"/>
      <c r="D6" s="38"/>
      <c r="E6" s="38"/>
      <c r="F6" s="38"/>
      <c r="G6" s="38"/>
      <c r="H6" s="102" t="str">
        <f>IF(TRIM('[2]c-form'!AJ3)&lt;&gt;"","Water  Year   "&amp;'[2]c-form'!AJ3,"Water  Year   ")</f>
        <v>Water  Year   2018</v>
      </c>
      <c r="I6" s="102"/>
      <c r="J6" s="46"/>
      <c r="N6" s="47" t="s">
        <v>72</v>
      </c>
      <c r="O6" s="48">
        <v>1</v>
      </c>
    </row>
    <row r="7" spans="2:15" ht="16.5" customHeight="1">
      <c r="B7" s="103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2018 to March 31,  2019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1" ht="4.5" customHeight="1">
      <c r="B8" s="49"/>
      <c r="C8" s="31"/>
      <c r="D8" s="31"/>
      <c r="E8" s="31"/>
      <c r="F8" s="31"/>
      <c r="G8" s="31"/>
      <c r="H8" s="31"/>
      <c r="I8" s="31"/>
      <c r="J8" s="31"/>
      <c r="K8" s="31"/>
    </row>
    <row r="9" spans="2:16" s="50" customFormat="1" ht="16.5" customHeight="1">
      <c r="B9" s="51" t="s">
        <v>73</v>
      </c>
      <c r="C9" s="52" t="s">
        <v>74</v>
      </c>
      <c r="D9" s="52" t="s">
        <v>75</v>
      </c>
      <c r="E9" s="52" t="s">
        <v>76</v>
      </c>
      <c r="F9" s="52" t="s">
        <v>77</v>
      </c>
      <c r="G9" s="52" t="s">
        <v>78</v>
      </c>
      <c r="H9" s="52" t="s">
        <v>79</v>
      </c>
      <c r="I9" s="52" t="s">
        <v>80</v>
      </c>
      <c r="J9" s="52" t="s">
        <v>81</v>
      </c>
      <c r="K9" s="52" t="s">
        <v>82</v>
      </c>
      <c r="L9" s="52" t="s">
        <v>83</v>
      </c>
      <c r="M9" s="52" t="s">
        <v>84</v>
      </c>
      <c r="N9" s="52" t="s">
        <v>85</v>
      </c>
      <c r="O9" s="93" t="s">
        <v>86</v>
      </c>
      <c r="P9" s="94"/>
    </row>
    <row r="10" ht="3" customHeight="1"/>
    <row r="11" spans="2:19" ht="21.75">
      <c r="B11" s="53">
        <v>1</v>
      </c>
      <c r="C11" s="54">
        <f>IF('[2]Discharge'!C9=0,0,IF(TRIM('[2]Discharge'!C9)="","",IF(COUNT(O6)=0,"",IF(O6=1,(((10^K4)*('[2]Discharge'!C9^N4))/100),((10^K4)*('[2]Discharge'!C9^N4))))))</f>
        <v>0.004957496686650357</v>
      </c>
      <c r="D11" s="54">
        <f>IF('[2]Discharge'!D9=0,0,IF(TRIM('[2]Discharge'!D9)="","",IF(COUNT(O6)=0,"",IF(O6=1,(((10^K4)*('[2]Discharge'!D9^N4))/100),((10^K4)*('[2]Discharge'!D9^N4))))))</f>
        <v>0.0184727291610588</v>
      </c>
      <c r="E11" s="54">
        <f>IF('[2]Discharge'!E9=0,0,IF(TRIM('[2]Discharge'!E9)="","",IF(COUNT(O6)=0,"",IF(O6=1,(((10^K4)*('[2]Discharge'!E9^N4))/100),((10^K4)*('[2]Discharge'!E9^N4))))))</f>
        <v>0.22030685839374478</v>
      </c>
      <c r="F11" s="54">
        <f>IF('[2]Discharge'!F9=0,0,IF(TRIM('[2]Discharge'!F9)="","",IF(COUNT(O6)=0,"",IF(O6=1,(((10^K4)*('[2]Discharge'!F9^N4))/100),((10^K4)*('[2]Discharge'!F9^N4))))))</f>
        <v>0.41005888746798397</v>
      </c>
      <c r="G11" s="54">
        <f>IF('[2]Discharge'!G9=0,0,IF(TRIM('[2]Discharge'!G9)="","",IF(COUNT(O6)=0,"",IF(O6=1,(((10^K4)*('[2]Discharge'!G9^N4))/100),((10^K4)*('[2]Discharge'!G9^N4))))))</f>
        <v>4.1298631155733245</v>
      </c>
      <c r="H11" s="54">
        <f>IF('[2]Discharge'!H9=0,0,IF(TRIM('[2]Discharge'!H9)="","",IF(COUNT(O6)=0,"",IF(O6=1,(((10^K4)*('[2]Discharge'!H9^N4))/100),((10^K4)*('[2]Discharge'!H9^N4))))))</f>
        <v>9.584742708872433</v>
      </c>
      <c r="I11" s="54">
        <f>IF('[2]Discharge'!I9=0,0,IF(TRIM('[2]Discharge'!I9)="","",IF(COUNT(O6)=0,"",IF(O6=1,(((10^K4)*('[2]Discharge'!I9^N4))/100),((10^K4)*('[2]Discharge'!I9^N4))))))</f>
        <v>7.648605302609382</v>
      </c>
      <c r="J11" s="54">
        <f>IF('[2]Discharge'!J9=0,0,IF(TRIM('[2]Discharge'!J9)="","",IF(COUNT(O6)=0,"",IF(O6=1,(((10^K4)*('[2]Discharge'!J9^N4))/100),((10^K4)*('[2]Discharge'!J9^N4))))))</f>
        <v>2.8494146970164547</v>
      </c>
      <c r="K11" s="54">
        <f>IF('[2]Discharge'!K9=0,0,IF(TRIM('[2]Discharge'!K9)="","",IF(COUNT(O6)=0,"",IF(O6=1,(((10^K4)*('[2]Discharge'!K9^N4))/100),((10^K4)*('[2]Discharge'!K9^N4))))))</f>
        <v>1.1614115063873418</v>
      </c>
      <c r="L11" s="54">
        <f>IF('[2]Discharge'!L9=0,0,IF(TRIM('[2]Discharge'!L9)="","",IF(COUNT(O6)=0,"",IF(O6=1,(((10^K4)*('[2]Discharge'!L9^N4))/100),((10^K4)*('[2]Discharge'!L9^N4))))))</f>
        <v>0.3514476795523946</v>
      </c>
      <c r="M11" s="54">
        <f>IF('[2]Discharge'!M9=0,0,IF(TRIM('[2]Discharge'!M9)="","",IF(COUNT(O6)=0,"",IF(O6=1,(((10^K4)*('[2]Discharge'!M9^N4))/100),((10^K4)*('[2]Discharge'!M9^N4))))))</f>
        <v>0.14538226034291543</v>
      </c>
      <c r="N11" s="54">
        <f>IF('[2]Discharge'!N9=0,0,IF(TRIM('[2]Discharge'!N9)="","",IF(COUNT(O6)=0,"",IF(O6=1,(((10^K4)*('[2]Discharge'!N9^N4))/100),((10^K4)*('[2]Discharge'!N9^N4))))))</f>
        <v>0.02849416905302328</v>
      </c>
      <c r="O11" s="91"/>
      <c r="P11" s="92"/>
      <c r="Q11" s="33"/>
      <c r="R11" s="55"/>
      <c r="S11" s="55"/>
    </row>
    <row r="12" spans="2:19" ht="21.75">
      <c r="B12" s="53">
        <v>2</v>
      </c>
      <c r="C12" s="54">
        <f>IF('[2]Discharge'!C10=0,0,IF(TRIM('[2]Discharge'!C10)="","",IF(COUNT(O6)=0,"",IF(O6=1,(((10^K4)*('[2]Discharge'!C10^N4))/100),((10^K4)*('[2]Discharge'!C10^N4))))))</f>
        <v>0.004283806682385155</v>
      </c>
      <c r="D12" s="54">
        <f>IF('[2]Discharge'!D10=0,0,IF(TRIM('[2]Discharge'!D10)="","",IF(COUNT(O6)=0,"",IF(O6=1,(((10^K4)*('[2]Discharge'!D10^N4))/100),((10^K4)*('[2]Discharge'!D10^N4))))))</f>
        <v>0.03811251524901594</v>
      </c>
      <c r="E12" s="54">
        <f>IF('[2]Discharge'!E10=0,0,IF(TRIM('[2]Discharge'!E10)="","",IF(COUNT(O6)=0,"",IF(O6=1,(((10^K4)*('[2]Discharge'!E10^N4))/100),((10^K4)*('[2]Discharge'!E10^N4))))))</f>
        <v>0.3351708703835969</v>
      </c>
      <c r="F12" s="54">
        <f>IF('[2]Discharge'!F10=0,0,IF(TRIM('[2]Discharge'!F10)="","",IF(COUNT(O6)=0,"",IF(O6=1,(((10^K4)*('[2]Discharge'!F10^N4))/100),((10^K4)*('[2]Discharge'!F10^N4))))))</f>
        <v>0.49619962556717956</v>
      </c>
      <c r="G12" s="54">
        <f>IF('[2]Discharge'!G10=0,0,IF(TRIM('[2]Discharge'!G10)="","",IF(COUNT(O6)=0,"",IF(O6=1,(((10^K4)*('[2]Discharge'!G10^N4))/100),((10^K4)*('[2]Discharge'!G10^N4))))))</f>
        <v>3.64190830251864</v>
      </c>
      <c r="H12" s="54">
        <f>IF('[2]Discharge'!H10=0,0,IF(TRIM('[2]Discharge'!H10)="","",IF(COUNT(O6)=0,"",IF(O6=1,(((10^K4)*('[2]Discharge'!H10^N4))/100),((10^K4)*('[2]Discharge'!H10^N4))))))</f>
        <v>10.253294910298798</v>
      </c>
      <c r="I12" s="54">
        <f>IF('[2]Discharge'!I10=0,0,IF(TRIM('[2]Discharge'!I10)="","",IF(COUNT(O6)=0,"",IF(O6=1,(((10^K4)*('[2]Discharge'!I10^N4))/100),((10^K4)*('[2]Discharge'!I10^N4))))))</f>
        <v>14.581904161872588</v>
      </c>
      <c r="J12" s="54">
        <f>IF('[2]Discharge'!J10=0,0,IF(TRIM('[2]Discharge'!J10)="","",IF(COUNT(O6)=0,"",IF(O6=1,(((10^K4)*('[2]Discharge'!J10^N4))/100),((10^K4)*('[2]Discharge'!J10^N4))))))</f>
        <v>2.7680580930698415</v>
      </c>
      <c r="K12" s="54">
        <f>IF('[2]Discharge'!K10=0,0,IF(TRIM('[2]Discharge'!K10)="","",IF(COUNT(O6)=0,"",IF(O6=1,(((10^K4)*('[2]Discharge'!K10^N4))/100),((10^K4)*('[2]Discharge'!K10^N4))))))</f>
        <v>1.1209063691096022</v>
      </c>
      <c r="L12" s="54">
        <f>IF('[2]Discharge'!L10=0,0,IF(TRIM('[2]Discharge'!L10)="","",IF(COUNT(O6)=0,"",IF(O6=1,(((10^K4)*('[2]Discharge'!L10^N4))/100),((10^K4)*('[2]Discharge'!L10^N4))))))</f>
        <v>0.3514476795523946</v>
      </c>
      <c r="M12" s="54">
        <f>IF('[2]Discharge'!M10=0,0,IF(TRIM('[2]Discharge'!M10)="","",IF(COUNT(O6)=0,"",IF(O6=1,(((10^K4)*('[2]Discharge'!M10^N4))/100),((10^K4)*('[2]Discharge'!M10^N4))))))</f>
        <v>0.14538226034291543</v>
      </c>
      <c r="N12" s="54">
        <f>IF('[2]Discharge'!N10=0,0,IF(TRIM('[2]Discharge'!N10)="","",IF(COUNT(O6)=0,"",IF(O6=1,(((10^K4)*('[2]Discharge'!N10^N4))/100),((10^K4)*('[2]Discharge'!N10^N4))))))</f>
        <v>0.02849416905302328</v>
      </c>
      <c r="O12" s="91"/>
      <c r="P12" s="92"/>
      <c r="Q12" s="33"/>
      <c r="R12" s="55"/>
      <c r="S12" s="55"/>
    </row>
    <row r="13" spans="2:19" ht="21.75">
      <c r="B13" s="53">
        <v>3</v>
      </c>
      <c r="C13" s="54">
        <f>IF('[2]Discharge'!C11=0,0,IF(TRIM('[2]Discharge'!C11)="","",IF(COUNT(O6)=0,"",IF(O6=1,(((10^K4)*('[2]Discharge'!C11^N4))/100),((10^K4)*('[2]Discharge'!C11^N4))))))</f>
        <v>0.004957496686650357</v>
      </c>
      <c r="D13" s="54">
        <f>IF('[2]Discharge'!D11=0,0,IF(TRIM('[2]Discharge'!D11)="","",IF(COUNT(O6)=0,"",IF(O6=1,(((10^K4)*('[2]Discharge'!D11^N4))/100),((10^K4)*('[2]Discharge'!D11^N4))))))</f>
        <v>0.14538226034291543</v>
      </c>
      <c r="E13" s="54">
        <f>IF('[2]Discharge'!E11=0,0,IF(TRIM('[2]Discharge'!E11)="","",IF(COUNT(O6)=0,"",IF(O6=1,(((10^K4)*('[2]Discharge'!E11^N4))/100),((10^K4)*('[2]Discharge'!E11^N4))))))</f>
        <v>0.27436353945380376</v>
      </c>
      <c r="F13" s="54">
        <f>IF('[2]Discharge'!F11=0,0,IF(TRIM('[2]Discharge'!F11)="","",IF(COUNT(O6)=0,"",IF(O6=1,(((10^K4)*('[2]Discharge'!F11^N4))/100),((10^K4)*('[2]Discharge'!F11^N4))))))</f>
        <v>0.3899568007099034</v>
      </c>
      <c r="G13" s="54">
        <f>IF('[2]Discharge'!G11=0,0,IF(TRIM('[2]Discharge'!G11)="","",IF(COUNT(O6)=0,"",IF(O6=1,(((10^K4)*('[2]Discharge'!G11^N4))/100),((10^K4)*('[2]Discharge'!G11^N4))))))</f>
        <v>2.6880239450993972</v>
      </c>
      <c r="H13" s="54">
        <f>IF('[2]Discharge'!H11=0,0,IF(TRIM('[2]Discharge'!H11)="","",IF(COUNT(O6)=0,"",IF(O6=1,(((10^K4)*('[2]Discharge'!H11^N4))/100),((10^K4)*('[2]Discharge'!H11^N4))))))</f>
        <v>23.94908196702213</v>
      </c>
      <c r="I13" s="54">
        <f>IF('[2]Discharge'!I11=0,0,IF(TRIM('[2]Discharge'!I11)="","",IF(COUNT(O6)=0,"",IF(O6=1,(((10^K4)*('[2]Discharge'!I11^N4))/100),((10^K4)*('[2]Discharge'!I11^N4))))))</f>
        <v>16.688424047558446</v>
      </c>
      <c r="J13" s="54">
        <f>IF('[2]Discharge'!J11=0,0,IF(TRIM('[2]Discharge'!J11)="","",IF(COUNT(O6)=0,"",IF(O6=1,(((10^K4)*('[2]Discharge'!J11^N4))/100),((10^K4)*('[2]Discharge'!J11^N4))))))</f>
        <v>2.6880239450993972</v>
      </c>
      <c r="K13" s="54">
        <f>IF('[2]Discharge'!K11=0,0,IF(TRIM('[2]Discharge'!K11)="","",IF(COUNT(O6)=0,"",IF(O6=1,(((10^K4)*('[2]Discharge'!K11^N4))/100),((10^K4)*('[2]Discharge'!K11^N4))))))</f>
        <v>1.0042155933062429</v>
      </c>
      <c r="L13" s="54">
        <f>IF('[2]Discharge'!L11=0,0,IF(TRIM('[2]Discharge'!L11)="","",IF(COUNT(O6)=0,"",IF(O6=1,(((10^K4)*('[2]Discharge'!L11^N4))/100),((10^K4)*('[2]Discharge'!L11^N4))))))</f>
        <v>0.3351708703835969</v>
      </c>
      <c r="M13" s="54">
        <f>IF('[2]Discharge'!M11=0,0,IF(TRIM('[2]Discharge'!M11)="","",IF(COUNT(O6)=0,"",IF(O6=1,(((10^K4)*('[2]Discharge'!M11^N4))/100),((10^K4)*('[2]Discharge'!M11^N4))))))</f>
        <v>0.14538226034291543</v>
      </c>
      <c r="N13" s="54">
        <f>IF('[2]Discharge'!N11=0,0,IF(TRIM('[2]Discharge'!N11)="","",IF(COUNT(O6)=0,"",IF(O6=1,(((10^K4)*('[2]Discharge'!N11^N4))/100),((10^K4)*('[2]Discharge'!N11^N4))))))</f>
        <v>0.02849416905302328</v>
      </c>
      <c r="O13" s="91"/>
      <c r="P13" s="92"/>
      <c r="Q13" s="33"/>
      <c r="R13" s="55"/>
      <c r="S13" s="55"/>
    </row>
    <row r="14" spans="2:17" ht="21.75">
      <c r="B14" s="53">
        <v>4</v>
      </c>
      <c r="C14" s="54">
        <f>IF('[2]Discharge'!C12=0,0,IF(TRIM('[2]Discharge'!C12)="","",IF(COUNT(O6)=0,"",IF(O6=1,(((10^K4)*('[2]Discharge'!C12^N4))/100),((10^K4)*('[2]Discharge'!C12^N4))))))</f>
        <v>0.006708387886038684</v>
      </c>
      <c r="D14" s="54">
        <f>IF('[2]Discharge'!D12=0,0,IF(TRIM('[2]Discharge'!D12)="","",IF(COUNT(O6)=0,"",IF(O6=1,(((10^K4)*('[2]Discharge'!D12^N4))/100),((10^K4)*('[2]Discharge'!D12^N4))))))</f>
        <v>0.8597479030374322</v>
      </c>
      <c r="E14" s="54">
        <f>IF('[2]Discharge'!E12=0,0,IF(TRIM('[2]Discharge'!E12)="","",IF(COUNT(O6)=0,"",IF(O6=1,(((10^K4)*('[2]Discharge'!E12^N4))/100),((10^K4)*('[2]Discharge'!E12^N4))))))</f>
        <v>0.19654590352201737</v>
      </c>
      <c r="F14" s="54">
        <f>IF('[2]Discharge'!F12=0,0,IF(TRIM('[2]Discharge'!F12)="","",IF(COUNT(O6)=0,"",IF(O6=1,(((10^K4)*('[2]Discharge'!F12^N4))/100),((10^K4)*('[2]Discharge'!F12^N4))))))</f>
        <v>0.19654590352201737</v>
      </c>
      <c r="G14" s="54">
        <f>IF('[2]Discharge'!G12=0,0,IF(TRIM('[2]Discharge'!G12)="","",IF(COUNT(O6)=0,"",IF(O6=1,(((10^K4)*('[2]Discharge'!G12^N4))/100),((10^K4)*('[2]Discharge'!G12^N4))))))</f>
        <v>2.0264172462398644</v>
      </c>
      <c r="H14" s="54">
        <f>IF('[2]Discharge'!H12=0,0,IF(TRIM('[2]Discharge'!H12)="","",IF(COUNT(O6)=0,"",IF(O6=1,(((10^K4)*('[2]Discharge'!H12^N4))/100),((10^K4)*('[2]Discharge'!H12^N4))))))</f>
        <v>26.93904161373297</v>
      </c>
      <c r="I14" s="54">
        <f>IF('[2]Discharge'!I12=0,0,IF(TRIM('[2]Discharge'!I12)="","",IF(COUNT(O6)=0,"",IF(O6=1,(((10^K4)*('[2]Discharge'!I12^N4))/100),((10^K4)*('[2]Discharge'!I12^N4))))))</f>
        <v>16.688424047558446</v>
      </c>
      <c r="J14" s="54">
        <f>IF('[2]Discharge'!J12=0,0,IF(TRIM('[2]Discharge'!J12)="","",IF(COUNT(O6)=0,"",IF(O6=1,(((10^K4)*('[2]Discharge'!J12^N4))/100),((10^K4)*('[2]Discharge'!J12^N4))))))</f>
        <v>2.6093074372254295</v>
      </c>
      <c r="K14" s="54">
        <f>IF('[2]Discharge'!K12=0,0,IF(TRIM('[2]Discharge'!K12)="","",IF(COUNT(O6)=0,"",IF(O6=1,(((10^K4)*('[2]Discharge'!K12^N4))/100),((10^K4)*('[2]Discharge'!K12^N4))))))</f>
        <v>0.8597479030374322</v>
      </c>
      <c r="L14" s="54">
        <f>IF('[2]Discharge'!L12=0,0,IF(TRIM('[2]Discharge'!L12)="","",IF(COUNT(O6)=0,"",IF(O6=1,(((10^K4)*('[2]Discharge'!L12^N4))/100),((10^K4)*('[2]Discharge'!L12^N4))))))</f>
        <v>0.31932666925408276</v>
      </c>
      <c r="M14" s="54">
        <f>IF('[2]Discharge'!M12=0,0,IF(TRIM('[2]Discharge'!M12)="","",IF(COUNT(O6)=0,"",IF(O6=1,(((10^K4)*('[2]Discharge'!M12^N4))/100),((10^K4)*('[2]Discharge'!M12^N4))))))</f>
        <v>0.127313012944442</v>
      </c>
      <c r="N14" s="54">
        <f>IF('[2]Discharge'!N12=0,0,IF(TRIM('[2]Discharge'!N12)="","",IF(COUNT(O6)=0,"",IF(O6=1,(((10^K4)*('[2]Discharge'!N12^N4))/100),((10^K4)*('[2]Discharge'!N12^N4))))))</f>
        <v>0.02849416905302328</v>
      </c>
      <c r="O14" s="91"/>
      <c r="P14" s="92"/>
      <c r="Q14" s="33"/>
    </row>
    <row r="15" spans="2:17" ht="21.75">
      <c r="B15" s="53">
        <v>5</v>
      </c>
      <c r="C15" s="54">
        <f>IF('[2]Discharge'!C13=0,0,IF(TRIM('[2]Discharge'!C13)="","",IF(COUNT(O6)=0,"",IF(O6=1,(((10^K4)*('[2]Discharge'!C13^N4))/100),(((10^K4)*('[2]Discharge'!C13^N4)))))))</f>
        <v>0.0184727291610588</v>
      </c>
      <c r="D15" s="54">
        <f>IF('[2]Discharge'!D13=0,0,IF(TRIM('[2]Discharge'!D13)="","",IF(COUNT(O6)=0,"",IF(O6=1,(((10^K4)*('[2]Discharge'!D13^N4))/100),((10^K4)*('[2]Discharge'!D13^N4))))))</f>
        <v>0.31932666925408276</v>
      </c>
      <c r="E15" s="54">
        <f>IF('[2]Discharge'!E13=0,0,IF(TRIM('[2]Discharge'!E13)="","",IF(COUNT(O6)=0,"",IF(O6=1,(((10^K4)*('[2]Discharge'!E13^N4))/100),((10^K4)*('[2]Discharge'!E13^N4))))))</f>
        <v>0.15492501608342854</v>
      </c>
      <c r="F15" s="54">
        <f>IF('[2]Discharge'!F13=0,0,IF(TRIM('[2]Discharge'!F13)="","",IF(COUNT(O6)=0,"",IF(O6=1,(((10^K4)*('[2]Discharge'!F13^N4))/100),((10^K4)*('[2]Discharge'!F13^N4))))))</f>
        <v>0.15492501608342854</v>
      </c>
      <c r="G15" s="54">
        <f>IF('[2]Discharge'!G13=0,0,IF(TRIM('[2]Discharge'!G13)="","",IF(COUNT(O6)=0,"",IF(O6=1,(((10^K4)*('[2]Discharge'!G13^N4))/100),((10^K4)*('[2]Discharge'!G13^N4))))))</f>
        <v>2.6093074372254295</v>
      </c>
      <c r="H15" s="54">
        <f>IF('[2]Discharge'!H13=0,0,IF(TRIM('[2]Discharge'!H13)="","",IF(COUNT(O6)=0,"",IF(O6=1,(((10^K4)*('[2]Discharge'!H13^N4))/100),((10^K4)*('[2]Discharge'!H13^N4))))))</f>
        <v>15.168791216854798</v>
      </c>
      <c r="I15" s="54">
        <f>IF('[2]Discharge'!I13=0,0,IF(TRIM('[2]Discharge'!I13)="","",IF(COUNT(O6)=0,"",IF(O6=1,(((10^K4)*('[2]Discharge'!I13^N4))/100),((10^K4)*('[2]Discharge'!I13^N4))))))</f>
        <v>9.153072507205048</v>
      </c>
      <c r="J15" s="54">
        <f>IF('[2]Discharge'!J13=0,0,IF(TRIM('[2]Discharge'!J13)="","",IF(COUNT(O6)=0,"",IF(O6=1,(((10^K4)*('[2]Discharge'!J13^N4))/100),((10^K4)*('[2]Discharge'!J13^N4))))))</f>
        <v>2.531903708777363</v>
      </c>
      <c r="K15" s="54">
        <f>IF('[2]Discharge'!K13=0,0,IF(TRIM('[2]Discharge'!K13)="","",IF(COUNT(O6)=0,"",IF(O6=1,(((10^K4)*('[2]Discharge'!K13^N4))/100),((10^K4)*('[2]Discharge'!K13^N4))))))</f>
        <v>0.8597479030374322</v>
      </c>
      <c r="L15" s="54">
        <f>IF('[2]Discharge'!L13=0,0,IF(TRIM('[2]Discharge'!L13)="","",IF(COUNT(O6)=0,"",IF(O6=1,(((10^K4)*('[2]Discharge'!L13^N4))/100),((10^K4)*('[2]Discharge'!L13^N4))))))</f>
        <v>0.2889256620283509</v>
      </c>
      <c r="M15" s="54">
        <f>IF('[2]Discharge'!M13=0,0,IF(TRIM('[2]Discharge'!M13)="","",IF(COUNT(O6)=0,"",IF(O6=1,(((10^K4)*('[2]Discharge'!M13^N4))/100),((10^K4)*('[2]Discharge'!M13^N4))))))</f>
        <v>0.10381230550299987</v>
      </c>
      <c r="N15" s="54">
        <f>IF('[2]Discharge'!N13=0,0,IF(TRIM('[2]Discharge'!N13)="","",IF(COUNT(O6)=0,"",IF(O6=1,(((10^K4)*('[2]Discharge'!N13^N4))/100),((10^K4)*('[2]Discharge'!N13^N4))))))</f>
        <v>0.02849416905302328</v>
      </c>
      <c r="O15" s="91"/>
      <c r="P15" s="92"/>
      <c r="Q15" s="33"/>
    </row>
    <row r="16" spans="2:17" ht="21.75">
      <c r="B16" s="53">
        <v>6</v>
      </c>
      <c r="C16" s="54">
        <f>IF('[2]Discharge'!C14=0,0,IF(TRIM('[2]Discharge'!C14)="","",IF(COUNT(O6)=0,"",IF(O6=1,(((10^K4)*('[2]Discharge'!C14^N4))/100),((10^K4)*('[2]Discharge'!C14^N4))))))</f>
        <v>0.06816211584647201</v>
      </c>
      <c r="D16" s="54">
        <f>IF('[2]Discharge'!D14=0,0,IF(TRIM('[2]Discharge'!D14)="","",IF(COUNT(O6)=0,"",IF(O6=1,(((10^K4)*('[2]Discharge'!D14^N4))/100),((10^K4)*('[2]Discharge'!D14^N4))))))</f>
        <v>0.127313012944442</v>
      </c>
      <c r="E16" s="54">
        <f>IF('[2]Discharge'!E14=0,0,IF(TRIM('[2]Discharge'!E14)="","",IF(COUNT(O6)=0,"",IF(O6=1,(((10^K4)*('[2]Discharge'!E14^N4))/100),((10^K4)*('[2]Discharge'!E14^N4))))))</f>
        <v>0.15492501608342854</v>
      </c>
      <c r="F16" s="54">
        <f>IF('[2]Discharge'!F14=0,0,IF(TRIM('[2]Discharge'!F14)="","",IF(COUNT(O6)=0,"",IF(O6=1,(((10^K4)*('[2]Discharge'!F14^N4))/100),((10^K4)*('[2]Discharge'!F14^N4))))))</f>
        <v>0.16481013957185753</v>
      </c>
      <c r="G16" s="54">
        <f>IF('[2]Discharge'!G14=0,0,IF(TRIM('[2]Discharge'!G14)="","",IF(COUNT(O6)=0,"",IF(O6=1,(((10^K4)*('[2]Discharge'!G14^N4))/100),((10^K4)*('[2]Discharge'!G14^N4))))))</f>
        <v>3.930541367228199</v>
      </c>
      <c r="H16" s="54">
        <f>IF('[2]Discharge'!H14=0,0,IF(TRIM('[2]Discharge'!H14)="","",IF(COUNT(O6)=0,"",IF(O6=1,(((10^K4)*('[2]Discharge'!H14^N4))/100),((10^K4)*('[2]Discharge'!H14^N4))))))</f>
        <v>9.584742708872433</v>
      </c>
      <c r="I16" s="54">
        <f>IF('[2]Discharge'!I14=0,0,IF(TRIM('[2]Discharge'!I14)="","",IF(COUNT(O6)=0,"",IF(O6=1,(((10^K4)*('[2]Discharge'!I14^N4))/100),((10^K4)*('[2]Discharge'!I14^N4))))))</f>
        <v>6.172361425795396</v>
      </c>
      <c r="J16" s="54">
        <f>IF('[2]Discharge'!J14=0,0,IF(TRIM('[2]Discharge'!J14)="","",IF(COUNT(O6)=0,"",IF(O6=1,(((10^K4)*('[2]Discharge'!J14^N4))/100),((10^K4)*('[2]Discharge'!J14^N4))))))</f>
        <v>2.4558078532821663</v>
      </c>
      <c r="K16" s="54">
        <f>IF('[2]Discharge'!K14=0,0,IF(TRIM('[2]Discharge'!K14)="","",IF(COUNT(O6)=0,"",IF(O6=1,(((10^K4)*('[2]Discharge'!K14^N4))/100),((10^K4)*('[2]Discharge'!K14^N4))))))</f>
        <v>0.8597479030374322</v>
      </c>
      <c r="L16" s="54">
        <f>IF('[2]Discharge'!L14=0,0,IF(TRIM('[2]Discharge'!L14)="","",IF(COUNT(O6)=0,"",IF(O6=1,(((10^K4)*('[2]Discharge'!L14^N4))/100),((10^K4)*('[2]Discharge'!L14^N4))))))</f>
        <v>0.2889256620283509</v>
      </c>
      <c r="M16" s="54">
        <f>IF('[2]Discharge'!M14=0,0,IF(TRIM('[2]Discharge'!M14)="","",IF(COUNT(O6)=0,"",IF(O6=1,(((10^K4)*('[2]Discharge'!M14^N4))/100),((10^K4)*('[2]Discharge'!M14^N4))))))</f>
        <v>0.08493694665877019</v>
      </c>
      <c r="N16" s="54">
        <f>IF('[2]Discharge'!N14=0,0,IF(TRIM('[2]Discharge'!N14)="","",IF(COUNT(O6)=0,"",IF(O6=1,(((10^K4)*('[2]Discharge'!N14^N4))/100),((10^K4)*('[2]Discharge'!N14^N4))))))</f>
        <v>0.025633377016775875</v>
      </c>
      <c r="O16" s="91"/>
      <c r="P16" s="92"/>
      <c r="Q16" s="33"/>
    </row>
    <row r="17" spans="2:17" ht="21.75">
      <c r="B17" s="53">
        <v>7</v>
      </c>
      <c r="C17" s="54">
        <f>IF('[2]Discharge'!C15=0,0,IF(TRIM('[2]Discharge'!C15)="","",IF(COUNT(O6)=0,"",IF(O6=1,(((10^K4)*('[2]Discharge'!C15^N4))/100),((10^K4)*('[2]Discharge'!C15^N4))))))</f>
        <v>0.053431063456992015</v>
      </c>
      <c r="D17" s="54">
        <f>IF('[2]Discharge'!D15=0,0,IF(TRIM('[2]Discharge'!D15)="","",IF(COUNT(O6)=0,"",IF(O6=1,(((10^K4)*('[2]Discharge'!D15^N4))/100),((10^K4)*('[2]Discharge'!D15^N4))))))</f>
        <v>0.15492501608342854</v>
      </c>
      <c r="E17" s="54">
        <f>IF('[2]Discharge'!E15=0,0,IF(TRIM('[2]Discharge'!E15)="","",IF(COUNT(O6)=0,"",IF(O6=1,(((10^K4)*('[2]Discharge'!E15^N4))/100),((10^K4)*('[2]Discharge'!E15^N4))))))</f>
        <v>0.15492501608342854</v>
      </c>
      <c r="F17" s="54">
        <f>IF('[2]Discharge'!F15=0,0,IF(TRIM('[2]Discharge'!F15)="","",IF(COUNT(O6)=0,"",IF(O6=1,(((10^K4)*('[2]Discharge'!F15^N4))/100),((10^K4)*('[2]Discharge'!F15^N4))))))</f>
        <v>0.1750402743399856</v>
      </c>
      <c r="G17" s="54">
        <f>IF('[2]Discharge'!G15=0,0,IF(TRIM('[2]Discharge'!G15)="","",IF(COUNT(O6)=0,"",IF(O6=1,(((10^K4)*('[2]Discharge'!G15^N4))/100),((10^K4)*('[2]Discharge'!G15^N4))))))</f>
        <v>3.8329547164798647</v>
      </c>
      <c r="H17" s="54">
        <f>IF('[2]Discharge'!H15=0,0,IF(TRIM('[2]Discharge'!H15)="","",IF(COUNT(O6)=0,"",IF(O6=1,(((10^K4)*('[2]Discharge'!H15^N4))/100),((10^K4)*('[2]Discharge'!H15^N4))))))</f>
        <v>8.36225827331844</v>
      </c>
      <c r="I17" s="54">
        <f>IF('[2]Discharge'!I15=0,0,IF(TRIM('[2]Discharge'!I15)="","",IF(COUNT(O6)=0,"",IF(O6=1,(((10^K4)*('[2]Discharge'!I15^N4))/100),((10^K4)*('[2]Discharge'!I15^N4))))))</f>
        <v>7.136738758200231</v>
      </c>
      <c r="J17" s="54">
        <f>IF('[2]Discharge'!J15=0,0,IF(TRIM('[2]Discharge'!J15)="","",IF(COUNT(O6)=0,"",IF(O6=1,(((10^K4)*('[2]Discharge'!J15^N4))/100),((10^K4)*('[2]Discharge'!J15^N4))))))</f>
        <v>2.3810149174160755</v>
      </c>
      <c r="K17" s="54">
        <f>IF('[2]Discharge'!K15=0,0,IF(TRIM('[2]Discharge'!K15)="","",IF(COUNT(O6)=0,"",IF(O6=1,(((10^K4)*('[2]Discharge'!K15^N4))/100),((10^K4)*('[2]Discharge'!K15^N4))))))</f>
        <v>0.8597479030374322</v>
      </c>
      <c r="L17" s="54">
        <f>IF('[2]Discharge'!L15=0,0,IF(TRIM('[2]Discharge'!L15)="","",IF(COUNT(O6)=0,"",IF(O6=1,(((10^K4)*('[2]Discharge'!L15^N4))/100),((10^K4)*('[2]Discharge'!L15^N4))))))</f>
        <v>0.30391247893414275</v>
      </c>
      <c r="M17" s="54">
        <f>IF('[2]Discharge'!M15=0,0,IF(TRIM('[2]Discharge'!M15)="","",IF(COUNT(O6)=0,"",IF(O6=1,(((10^K4)*('[2]Discharge'!M15^N4))/100),((10^K4)*('[2]Discharge'!M15^N4))))))</f>
        <v>0.06816211584647201</v>
      </c>
      <c r="N17" s="54">
        <f>IF('[2]Discharge'!N15=0,0,IF(TRIM('[2]Discharge'!N15)="","",IF(COUNT(O6)=0,"",IF(O6=1,(((10^K4)*('[2]Discharge'!N15^N4))/100),((10^K4)*('[2]Discharge'!N15^N4))))))</f>
        <v>0.02041644564772115</v>
      </c>
      <c r="O17" s="91"/>
      <c r="P17" s="92"/>
      <c r="Q17" s="33"/>
    </row>
    <row r="18" spans="2:17" ht="21.75">
      <c r="B18" s="53">
        <v>8</v>
      </c>
      <c r="C18" s="54">
        <f>IF('[2]Discharge'!C16=0,0,IF(TRIM('[2]Discharge'!C16)="","",IF(COUNT(O6)=0,"",IF(O6=1,(((10^K4)*('[2]Discharge'!C16^N4))/100),((10^K4)*('[2]Discharge'!C16^N4))))))</f>
        <v>0.04540892439470483</v>
      </c>
      <c r="D18" s="54">
        <f>IF('[2]Discharge'!D16=0,0,IF(TRIM('[2]Discharge'!D16)="","",IF(COUNT(O6)=0,"",IF(O6=1,(((10^K4)*('[2]Discharge'!D16^N4))/100),((10^K4)*('[2]Discharge'!D16^N4))))))</f>
        <v>0.11878096127385017</v>
      </c>
      <c r="E18" s="54">
        <f>IF('[2]Discharge'!E16=0,0,IF(TRIM('[2]Discharge'!E16)="","",IF(COUNT(O6)=0,"",IF(O6=1,(((10^K4)*('[2]Discharge'!E16^N4))/100),((10^K4)*('[2]Discharge'!E16^N4))))))</f>
        <v>0.19654590352201737</v>
      </c>
      <c r="F18" s="54">
        <f>IF('[2]Discharge'!F16=0,0,IF(TRIM('[2]Discharge'!F16)="","",IF(COUNT(O6)=0,"",IF(O6=1,(((10^K4)*('[2]Discharge'!F16^N4))/100),((10^K4)*('[2]Discharge'!F16^N4))))))</f>
        <v>0.18561801381190673</v>
      </c>
      <c r="G18" s="54">
        <f>IF('[2]Discharge'!G16=0,0,IF(TRIM('[2]Discharge'!G16)="","",IF(COUNT(O6)=0,"",IF(O6=1,(((10^K4)*('[2]Discharge'!G16^N4))/100),((10^K4)*('[2]Discharge'!G16^N4))))))</f>
        <v>2.164403368487828</v>
      </c>
      <c r="H18" s="54">
        <f>IF('[2]Discharge'!H16=0,0,IF(TRIM('[2]Discharge'!H16)="","",IF(COUNT(O6)=0,"",IF(O6=1,(((10^K4)*('[2]Discharge'!H16^N4))/100),((10^K4)*('[2]Discharge'!H16^N4))))))</f>
        <v>11.424195498771033</v>
      </c>
      <c r="I18" s="54">
        <f>IF('[2]Discharge'!I16=0,0,IF(TRIM('[2]Discharge'!I16)="","",IF(COUNT(O6)=0,"",IF(O6=1,(((10^K4)*('[2]Discharge'!I16^N4))/100),((10^K4)*('[2]Discharge'!I16^N4))))))</f>
        <v>5.86829671851636</v>
      </c>
      <c r="J18" s="54">
        <f>IF('[2]Discharge'!J16=0,0,IF(TRIM('[2]Discharge'!J16)="","",IF(COUNT(O6)=0,"",IF(O6=1,(((10^K4)*('[2]Discharge'!J16^N4))/100),((10^K4)*('[2]Discharge'!J16^N4))))))</f>
        <v>2.307519899917908</v>
      </c>
      <c r="K18" s="54">
        <f>IF('[2]Discharge'!K16=0,0,IF(TRIM('[2]Discharge'!K16)="","",IF(COUNT(O6)=0,"",IF(O6=1,(((10^K4)*('[2]Discharge'!K16^N4))/100),((10^K4)*('[2]Discharge'!K16^N4))))))</f>
        <v>0.8597479030374322</v>
      </c>
      <c r="L18" s="54">
        <f>IF('[2]Discharge'!L16=0,0,IF(TRIM('[2]Discharge'!L16)="","",IF(COUNT(O6)=0,"",IF(O6=1,(((10^K4)*('[2]Discharge'!L16^N4))/100),((10^K4)*('[2]Discharge'!L16^N4))))))</f>
        <v>0.5427571016820316</v>
      </c>
      <c r="M18" s="54">
        <f>IF('[2]Discharge'!M16=0,0,IF(TRIM('[2]Discharge'!M16)="","",IF(COUNT(O6)=0,"",IF(O6=1,(((10^K4)*('[2]Discharge'!M16^N4))/100),((10^K4)*('[2]Discharge'!M16^N4))))))</f>
        <v>0.06302759715547675</v>
      </c>
      <c r="N18" s="54">
        <f>IF('[2]Discharge'!N16=0,0,IF(TRIM('[2]Discharge'!N16)="","",IF(COUNT(O6)=0,"",IF(O6=1,(((10^K4)*('[2]Discharge'!N16^N4))/100),((10^K4)*('[2]Discharge'!N16^N4))))))</f>
        <v>0.02041644564772115</v>
      </c>
      <c r="O18" s="91"/>
      <c r="P18" s="92"/>
      <c r="Q18" s="33"/>
    </row>
    <row r="19" spans="2:17" ht="21.75">
      <c r="B19" s="53">
        <v>9</v>
      </c>
      <c r="C19" s="54">
        <f>IF('[2]Discharge'!C17=0,0,IF(TRIM('[2]Discharge'!C17)="","",IF(COUNT(O6)=0,"",IF(O6=1,(((10^K4)*('[2]Discharge'!C17^N4))/100),((10^K4)*('[2]Discharge'!C17^N4))))))</f>
        <v>0.025633377016775875</v>
      </c>
      <c r="D19" s="54">
        <f>IF('[2]Discharge'!D17=0,0,IF(TRIM('[2]Discharge'!D17)="","",IF(COUNT(O6)=0,"",IF(O6=1,(((10^K4)*('[2]Discharge'!D17^N4))/100),((10^K4)*('[2]Discharge'!D17^N4))))))</f>
        <v>0.04932833249218094</v>
      </c>
      <c r="E19" s="54">
        <f>IF('[2]Discharge'!E17=0,0,IF(TRIM('[2]Discharge'!E17)="","",IF(COUNT(O6)=0,"",IF(O6=1,(((10^K4)*('[2]Discharge'!E17^N4))/100),((10^K4)*('[2]Discharge'!E17^N4))))))</f>
        <v>0.27436353945380376</v>
      </c>
      <c r="F19" s="54">
        <f>IF('[2]Discharge'!F17=0,0,IF(TRIM('[2]Discharge'!F17)="","",IF(COUNT(O6)=0,"",IF(O6=1,(((10^K4)*('[2]Discharge'!F17^N4))/100),((10^K4)*('[2]Discharge'!F17^N4))))))</f>
        <v>0.18561801381190673</v>
      </c>
      <c r="G19" s="54">
        <f>IF('[2]Discharge'!G17=0,0,IF(TRIM('[2]Discharge'!G17)="","",IF(COUNT(O6)=0,"",IF(O6=1,(((10^K4)*('[2]Discharge'!G17^N4))/100),((10^K4)*('[2]Discharge'!G17^N4))))))</f>
        <v>1.893519676658296</v>
      </c>
      <c r="H19" s="54">
        <f>IF('[2]Discharge'!H17=0,0,IF(TRIM('[2]Discharge'!H17)="","",IF(COUNT(O6)=0,"",IF(O6=1,(((10^K4)*('[2]Discharge'!H17^N4))/100),((10^K4)*('[2]Discharge'!H17^N4))))))</f>
        <v>10.027627376578064</v>
      </c>
      <c r="I19" s="54">
        <f>IF('[2]Discharge'!I17=0,0,IF(TRIM('[2]Discharge'!I17)="","",IF(COUNT(O6)=0,"",IF(O6=1,(((10^K4)*('[2]Discharge'!I17^N4))/100),((10^K4)*('[2]Discharge'!I17^N4))))))</f>
        <v>5.301088689758018</v>
      </c>
      <c r="J19" s="54">
        <f>IF('[2]Discharge'!J17=0,0,IF(TRIM('[2]Discharge'!J17)="","",IF(COUNT(O6)=0,"",IF(O6=1,(((10^K4)*('[2]Discharge'!J17^N4))/100),((10^K4)*('[2]Discharge'!J17^N4))))))</f>
        <v>2.0947716019869174</v>
      </c>
      <c r="K19" s="54">
        <f>IF('[2]Discharge'!K17=0,0,IF(TRIM('[2]Discharge'!K17)="","",IF(COUNT(O6)=0,"",IF(O6=1,(((10^K4)*('[2]Discharge'!K17^N4))/100),((10^K4)*('[2]Discharge'!K17^N4))))))</f>
        <v>0.8597479030374322</v>
      </c>
      <c r="L19" s="54">
        <f>IF('[2]Discharge'!L17=0,0,IF(TRIM('[2]Discharge'!L17)="","",IF(COUNT(O6)=0,"",IF(O6=1,(((10^K4)*('[2]Discharge'!L17^N4))/100),((10^K4)*('[2]Discharge'!L17^N4))))))</f>
        <v>0.8273697988045844</v>
      </c>
      <c r="M19" s="54">
        <f>IF('[2]Discharge'!M17=0,0,IF(TRIM('[2]Discharge'!M17)="","",IF(COUNT(O6)=0,"",IF(O6=1,(((10^K4)*('[2]Discharge'!M17^N4))/100),((10^K4)*('[2]Discharge'!M17^N4))))))</f>
        <v>0.06302759715547675</v>
      </c>
      <c r="N19" s="54">
        <f>IF('[2]Discharge'!N17=0,0,IF(TRIM('[2]Discharge'!N17)="","",IF(COUNT(O6)=0,"",IF(O6=1,(((10^K4)*('[2]Discharge'!N17^N4))/100),((10^K4)*('[2]Discharge'!N17^N4))))))</f>
        <v>0.02041644564772115</v>
      </c>
      <c r="O19" s="91"/>
      <c r="P19" s="92"/>
      <c r="Q19" s="33"/>
    </row>
    <row r="20" spans="2:17" ht="21.75">
      <c r="B20" s="53">
        <v>10</v>
      </c>
      <c r="C20" s="54">
        <f>IF('[2]Discharge'!C18=0,0,IF(TRIM('[2]Discharge'!C18)="","",IF(COUNT(O6)=0,"",IF(O6=1,(((10^K4)*('[2]Discharge'!C18^N4))/100),((10^K4)*('[2]Discharge'!C18^N4))))))</f>
        <v>0.01176967840372</v>
      </c>
      <c r="D20" s="54">
        <f>IF('[2]Discharge'!D18=0,0,IF(TRIM('[2]Discharge'!D18)="","",IF(COUNT(O6)=0,"",IF(O6=1,(((10^K4)*('[2]Discharge'!D18^N4))/100),((10^K4)*('[2]Discharge'!D18^N4))))))</f>
        <v>0.031526189118347654</v>
      </c>
      <c r="E20" s="54">
        <f>IF('[2]Discharge'!E18=0,0,IF(TRIM('[2]Discharge'!E18)="","",IF(COUNT(O6)=0,"",IF(O6=1,(((10^K4)*('[2]Discharge'!E18^N4))/100),((10^K4)*('[2]Discharge'!E18^N4))))))</f>
        <v>0.11878096127385017</v>
      </c>
      <c r="F20" s="54">
        <f>IF('[2]Discharge'!F18=0,0,IF(TRIM('[2]Discharge'!F18)="","",IF(COUNT(O6)=0,"",IF(O6=1,(((10^K4)*('[2]Discharge'!F18^N4))/100),((10^K4)*('[2]Discharge'!F18^N4))))))</f>
        <v>0.2078264431814979</v>
      </c>
      <c r="G20" s="54">
        <f>IF('[2]Discharge'!G18=0,0,IF(TRIM('[2]Discharge'!G18)="","",IF(COUNT(O6)=0,"",IF(O6=1,(((10^K4)*('[2]Discharge'!G18^N4))/100),((10^K4)*('[2]Discharge'!G18^N4))))))</f>
        <v>7.136738758200231</v>
      </c>
      <c r="H20" s="54">
        <f>IF('[2]Discharge'!H18=0,0,IF(TRIM('[2]Discharge'!H18)="","",IF(COUNT(O6)=0,"",IF(O6=1,(((10^K4)*('[2]Discharge'!H18^N4))/100),((10^K4)*('[2]Discharge'!H18^N4))))))</f>
        <v>9.804779265425113</v>
      </c>
      <c r="I20" s="54">
        <f>IF('[2]Discharge'!I18=0,0,IF(TRIM('[2]Discharge'!I18)="","",IF(COUNT(O6)=0,"",IF(O6=1,(((10^K4)*('[2]Discharge'!I18^N4))/100),((10^K4)*('[2]Discharge'!I18^N4))))))</f>
        <v>5.572839508873119</v>
      </c>
      <c r="J20" s="54">
        <f>IF('[2]Discharge'!J18=0,0,IF(TRIM('[2]Discharge'!J18)="","",IF(COUNT(O6)=0,"",IF(O6=1,(((10^K4)*('[2]Discharge'!J18^N4))/100),((10^K4)*('[2]Discharge'!J18^N4))))))</f>
        <v>2.3810149174160755</v>
      </c>
      <c r="K20" s="54">
        <f>IF('[2]Discharge'!K18=0,0,IF(TRIM('[2]Discharge'!K18)="","",IF(COUNT(O6)=0,"",IF(O6=1,(((10^K4)*('[2]Discharge'!K18^N4))/100),((10^K4)*('[2]Discharge'!K18^N4))))))</f>
        <v>0.8597479030374322</v>
      </c>
      <c r="L20" s="54">
        <f>IF('[2]Discharge'!L18=0,0,IF(TRIM('[2]Discharge'!L18)="","",IF(COUNT(O6)=0,"",IF(O6=1,(((10^K4)*('[2]Discharge'!L18^N4))/100),((10^K4)*('[2]Discharge'!L18^N4))))))</f>
        <v>0.5427571016820316</v>
      </c>
      <c r="M20" s="54">
        <f>IF('[2]Discharge'!M18=0,0,IF(TRIM('[2]Discharge'!M18)="","",IF(COUNT(O6)=0,"",IF(O6=1,(((10^K4)*('[2]Discharge'!M18^N4))/100),((10^K4)*('[2]Discharge'!M18^N4))))))</f>
        <v>0.06302759715547675</v>
      </c>
      <c r="N20" s="54">
        <f>IF('[2]Discharge'!N18=0,0,IF(TRIM('[2]Discharge'!N18)="","",IF(COUNT(O6)=0,"",IF(O6=1,(((10^K4)*('[2]Discharge'!N18^N4))/100),((10^K4)*('[2]Discharge'!N18^N4))))))</f>
        <v>0.02041644564772115</v>
      </c>
      <c r="O20" s="91"/>
      <c r="P20" s="92"/>
      <c r="Q20" s="33"/>
    </row>
    <row r="21" spans="2:17" ht="3.75" customHeigh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91"/>
      <c r="P21" s="92"/>
      <c r="Q21" s="33"/>
    </row>
    <row r="22" spans="2:17" ht="21.75">
      <c r="B22" s="53">
        <v>11</v>
      </c>
      <c r="C22" s="54">
        <f>IF('[2]Discharge'!C20=0,0,IF(TRIM('[2]Discharge'!C20)="","",IF(COUNT(O6)=0,"",IF(O6=1,(((10^K4)*('[2]Discharge'!C20^N4))/100),((10^K4)*('[2]Discharge'!C20^N4))))))</f>
        <v>0.009040325345693373</v>
      </c>
      <c r="D22" s="54">
        <f>IF('[2]Discharge'!D20=0,0,IF(TRIM('[2]Discharge'!D20)="","",IF(COUNT(O6)=0,"",IF(O6=1,(((10^K4)*('[2]Discharge'!D20^N4))/100),((10^K4)*('[2]Discharge'!D20^N4))))))</f>
        <v>0.03811251524901594</v>
      </c>
      <c r="E22" s="54">
        <f>IF('[2]Discharge'!E20=0,0,IF(TRIM('[2]Discharge'!E20)="","",IF(COUNT(O6)=0,"",IF(O6=1,(((10^K4)*('[2]Discharge'!E20^N4))/100),((10^K4)*('[2]Discharge'!E20^N4))))))</f>
        <v>0.13617917632571994</v>
      </c>
      <c r="F22" s="54">
        <f>IF('[2]Discharge'!F20=0,0,IF(TRIM('[2]Discharge'!F20)="","",IF(COUNT(O6)=0,"",IF(O6=1,(((10^K4)*('[2]Discharge'!F20^N4))/100),((10^K4)*('[2]Discharge'!F20^N4))))))</f>
        <v>7.823666984517647</v>
      </c>
      <c r="G22" s="54">
        <f>IF('[2]Discharge'!G20=0,0,IF(TRIM('[2]Discharge'!G20)="","",IF(COUNT(O6)=0,"",IF(O6=1,(((10^K4)*('[2]Discharge'!G20^N4))/100),((10^K4)*('[2]Discharge'!G20^N4))))))</f>
        <v>5.051699752305593</v>
      </c>
      <c r="H22" s="54">
        <f>IF('[2]Discharge'!H20=0,0,IF(TRIM('[2]Discharge'!H20)="","",IF(COUNT(O6)=0,"",IF(O6=1,(((10^K4)*('[2]Discharge'!H20^N4))/100),((10^K4)*('[2]Discharge'!H20^N4))))))</f>
        <v>9.367509783046259</v>
      </c>
      <c r="I22" s="54">
        <f>IF('[2]Discharge'!I20=0,0,IF(TRIM('[2]Discharge'!I20)="","",IF(COUNT(O6)=0,"",IF(O6=1,(((10^K4)*('[2]Discharge'!I20^N4))/100),((10^K4)*('[2]Discharge'!I20^N4))))))</f>
        <v>6.644715965501912</v>
      </c>
      <c r="J22" s="54">
        <f>IF('[2]Discharge'!J20=0,0,IF(TRIM('[2]Discharge'!J20)="","",IF(COUNT(O6)=0,"",IF(O6=1,(((10^K4)*('[2]Discharge'!J20^N4))/100),((10^K4)*('[2]Discharge'!J20^N4))))))</f>
        <v>3.930541367228199</v>
      </c>
      <c r="K22" s="54">
        <f>IF('[2]Discharge'!K20=0,0,IF(TRIM('[2]Discharge'!K20)="","",IF(COUNT(O6)=0,"",IF(O6=1,(((10^K4)*('[2]Discharge'!K20^N4))/100),((10^K4)*('[2]Discharge'!K20^N4))))))</f>
        <v>0.7956887296744674</v>
      </c>
      <c r="L22" s="54">
        <f>IF('[2]Discharge'!L20=0,0,IF(TRIM('[2]Discharge'!L20)="","",IF(COUNT(O6)=0,"",IF(O6=1,(((10^K4)*('[2]Discharge'!L20^N4))/100),((10^K4)*('[2]Discharge'!L20^N4))))))</f>
        <v>0.4307307443068978</v>
      </c>
      <c r="M22" s="54">
        <f>IF('[2]Discharge'!M20=0,0,IF(TRIM('[2]Discharge'!M20)="","",IF(COUNT(O6)=0,"",IF(O6=1,(((10^K4)*('[2]Discharge'!M20^N4))/100),((10^K4)*('[2]Discharge'!M20^N4))))))</f>
        <v>0.06302759715547675</v>
      </c>
      <c r="N22" s="54">
        <f>IF('[2]Discharge'!N20=0,0,IF(TRIM('[2]Discharge'!N20)="","",IF(COUNT(O6)=0,"",IF(O6=1,(((10^K4)*('[2]Discharge'!N20^N4))/100),((10^K4)*('[2]Discharge'!N20^N4))))))</f>
        <v>0.02041644564772115</v>
      </c>
      <c r="O22" s="91"/>
      <c r="P22" s="92"/>
      <c r="Q22" s="33"/>
    </row>
    <row r="23" spans="2:17" ht="21.75">
      <c r="B23" s="53">
        <v>12</v>
      </c>
      <c r="C23" s="54">
        <f>IF('[2]Discharge'!C21=0,0,IF(TRIM('[2]Discharge'!C21)="","",IF(COUNT(O6)=0,"",IF(O6=1,(((10^K4)*('[2]Discharge'!C21^N4))/100),((10^K4)*('[2]Discharge'!C21^N4))))))</f>
        <v>0.0056869738814389085</v>
      </c>
      <c r="D23" s="54">
        <f>IF('[2]Discharge'!D21=0,0,IF(TRIM('[2]Discharge'!D21)="","",IF(COUNT(O6)=0,"",IF(O6=1,(((10^K4)*('[2]Discharge'!D21^N4))/100),((10^K4)*('[2]Discharge'!D21^N4))))))</f>
        <v>0.06302759715547675</v>
      </c>
      <c r="E23" s="54">
        <f>IF('[2]Discharge'!E21=0,0,IF(TRIM('[2]Discharge'!E21)="","",IF(COUNT(O6)=0,"",IF(O6=1,(((10^K4)*('[2]Discharge'!E21^N4))/100),((10^K4)*('[2]Discharge'!E21^N4))))))</f>
        <v>0.18561801381190673</v>
      </c>
      <c r="F23" s="54">
        <f>IF('[2]Discharge'!F21=0,0,IF(TRIM('[2]Discharge'!F21)="","",IF(COUNT(O6)=0,"",IF(O6=1,(((10^K4)*('[2]Discharge'!F21^N4))/100),((10^K4)*('[2]Discharge'!F21^N4))))))</f>
        <v>2.307519899917908</v>
      </c>
      <c r="G23" s="54">
        <f>IF('[2]Discharge'!G21=0,0,IF(TRIM('[2]Discharge'!G21)="","",IF(COUNT(O6)=0,"",IF(O6=1,(((10^K4)*('[2]Discharge'!G21^N4))/100),((10^K4)*('[2]Discharge'!G21^N4))))))</f>
        <v>3.548439812251428</v>
      </c>
      <c r="H23" s="54">
        <f>IF('[2]Discharge'!H21=0,0,IF(TRIM('[2]Discharge'!H21)="","",IF(COUNT(O6)=0,"",IF(O6=1,(((10^K4)*('[2]Discharge'!H21^N4))/100),((10^K4)*('[2]Discharge'!H21^N4))))))</f>
        <v>9.367509783046259</v>
      </c>
      <c r="I23" s="54">
        <f>IF('[2]Discharge'!I21=0,0,IF(TRIM('[2]Discharge'!I21)="","",IF(COUNT(O6)=0,"",IF(O6=1,(((10^K4)*('[2]Discharge'!I21^N4))/100),((10^K4)*('[2]Discharge'!I21^N4))))))</f>
        <v>6.644715965501912</v>
      </c>
      <c r="J23" s="54">
        <f>IF('[2]Discharge'!J21=0,0,IF(TRIM('[2]Discharge'!J21)="","",IF(COUNT(O6)=0,"",IF(O6=1,(((10^K4)*('[2]Discharge'!J21^N4))/100),((10^K4)*('[2]Discharge'!J21^N4))))))</f>
        <v>3.365590181121401</v>
      </c>
      <c r="K23" s="54">
        <f>IF('[2]Discharge'!K21=0,0,IF(TRIM('[2]Discharge'!K21)="","",IF(COUNT(O6)=0,"",IF(O6=1,(((10^K4)*('[2]Discharge'!K21^N4))/100),((10^K4)*('[2]Discharge'!K21^N4))))))</f>
        <v>0.6476192592019625</v>
      </c>
      <c r="L23" s="54">
        <f>IF('[2]Discharge'!L21=0,0,IF(TRIM('[2]Discharge'!L21)="","",IF(COUNT(O6)=0,"",IF(O6=1,(((10^K4)*('[2]Discharge'!L21^N4))/100),((10^K4)*('[2]Discharge'!L21^N4))))))</f>
        <v>0.3514476795523946</v>
      </c>
      <c r="M23" s="54">
        <f>IF('[2]Discharge'!M21=0,0,IF(TRIM('[2]Discharge'!M21)="","",IF(COUNT(O6)=0,"",IF(O6=1,(((10^K4)*('[2]Discharge'!M21^N4))/100),((10^K4)*('[2]Discharge'!M21^N4))))))</f>
        <v>0.06302759715547675</v>
      </c>
      <c r="N23" s="54">
        <f>IF('[2]Discharge'!N21=0,0,IF(TRIM('[2]Discharge'!N21)="","",IF(COUNT(O6)=0,"",IF(O6=1,(((10^K4)*('[2]Discharge'!N21^N4))/100),((10^K4)*('[2]Discharge'!N21^N4))))))</f>
        <v>0.016637622803702724</v>
      </c>
      <c r="O23" s="91"/>
      <c r="P23" s="92"/>
      <c r="Q23" s="33"/>
    </row>
    <row r="24" spans="2:17" ht="21.75">
      <c r="B24" s="53">
        <v>13</v>
      </c>
      <c r="C24" s="54">
        <f>IF('[2]Discharge'!C10=0,0,IF(TRIM('[2]Discharge'!C22)="","",IF(COUNT(O6)=0,"",IF(O6=1,(((10^K4)*('[2]Discharge'!C22^N4))/100),((10^K4)*('[2]Discharge'!C22^N4))))))</f>
        <v>0.007825554151648269</v>
      </c>
      <c r="D24" s="54">
        <f>IF('[2]Discharge'!D22=0,0,IF(TRIM('[2]Discharge'!D22)="","",IF(COUNT(O6)=0,"",IF(O6=1,(((10^K4)*('[2]Discharge'!D22^N4))/100),((10^K4)*('[2]Discharge'!D22^N4))))))</f>
        <v>0.08493694665877019</v>
      </c>
      <c r="E24" s="54">
        <f>IF('[2]Discharge'!E22=0,0,IF(TRIM('[2]Discharge'!E22)="","",IF(COUNT(O6)=0,"",IF(O6=1,(((10^K4)*('[2]Discharge'!E22^N4))/100),((10^K4)*('[2]Discharge'!E22^N4))))))</f>
        <v>0.15492501608342854</v>
      </c>
      <c r="F24" s="54">
        <f>IF('[2]Discharge'!F22=0,0,IF(TRIM('[2]Discharge'!F22)="","",IF(COUNT(O6)=0,"",IF(O6=1,(((10^K4)*('[2]Discharge'!F22^N4))/100),((10^K4)*('[2]Discharge'!F22^N4))))))</f>
        <v>0.7956887296744674</v>
      </c>
      <c r="G24" s="54">
        <f>IF('[2]Discharge'!G22=0,0,IF(TRIM('[2]Discharge'!G22)="","",IF(COUNT(O6)=0,"",IF(O6=1,(((10^K4)*('[2]Discharge'!G22^N4))/100),((10^K4)*('[2]Discharge'!G22^N4))))))</f>
        <v>2.6880239450993972</v>
      </c>
      <c r="H24" s="54">
        <f>IF('[2]Discharge'!H22=0,0,IF(TRIM('[2]Discharge'!H22)="","",IF(COUNT(O6)=0,"",IF(O6=1,(((10^K4)*('[2]Discharge'!H22^N4))/100),((10^K4)*('[2]Discharge'!H22^N4))))))</f>
        <v>12.412448434513928</v>
      </c>
      <c r="I24" s="54">
        <f>IF('[2]Discharge'!I22=0,0,IF(TRIM('[2]Discharge'!I22)="","",IF(COUNT(O6)=0,"",IF(O6=1,(((10^K4)*('[2]Discharge'!I22^N4))/100),((10^K4)*('[2]Discharge'!I22^N4))))))</f>
        <v>13.184011805274851</v>
      </c>
      <c r="J24" s="54">
        <f>IF('[2]Discharge'!J22=0,0,IF(TRIM('[2]Discharge'!J22)="","",IF(COUNT(O6)=0,"",IF(O6=1,(((10^K4)*('[2]Discharge'!J22^N4))/100),((10^K4)*('[2]Discharge'!J22^N4))))))</f>
        <v>3.101466751925888</v>
      </c>
      <c r="K24" s="54">
        <f>IF('[2]Discharge'!K22=0,0,IF(TRIM('[2]Discharge'!K22)="","",IF(COUNT(O6)=0,"",IF(O6=1,(((10^K4)*('[2]Discharge'!K22^N4))/100),((10^K4)*('[2]Discharge'!K22^N4))))))</f>
        <v>0.67586664948563</v>
      </c>
      <c r="L24" s="54">
        <f>IF('[2]Discharge'!L22=0,0,IF(TRIM('[2]Discharge'!L22)="","",IF(COUNT(O6)=0,"",IF(O6=1,(((10^K4)*('[2]Discharge'!L22^N4))/100),((10^K4)*('[2]Discharge'!L22^N4))))))</f>
        <v>0.31932666925408276</v>
      </c>
      <c r="M24" s="54">
        <f>IF('[2]Discharge'!M22=0,0,IF(TRIM('[2]Discharge'!M22)="","",IF(COUNT(O6)=0,"",IF(O6=1,(((10^K4)*('[2]Discharge'!M22^N4))/100),((10^K4)*('[2]Discharge'!M22^N4))))))</f>
        <v>0.06302759715547675</v>
      </c>
      <c r="N24" s="54">
        <f>IF('[2]Discharge'!N22=0,0,IF(TRIM('[2]Discharge'!N22)="","",IF(COUNT(O6)=0,"",IF(O6=1,(((10^K4)*('[2]Discharge'!N22^N4))/100),((10^K4)*('[2]Discharge'!N22^N4))))))</f>
        <v>0.01176967840372</v>
      </c>
      <c r="O24" s="91"/>
      <c r="P24" s="92"/>
      <c r="Q24" s="33"/>
    </row>
    <row r="25" spans="2:17" ht="21.75">
      <c r="B25" s="53">
        <v>14</v>
      </c>
      <c r="C25" s="54">
        <f>IF('[2]Discharge'!C10=0,0,IF(TRIM('[2]Discharge'!C23)="","",IF(COUNT(O6)=0,"",IF(O6=1,(((10^K4)*('[2]Discharge'!C23^N4))/100),((10^K4)*('[2]Discharge'!C23^N4))))))</f>
        <v>0.009040325345693373</v>
      </c>
      <c r="D25" s="54">
        <f>IF('[2]Discharge'!D23=0,0,IF(TRIM('[2]Discharge'!D23)="","",IF(COUNT(O6)=0,"",IF(O6=1,(((10^K4)*('[2]Discharge'!D23^N4))/100),((10^K4)*('[2]Discharge'!D23^N4))))))</f>
        <v>0.053431063456992015</v>
      </c>
      <c r="E25" s="54">
        <f>IF('[2]Discharge'!E23=0,0,IF(TRIM('[2]Discharge'!E23)="","",IF(COUNT(O6)=0,"",IF(O6=1,(((10^K4)*('[2]Discharge'!E23^N4))/100),((10^K4)*('[2]Discharge'!E23^N4))))))</f>
        <v>0.13617917632571994</v>
      </c>
      <c r="F25" s="54">
        <f>IF('[2]Discharge'!F23=0,0,IF(TRIM('[2]Discharge'!F23)="","",IF(COUNT(O6)=0,"",IF(O6=1,(((10^K4)*('[2]Discharge'!F23^N4))/100),((10^K4)*('[2]Discharge'!F23^N4))))))</f>
        <v>0.37042093381903</v>
      </c>
      <c r="G25" s="54">
        <f>IF('[2]Discharge'!G23=0,0,IF(TRIM('[2]Discharge'!G23)="","",IF(COUNT(O6)=0,"",IF(O6=1,(((10^K4)*('[2]Discharge'!G23^N4))/100),((10^K4)*('[2]Discharge'!G23^N4))))))</f>
        <v>11.912561068642562</v>
      </c>
      <c r="H25" s="54">
        <f>IF('[2]Discharge'!H23=0,0,IF(TRIM('[2]Discharge'!H23)="","",IF(COUNT(O6)=0,"",IF(O6=1,(((10^K4)*('[2]Discharge'!H23^N4))/100),((10^K4)*('[2]Discharge'!H23^N4))))))</f>
        <v>13.730218115865814</v>
      </c>
      <c r="I25" s="54">
        <f>IF('[2]Discharge'!I23=0,0,IF(TRIM('[2]Discharge'!I23)="","",IF(COUNT(O6)=0,"",IF(O6=1,(((10^K4)*('[2]Discharge'!I23^N4))/100),((10^K4)*('[2]Discharge'!I23^N4))))))</f>
        <v>5.719495600364476</v>
      </c>
      <c r="J25" s="54">
        <f>IF('[2]Discharge'!J23=0,0,IF(TRIM('[2]Discharge'!J23)="","",IF(COUNT(O6)=0,"",IF(O6=1,(((10^K4)*('[2]Discharge'!J23^N4))/100),((10^K4)*('[2]Discharge'!J23^N4))))))</f>
        <v>2.7680580930698415</v>
      </c>
      <c r="K25" s="54">
        <f>IF('[2]Discharge'!K23=0,0,IF(TRIM('[2]Discharge'!K23)="","",IF(COUNT(O6)=0,"",IF(O6=1,(((10^K4)*('[2]Discharge'!K23^N4))/100),((10^K4)*('[2]Discharge'!K23^N4))))))</f>
        <v>0.7647013197513434</v>
      </c>
      <c r="L25" s="54">
        <f>IF('[2]Discharge'!L23=0,0,IF(TRIM('[2]Discharge'!L23)="","",IF(COUNT(O6)=0,"",IF(O6=1,(((10^K4)*('[2]Discharge'!L23^N4))/100),((10^K4)*('[2]Discharge'!L23^N4))))))</f>
        <v>0.2889256620283509</v>
      </c>
      <c r="M25" s="54">
        <f>IF('[2]Discharge'!M23=0,0,IF(TRIM('[2]Discharge'!M23)="","",IF(COUNT(O6)=0,"",IF(O6=1,(((10^K4)*('[2]Discharge'!M23^N4))/100),((10^K4)*('[2]Discharge'!M23^N4))))))</f>
        <v>0.06816211584647201</v>
      </c>
      <c r="N25" s="54">
        <f>IF('[2]Discharge'!N23=0,0,IF(TRIM('[2]Discharge'!N23)="","",IF(COUNT(O6)=0,"",IF(O6=1,(((10^K4)*('[2]Discharge'!N23^N4))/100),((10^K4)*('[2]Discharge'!N23^N4))))))</f>
        <v>0.01176967840372</v>
      </c>
      <c r="O25" s="91"/>
      <c r="P25" s="92"/>
      <c r="Q25" s="33"/>
    </row>
    <row r="26" spans="2:17" ht="21.75">
      <c r="B26" s="53">
        <v>15</v>
      </c>
      <c r="C26" s="54">
        <f>IF('[2]Discharge'!C24=0,0,IF(TRIM('[2]Discharge'!C24)="","",IF(COUNT(O6)=0,"",IF(O6=1,(((10^K4)*('[2]Discharge'!C24^N4))/100),((10^K4)*('[2]Discharge'!C24^N4))))))</f>
        <v>0.0056869738814389085</v>
      </c>
      <c r="D26" s="54">
        <f>IF('[2]Discharge'!D24=0,0,IF(TRIM('[2]Discharge'!D24)="","",IF(COUNT(O6)=0,"",IF(O6=1,(((10^K4)*('[2]Discharge'!D24^N4))/100),((10^K4)*('[2]Discharge'!D24^N4))))))</f>
        <v>0.06302759715547675</v>
      </c>
      <c r="E26" s="54">
        <f>IF('[2]Discharge'!E24=0,0,IF(TRIM('[2]Discharge'!E24)="","",IF(COUNT(O6)=0,"",IF(O6=1,(((10^K4)*('[2]Discharge'!E24^N4))/100),((10^K4)*('[2]Discharge'!E24^N4))))))</f>
        <v>0.23319788694137106</v>
      </c>
      <c r="F26" s="54">
        <f>IF('[2]Discharge'!F24=0,0,IF(TRIM('[2]Discharge'!F24)="","",IF(COUNT(O6)=0,"",IF(O6=1,(((10^K4)*('[2]Discharge'!F24^N4))/100),((10^K4)*('[2]Discharge'!F24^N4))))))</f>
        <v>0.30391247893414275</v>
      </c>
      <c r="G26" s="54">
        <f>IF('[2]Discharge'!G24=0,0,IF(TRIM('[2]Discharge'!G24)="","",IF(COUNT(O6)=0,"",IF(O6=1,(((10^K4)*('[2]Discharge'!G24^N4))/100),((10^K4)*('[2]Discharge'!G24^N4))))))</f>
        <v>30.16841804048187</v>
      </c>
      <c r="H26" s="54">
        <f>IF('[2]Discharge'!H24=0,0,IF(TRIM('[2]Discharge'!H24)="","",IF(COUNT(O6)=0,"",IF(O6=1,(((10^K4)*('[2]Discharge'!H24^N4))/100),((10^K4)*('[2]Discharge'!H24^N4))))))</f>
        <v>8.36225827331844</v>
      </c>
      <c r="I26" s="54">
        <f>IF('[2]Discharge'!I24=0,0,IF(TRIM('[2]Discharge'!I24)="","",IF(COUNT(O6)=0,"",IF(O6=1,(((10^K4)*('[2]Discharge'!I24^N4))/100),((10^K4)*('[2]Discharge'!I24^N4))))))</f>
        <v>4.1298631155733245</v>
      </c>
      <c r="J26" s="54">
        <f>IF('[2]Discharge'!J24=0,0,IF(TRIM('[2]Discharge'!J24)="","",IF(COUNT(O6)=0,"",IF(O6=1,(((10^K4)*('[2]Discharge'!J24^N4))/100),((10^K4)*('[2]Discharge'!J24^N4))))))</f>
        <v>2.4558078532821663</v>
      </c>
      <c r="K26" s="54">
        <f>IF('[2]Discharge'!K24=0,0,IF(TRIM('[2]Discharge'!K24)="","",IF(COUNT(O6)=0,"",IF(O6=1,(((10^K4)*('[2]Discharge'!K24^N4))/100),((10^K4)*('[2]Discharge'!K24^N4))))))</f>
        <v>0.8597479030374322</v>
      </c>
      <c r="L26" s="54">
        <f>IF('[2]Discharge'!L24=0,0,IF(TRIM('[2]Discharge'!L24)="","",IF(COUNT(O6)=0,"",IF(O6=1,(((10^K4)*('[2]Discharge'!L24^N4))/100),((10^K4)*('[2]Discharge'!L24^N4))))))</f>
        <v>0.27436353945380376</v>
      </c>
      <c r="M26" s="54">
        <f>IF('[2]Discharge'!M24=0,0,IF(TRIM('[2]Discharge'!M24)="","",IF(COUNT(O6)=0,"",IF(O6=1,(((10^K4)*('[2]Discharge'!M24^N4))/100),((10^K4)*('[2]Discharge'!M24^N4))))))</f>
        <v>0.06302759715547675</v>
      </c>
      <c r="N26" s="54">
        <f>IF('[2]Discharge'!N24=0,0,IF(TRIM('[2]Discharge'!N24)="","",IF(COUNT(O6)=0,"",IF(O6=1,(((10^K4)*('[2]Discharge'!N24^N4))/100),((10^K4)*('[2]Discharge'!N24^N4))))))</f>
        <v>0.009040325345693373</v>
      </c>
      <c r="O26" s="91"/>
      <c r="P26" s="92"/>
      <c r="Q26" s="33"/>
    </row>
    <row r="27" spans="2:17" ht="21.75">
      <c r="B27" s="53">
        <v>16</v>
      </c>
      <c r="C27" s="54">
        <f>IF('[2]Discharge'!C25=0,0,IF(TRIM('[2]Discharge'!C25)="","",IF(COUNT(O6)=0,"",IF(O6=1,(((10^K4)*('[2]Discharge'!C25^N4))/100),((10^K4)*('[2]Discharge'!C25^N4))))))</f>
        <v>0.007825554151648269</v>
      </c>
      <c r="D27" s="54">
        <f>IF('[2]Discharge'!D25=0,0,IF(TRIM('[2]Discharge'!D25)="","",IF(COUNT(O6)=0,"",IF(O6=1,(((10^K4)*('[2]Discharge'!D25^N4))/100),((10^K4)*('[2]Discharge'!D25^N4))))))</f>
        <v>0.15492501608342854</v>
      </c>
      <c r="E27" s="54">
        <f>IF('[2]Discharge'!E25=0,0,IF(TRIM('[2]Discharge'!E25)="","",IF(COUNT(O6)=0,"",IF(O6=1,(((10^K4)*('[2]Discharge'!E25^N4))/100),((10^K4)*('[2]Discharge'!E25^N4))))))</f>
        <v>0.4737976965002285</v>
      </c>
      <c r="F27" s="54">
        <f>IF('[2]Discharge'!F25=0,0,IF(TRIM('[2]Discharge'!F25)="","",IF(COUNT(O6)=0,"",IF(O6=1,(((10^K4)*('[2]Discharge'!F25^N4))/100),((10^K4)*('[2]Discharge'!F25^N4))))))</f>
        <v>0.27436353945380376</v>
      </c>
      <c r="G27" s="54">
        <f>IF('[2]Discharge'!G25=0,0,IF(TRIM('[2]Discharge'!G25)="","",IF(COUNT(O6)=0,"",IF(O6=1,(((10^K4)*('[2]Discharge'!G25^N4))/100),((10^K4)*('[2]Discharge'!G25^N4))))))</f>
        <v>7.823666984517647</v>
      </c>
      <c r="H27" s="54">
        <f>IF('[2]Discharge'!H25=0,0,IF(TRIM('[2]Discharge'!H25)="","",IF(COUNT(O6)=0,"",IF(O6=1,(((10^K4)*('[2]Discharge'!H25^N4))/100),((10^K4)*('[2]Discharge'!H25^N4))))))</f>
        <v>7.823666984517647</v>
      </c>
      <c r="I27" s="54">
        <f>IF('[2]Discharge'!I25=0,0,IF(TRIM('[2]Discharge'!I25)="","",IF(COUNT(O6)=0,"",IF(O6=1,(((10^K4)*('[2]Discharge'!I25^N4))/100),((10^K4)*('[2]Discharge'!I25^N4))))))</f>
        <v>4.343779004496075</v>
      </c>
      <c r="J27" s="54">
        <f>IF('[2]Discharge'!J25=0,0,IF(TRIM('[2]Discharge'!J25)="","",IF(COUNT(O6)=0,"",IF(O6=1,(((10^K4)*('[2]Discharge'!J25^N4))/100),((10^K4)*('[2]Discharge'!J25^N4))))))</f>
        <v>2.307519899917908</v>
      </c>
      <c r="K27" s="54">
        <f>IF('[2]Discharge'!K25=0,0,IF(TRIM('[2]Discharge'!K25)="","",IF(COUNT(O6)=0,"",IF(O6=1,(((10^K4)*('[2]Discharge'!K25^N4))/100),((10^K4)*('[2]Discharge'!K25^N4))))))</f>
        <v>0.8597479030374322</v>
      </c>
      <c r="L27" s="54">
        <f>IF('[2]Discharge'!L25=0,0,IF(TRIM('[2]Discharge'!L25)="","",IF(COUNT(O6)=0,"",IF(O6=1,(((10^K4)*('[2]Discharge'!L25^N4))/100),((10^K4)*('[2]Discharge'!L25^N4))))))</f>
        <v>0.26022338882503665</v>
      </c>
      <c r="M27" s="54">
        <f>IF('[2]Discharge'!M25=0,0,IF(TRIM('[2]Discharge'!M25)="","",IF(COUNT(O6)=0,"",IF(O6=1,(((10^K4)*('[2]Discharge'!M25^N4))/100),((10^K4)*('[2]Discharge'!M25^N4))))))</f>
        <v>0.058117998696950696</v>
      </c>
      <c r="N27" s="54">
        <f>IF('[2]Discharge'!N25=0,0,IF(TRIM('[2]Discharge'!N25)="","",IF(COUNT(O6)=0,"",IF(O6=1,(((10^K4)*('[2]Discharge'!N25^N4))/100),((10^K4)*('[2]Discharge'!N25^N4))))))</f>
        <v>0.007825554151648269</v>
      </c>
      <c r="O27" s="91"/>
      <c r="P27" s="92"/>
      <c r="Q27" s="33"/>
    </row>
    <row r="28" spans="2:17" ht="21.75">
      <c r="B28" s="53">
        <v>17</v>
      </c>
      <c r="C28" s="54">
        <f>IF('[2]Discharge'!C26=0,0,IF(TRIM('[2]Discharge'!C26)="","",IF(COUNT(O6)=0,"",IF(O6=1,(((10^K4)*('[2]Discharge'!C26^N4))/100),((10^K4)*('[2]Discharge'!C26^N4))))))</f>
        <v>0.03473160424764111</v>
      </c>
      <c r="D28" s="54">
        <f>IF('[2]Discharge'!D26=0,0,IF(TRIM('[2]Discharge'!D26)="","",IF(COUNT(O6)=0,"",IF(O6=1,(((10^K4)*('[2]Discharge'!D26^N4))/100),((10^K4)*('[2]Discharge'!D26^N4))))))</f>
        <v>0.058117998696950696</v>
      </c>
      <c r="E28" s="54">
        <f>IF('[2]Discharge'!E26=0,0,IF(TRIM('[2]Discharge'!E26)="","",IF(COUNT(O6)=0,"",IF(O6=1,(((10^K4)*('[2]Discharge'!E26^N4))/100),((10^K4)*('[2]Discharge'!E26^N4))))))</f>
        <v>0.19654590352201737</v>
      </c>
      <c r="F28" s="54">
        <f>IF('[2]Discharge'!F26=0,0,IF(TRIM('[2]Discharge'!F26)="","",IF(COUNT(O6)=0,"",IF(O6=1,(((10^K4)*('[2]Discharge'!F26^N4))/100),((10^K4)*('[2]Discharge'!F26^N4))))))</f>
        <v>0.26022338882503665</v>
      </c>
      <c r="G28" s="54">
        <f>IF('[2]Discharge'!G26=0,0,IF(TRIM('[2]Discharge'!G26)="","",IF(COUNT(O6)=0,"",IF(O6=1,(((10^K4)*('[2]Discharge'!G26^N4))/100),((10^K4)*('[2]Discharge'!G26^N4))))))</f>
        <v>10.713119443375213</v>
      </c>
      <c r="H28" s="54">
        <f>IF('[2]Discharge'!H26=0,0,IF(TRIM('[2]Discharge'!H26)="","",IF(COUNT(O6)=0,"",IF(O6=1,(((10^K4)*('[2]Discharge'!H26^N4))/100),((10^K4)*('[2]Discharge'!H26^N4))))))</f>
        <v>7.305147523991655</v>
      </c>
      <c r="I28" s="54">
        <f>IF('[2]Discharge'!I26=0,0,IF(TRIM('[2]Discharge'!I26)="","",IF(COUNT(O6)=0,"",IF(O6=1,(((10^K4)*('[2]Discharge'!I26^N4))/100),((10^K4)*('[2]Discharge'!I26^N4))))))</f>
        <v>5.719495600364476</v>
      </c>
      <c r="J28" s="54">
        <f>IF('[2]Discharge'!J26=0,0,IF(TRIM('[2]Discharge'!J26)="","",IF(COUNT(O6)=0,"",IF(O6=1,(((10^K4)*('[2]Discharge'!J26^N4))/100),((10^K4)*('[2]Discharge'!J26^N4))))))</f>
        <v>2.0947716019869174</v>
      </c>
      <c r="K28" s="54">
        <f>IF('[2]Discharge'!K26=0,0,IF(TRIM('[2]Discharge'!K26)="","",IF(COUNT(O6)=0,"",IF(O6=1,(((10^K4)*('[2]Discharge'!K26^N4))/100),((10^K4)*('[2]Discharge'!K26^N4))))))</f>
        <v>0.8273697988045844</v>
      </c>
      <c r="L28" s="54">
        <f>IF('[2]Discharge'!L26=0,0,IF(TRIM('[2]Discharge'!L26)="","",IF(COUNT(O6)=0,"",IF(O6=1,(((10^K4)*('[2]Discharge'!L26^N4))/100),((10^K4)*('[2]Discharge'!L26^N4))))))</f>
        <v>0.23319788694137106</v>
      </c>
      <c r="M28" s="54">
        <f>IF('[2]Discharge'!M26=0,0,IF(TRIM('[2]Discharge'!M26)="","",IF(COUNT(O6)=0,"",IF(O6=1,(((10^K4)*('[2]Discharge'!M26^N4))/100),((10^K4)*('[2]Discharge'!M26^N4))))))</f>
        <v>0.053431063456992015</v>
      </c>
      <c r="N28" s="54">
        <f>IF('[2]Discharge'!N26=0,0,IF(TRIM('[2]Discharge'!N26)="","",IF(COUNT(O6)=0,"",IF(O6=1,(((10^K4)*('[2]Discharge'!N26^N4))/100),((10^K4)*('[2]Discharge'!N26^N4))))))</f>
        <v>0.007825554151648269</v>
      </c>
      <c r="O28" s="91"/>
      <c r="P28" s="92"/>
      <c r="Q28" s="33"/>
    </row>
    <row r="29" spans="2:17" ht="21.75">
      <c r="B29" s="53">
        <v>18</v>
      </c>
      <c r="C29" s="54">
        <f>IF('[2]Discharge'!C27=0,0,IF(TRIM('[2]Discharge'!C27)="","",IF(COUNT(O6)=0,"",IF(O6=1,(((10^K4)*('[2]Discharge'!C27^N4))/100),((10^K4)*('[2]Discharge'!C27^N4))))))</f>
        <v>0.19654590352201737</v>
      </c>
      <c r="D29" s="54">
        <f>IF('[2]Discharge'!D27=0,0,IF(TRIM('[2]Discharge'!D27)="","",IF(COUNT(O6)=0,"",IF(O6=1,(((10^K4)*('[2]Discharge'!D27^N4))/100),((10^K4)*('[2]Discharge'!D27^N4))))))</f>
        <v>0.04540892439470483</v>
      </c>
      <c r="E29" s="54">
        <f>IF('[2]Discharge'!E27=0,0,IF(TRIM('[2]Discharge'!E27)="","",IF(COUNT(O6)=0,"",IF(O6=1,(((10^K4)*('[2]Discharge'!E27^N4))/100),((10^K4)*('[2]Discharge'!E27^N4))))))</f>
        <v>0.31932666925408276</v>
      </c>
      <c r="F29" s="54">
        <f>IF('[2]Discharge'!F27=0,0,IF(TRIM('[2]Discharge'!F27)="","",IF(COUNT(O6)=0,"",IF(O6=1,(((10^K4)*('[2]Discharge'!F27^N4))/100),((10^K4)*('[2]Discharge'!F27^N4))))))</f>
        <v>0.27436353945380376</v>
      </c>
      <c r="G29" s="54">
        <f>IF('[2]Discharge'!G27=0,0,IF(TRIM('[2]Discharge'!G27)="","",IF(COUNT(O6)=0,"",IF(O6=1,(((10^K4)*('[2]Discharge'!G27^N4))/100),((10^K4)*('[2]Discharge'!G27^N4))))))</f>
        <v>28.749886421608917</v>
      </c>
      <c r="H29" s="54">
        <f>IF('[2]Discharge'!H27=0,0,IF(TRIM('[2]Discharge'!H27)="","",IF(COUNT(O6)=0,"",IF(O6=1,(((10^K4)*('[2]Discharge'!H27^N4))/100),((10^K4)*('[2]Discharge'!H27^N4))))))</f>
        <v>31.1172579617647</v>
      </c>
      <c r="I29" s="54">
        <f>IF('[2]Discharge'!I27=0,0,IF(TRIM('[2]Discharge'!I27)="","",IF(COUNT(O6)=0,"",IF(O6=1,(((10^K4)*('[2]Discharge'!I27^N4))/100),((10^K4)*('[2]Discharge'!I27^N4))))))</f>
        <v>3.8329547164798647</v>
      </c>
      <c r="J29" s="54">
        <f>IF('[2]Discharge'!J27=0,0,IF(TRIM('[2]Discharge'!J27)="","",IF(COUNT(O6)=0,"",IF(O6=1,(((10^K4)*('[2]Discharge'!J27^N4))/100),((10^K4)*('[2]Discharge'!J27^N4))))))</f>
        <v>1.9593350425057432</v>
      </c>
      <c r="K29" s="54">
        <f>IF('[2]Discharge'!K27=0,0,IF(TRIM('[2]Discharge'!K27)="","",IF(COUNT(O6)=0,"",IF(O6=1,(((10^K4)*('[2]Discharge'!K27^N4))/100),((10^K4)*('[2]Discharge'!K27^N4))))))</f>
        <v>0.7956887296744674</v>
      </c>
      <c r="L29" s="54">
        <f>IF('[2]Discharge'!L27=0,0,IF(TRIM('[2]Discharge'!L27)="","",IF(COUNT(O6)=0,"",IF(O6=1,(((10^K4)*('[2]Discharge'!L27^N4))/100),((10^K4)*('[2]Discharge'!L27^N4))))))</f>
        <v>0.23319788694137106</v>
      </c>
      <c r="M29" s="54">
        <f>IF('[2]Discharge'!M27=0,0,IF(TRIM('[2]Discharge'!M27)="","",IF(COUNT(O6)=0,"",IF(O6=1,(((10^K4)*('[2]Discharge'!M27^N4))/100),((10^K4)*('[2]Discharge'!M27^N4))))))</f>
        <v>0.053431063456992015</v>
      </c>
      <c r="N29" s="54">
        <f>IF('[2]Discharge'!N27=0,0,IF(TRIM('[2]Discharge'!N27)="","",IF(COUNT(O6)=0,"",IF(O6=1,(((10^K4)*('[2]Discharge'!N27^N4))/100),((10^K4)*('[2]Discharge'!N27^N4))))))</f>
        <v>0.007825554151648269</v>
      </c>
      <c r="O29" s="91"/>
      <c r="P29" s="92"/>
      <c r="Q29" s="33"/>
    </row>
    <row r="30" spans="2:17" ht="21.75">
      <c r="B30" s="53">
        <v>19</v>
      </c>
      <c r="C30" s="54">
        <f>IF('[2]Discharge'!C28=0,0,IF(TRIM('[2]Discharge'!C28)="","",IF(COUNT(O6)=0,"",IF(O6=1,(((10^K4)*('[2]Discharge'!C28^N4))/100),((10^K4)*('[2]Discharge'!C28^N4))))))</f>
        <v>0.1750402743399856</v>
      </c>
      <c r="D30" s="54">
        <f>IF('[2]Discharge'!D28=0,0,IF(TRIM('[2]Discharge'!D28)="","",IF(COUNT(O6)=0,"",IF(O6=1,(((10^K4)*('[2]Discharge'!D28^N4))/100),((10^K4)*('[2]Discharge'!D28^N4))))))</f>
        <v>0.04540892439470483</v>
      </c>
      <c r="E30" s="54">
        <f>IF('[2]Discharge'!E28=0,0,IF('[2]Discharge'!E28=0,0,IF(TRIM('[2]Discharge'!E28)="","",IF(COUNT(O6)=0,"",IF(O6=1,(((10^K4)*('[2]Discharge'!E28^N4))/100),((10^K4)*('[2]Discharge'!E28^N4)))))))</f>
        <v>0.2889256620283509</v>
      </c>
      <c r="F30" s="54">
        <f>IF('[2]Discharge'!F28=0,0,IF(TRIM('[2]Discharge'!F28)="","",IF(COUNT(O6)=0,"",IF(O6=1,(((10^K4)*('[2]Discharge'!F28^N4))/100),((10^K4)*('[2]Discharge'!F28^N4))))))</f>
        <v>0.3351708703835969</v>
      </c>
      <c r="G30" s="54">
        <f>IF('[2]Discharge'!G28=0,0,IF(TRIM('[2]Discharge'!G28)="","",IF(COUNT(O6)=0,"",IF(O6=1,(((10^K4)*('[2]Discharge'!G28^N4))/100),((10^K4)*('[2]Discharge'!G28^N4))))))</f>
        <v>71.8029063730954</v>
      </c>
      <c r="H30" s="54">
        <f>IF('[2]Discharge'!H28=0,0,IF(TRIM('[2]Discharge'!H28)="","",IF(COUNT(O6)=0,"",IF(O6=1,(((10^K4)*('[2]Discharge'!H28^N4))/100),((10^K4)*('[2]Discharge'!H28^N4))))))</f>
        <v>20.017367149332127</v>
      </c>
      <c r="I30" s="54">
        <f>IF('[2]Discharge'!I28=0,0,IF(TRIM('[2]Discharge'!I28)="","",IF(COUNT(O6)=0,"",IF(O6=1,(((10^K4)*('[2]Discharge'!I28^N4))/100),((10^K4)*('[2]Discharge'!I28^N4))))))</f>
        <v>3.548439812251428</v>
      </c>
      <c r="J30" s="54">
        <f>IF('[2]Discharge'!J28=0,0,IF(TRIM('[2]Discharge'!J28)="","",IF(COUNT(O6)=0,"",IF(O6=1,(((10^K4)*('[2]Discharge'!J28^N4))/100),((10^K4)*('[2]Discharge'!J28^N4))))))</f>
        <v>1.7656679166194706</v>
      </c>
      <c r="K30" s="54">
        <f>IF('[2]Discharge'!K28=0,0,IF(TRIM('[2]Discharge'!K28)="","",IF(COUNT(O6)=0,"",IF(O6=1,(((10^K4)*('[2]Discharge'!K28^N4))/100),((10^K4)*('[2]Discharge'!K28^N4))))))</f>
        <v>0.8273697988045844</v>
      </c>
      <c r="L30" s="54">
        <f>IF('[2]Discharge'!L28=0,0,IF(TRIM('[2]Discharge'!L28)="","",IF(COUNT(O6)=0,"",IF(O6=1,(((10^K4)*('[2]Discharge'!L28^N4))/100),((10^K4)*('[2]Discharge'!L28^N4))))))</f>
        <v>0.22030685839374478</v>
      </c>
      <c r="M30" s="54">
        <f>IF('[2]Discharge'!M28=0,0,IF(TRIM('[2]Discharge'!M28)="","",IF(COUNT(O6)=0,"",IF(O6=1,(((10^K4)*('[2]Discharge'!M28^N4))/100),((10^K4)*('[2]Discharge'!M28^N4))))))</f>
        <v>0.053431063456992015</v>
      </c>
      <c r="N30" s="54">
        <f>IF('[2]Discharge'!N28=0,0,IF(TRIM('[2]Discharge'!N28)="","",IF(COUNT(O6)=0,"",IF(O6=1,(((10^K4)*('[2]Discharge'!N28^N4))/100),((10^K4)*('[2]Discharge'!N28^N4))))))</f>
        <v>0.007825554151648269</v>
      </c>
      <c r="O30" s="91"/>
      <c r="P30" s="92"/>
      <c r="Q30" s="33"/>
    </row>
    <row r="31" spans="2:17" ht="21.75">
      <c r="B31" s="53">
        <v>20</v>
      </c>
      <c r="C31" s="54">
        <f>IF('[2]Discharge'!C29=0,0,IF(TRIM('[2]Discharge'!C29)="","",IF(COUNT(O6)=0,"",IF(O6=1,(((10^K4)*('[2]Discharge'!C29^N4))/100),((10^K4)*('[2]Discharge'!C29^N4))))))</f>
        <v>0.07911466662308404</v>
      </c>
      <c r="D31" s="54">
        <f>IF('[2]Discharge'!D29=0,0,IF(TRIM('[2]Discharge'!D29)="","",IF(COUNT(O6)=0,"",IF(O6=1,(((10^K4)*('[2]Discharge'!D29^N4))/100),((10^K4)*('[2]Discharge'!D29^N4))))))</f>
        <v>0.04167096135808715</v>
      </c>
      <c r="E31" s="54">
        <f>IF('[2]Discharge'!E29=0,0,IF(TRIM('[2]Discharge'!E29)="","",IF(COUNT(O6)=0,"",IF(O6=1,(((10^K4)*('[2]Discharge'!E29^N4))/100),((10^K4)*('[2]Discharge'!E29^N4))))))</f>
        <v>0.2889256620283509</v>
      </c>
      <c r="F31" s="54">
        <f>IF('[2]Discharge'!F29=0,0,IF(TRIM('[2]Discharge'!F29)="","",IF(COUNT(O6)=0,"",IF(O6=1,(((10^K4)*('[2]Discharge'!F29^N4))/100),((10^K4)*('[2]Discharge'!F29^N4))))))</f>
        <v>7.823666984517647</v>
      </c>
      <c r="G31" s="54">
        <f>IF('[2]Discharge'!G29=0,0,IF(TRIM('[2]Discharge'!G29)="","",IF(COUNT(O6)=0,"",IF(O6=1,(((10^K4)*('[2]Discharge'!G29^N4))/100),((10^K4)*('[2]Discharge'!G29^N4))))))</f>
        <v>30.64077327549076</v>
      </c>
      <c r="H31" s="54">
        <f>IF('[2]Discharge'!H29=0,0,IF(TRIM('[2]Discharge'!H29)="","",IF(COUNT(O6)=0,"",IF(O6=1,(((10^K4)*('[2]Discharge'!H29^N4))/100),((10^K4)*('[2]Discharge'!H29^N4))))))</f>
        <v>14.878235283829179</v>
      </c>
      <c r="I31" s="54">
        <f>IF('[2]Discharge'!I29=0,0,IF(TRIM('[2]Discharge'!I29)="","",IF(COUNT(O6)=0,"",IF(O6=1,(((10^K4)*('[2]Discharge'!I29^N4))/100),((10^K4)*('[2]Discharge'!I29^N4))))))</f>
        <v>3.276200097139999</v>
      </c>
      <c r="J31" s="54">
        <f>IF('[2]Discharge'!J29=0,0,IF(TRIM('[2]Discharge'!J29)="","",IF(COUNT(O6)=0,"",IF(O6=1,(((10^K4)*('[2]Discharge'!J29^N4))/100),((10^K4)*('[2]Discharge'!J29^N4))))))</f>
        <v>1.7656679166194706</v>
      </c>
      <c r="K31" s="54">
        <f>IF('[2]Discharge'!K29=0,0,IF(TRIM('[2]Discharge'!K29)="","",IF(COUNT(O6)=0,"",IF(O6=1,(((10^K4)*('[2]Discharge'!K29^N4))/100),((10^K4)*('[2]Discharge'!K29^N4))))))</f>
        <v>0.8273697988045844</v>
      </c>
      <c r="L31" s="54">
        <f>IF('[2]Discharge'!L29=0,0,IF(TRIM('[2]Discharge'!L29)="","",IF(COUNT(O6)=0,"",IF(O6=1,(((10^K4)*('[2]Discharge'!L29^N4))/100),((10^K4)*('[2]Discharge'!L29^N4))))))</f>
        <v>0.22030685839374478</v>
      </c>
      <c r="M31" s="54">
        <f>IF('[2]Discharge'!M29=0,0,IF(TRIM('[2]Discharge'!M29)="","",IF(COUNT(O6)=0,"",IF(O6=1,(((10^K4)*('[2]Discharge'!M29^N4))/100),((10^K4)*('[2]Discharge'!M29^N4))))))</f>
        <v>0.053431063456992015</v>
      </c>
      <c r="N31" s="54">
        <f>IF('[2]Discharge'!N29=0,0,IF(TRIM('[2]Discharge'!N29)="","",IF(COUNT(O6)=0,"",IF(O6=1,(((10^K4)*('[2]Discharge'!N29^N4))/100),((10^K4)*('[2]Discharge'!N29^N4))))))</f>
        <v>0.007825554151648269</v>
      </c>
      <c r="O31" s="91"/>
      <c r="P31" s="92"/>
      <c r="Q31" s="33"/>
    </row>
    <row r="32" spans="2:17" ht="3.75" customHeight="1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91"/>
      <c r="P32" s="92"/>
      <c r="Q32" s="33"/>
    </row>
    <row r="33" spans="2:17" ht="21.75">
      <c r="B33" s="53">
        <v>21</v>
      </c>
      <c r="C33" s="54">
        <f>IF('[2]Discharge'!C31=0,0,IF(TRIM('[2]Discharge'!C31)="","",IF(COUNT(O6)=0,"",IF(O6=1,(((10^K4)*('[2]Discharge'!C31^N4))/100),((10^K4)*('[2]Discharge'!C31^N4))))))</f>
        <v>0.053431063456992015</v>
      </c>
      <c r="D33" s="54">
        <f>IF('[2]Discharge'!D31=0,0,IF(TRIM('[2]Discharge'!D31)="","",IF(COUNT(O6)=0,"",IF(O6=1,(((10^K4)*('[2]Discharge'!D31^N4))/100),((10^K4)*('[2]Discharge'!D31^N4))))))</f>
        <v>0.06816211584647201</v>
      </c>
      <c r="E33" s="54">
        <f>IF('[2]Discharge'!E31=0,0,IF(TRIM('[2]Discharge'!E31)="","",IF(COUNT(O6)=0,"",IF(O6=1,(((10^K4)*('[2]Discharge'!E31^N4))/100),((10^K4)*('[2]Discharge'!E31^N4))))))</f>
        <v>0.31932666925408276</v>
      </c>
      <c r="F33" s="54">
        <f>IF('[2]Discharge'!F31=0,0,IF(TRIM('[2]Discharge'!F31)="","",IF(COUNT(O6)=0,"",IF(O6=1,(((10^K4)*('[2]Discharge'!F31^N4))/100),((10^K4)*('[2]Discharge'!F31^N4))))))</f>
        <v>11.912561068642562</v>
      </c>
      <c r="G33" s="54">
        <f>IF('[2]Discharge'!G31=0,0,IF(TRIM('[2]Discharge'!G31)="","",IF(COUNT(O6)=0,"",IF(O6=1,(((10^K4)*('[2]Discharge'!G31^N4))/100),((10^K4)*('[2]Discharge'!G31^N4))))))</f>
        <v>14.878235283829179</v>
      </c>
      <c r="H33" s="54">
        <f>IF('[2]Discharge'!H31=0,0,IF(TRIM('[2]Discharge'!H31)="","",IF(COUNT(O6)=0,"",IF(O6=1,(((10^K4)*('[2]Discharge'!H31^N4))/100),((10^K4)*('[2]Discharge'!H31^N4))))))</f>
        <v>9.153072507205048</v>
      </c>
      <c r="I33" s="54">
        <f>IF('[2]Discharge'!I31=0,0,IF(TRIM('[2]Discharge'!I31)="","",IF(COUNT(O6)=0,"",IF(O6=1,(((10^K4)*('[2]Discharge'!I31^N4))/100),((10^K4)*('[2]Discharge'!I31^N4))))))</f>
        <v>5.051699752305593</v>
      </c>
      <c r="J33" s="54">
        <f>IF('[2]Discharge'!J31=0,0,IF(TRIM('[2]Discharge'!J31)="","",IF(COUNT(O6)=0,"",IF(O6=1,(((10^K4)*('[2]Discharge'!J31^N4))/100),((10^K4)*('[2]Discharge'!J31^N4))))))</f>
        <v>1.7656679166194706</v>
      </c>
      <c r="K33" s="54">
        <f>IF('[2]Discharge'!K31=0,0,IF(TRIM('[2]Discharge'!K31)="","",IF(COUNT(O6)=0,"",IF(O6=1,(((10^K4)*('[2]Discharge'!K31^N4))/100),((10^K4)*('[2]Discharge'!K31^N4))))))</f>
        <v>0.7344041511998983</v>
      </c>
      <c r="L33" s="54">
        <f>IF('[2]Discharge'!L31=0,0,IF(TRIM('[2]Discharge'!L31)="","",IF(COUNT(O6)=0,"",IF(O6=1,(((10^K4)*('[2]Discharge'!L31^N4))/100),((10^K4)*('[2]Discharge'!L31^N4))))))</f>
        <v>0.2078264431814979</v>
      </c>
      <c r="M33" s="54">
        <f>IF('[2]Discharge'!M31=0,0,IF(TRIM('[2]Discharge'!M31)="","",IF(COUNT(O6)=0,"",IF(O6=1,(((10^K4)*('[2]Discharge'!M31^N4))/100),((10^K4)*('[2]Discharge'!M31^N4))))))</f>
        <v>0.04540892439470483</v>
      </c>
      <c r="N33" s="54">
        <f>IF('[2]Discharge'!N31=0,0,IF(TRIM('[2]Discharge'!N31)="","",IF(COUNT(O6)=0,"",IF(O6=1,(((10^K4)*('[2]Discharge'!N31^N4))/100),((10^K4)*('[2]Discharge'!N31^N4))))))</f>
        <v>0.009040325345693373</v>
      </c>
      <c r="O33" s="91"/>
      <c r="P33" s="92"/>
      <c r="Q33" s="33"/>
    </row>
    <row r="34" spans="2:17" ht="21.75">
      <c r="B34" s="53">
        <v>22</v>
      </c>
      <c r="C34" s="54">
        <f>IF('[2]Discharge'!C32=0,0,IF(TRIM('[2]Discharge'!C32)="","",IF(COUNT(O6)=0,"",IF(O6=1,(((10^K4)*('[2]Discharge'!C32^N4))/100),((10^K4)*('[2]Discharge'!C32^N4))))))</f>
        <v>0.03473160424764111</v>
      </c>
      <c r="D34" s="54">
        <f>IF('[2]Discharge'!D32=0,0,IF(TRIM('[2]Discharge'!D32)="","",IF(COUNT(O6)=0,"",IF(O6=1,(((10^K4)*('[2]Discharge'!D32^N4))/100),((10^K4)*('[2]Discharge'!D32^N4))))))</f>
        <v>0.2078264431814979</v>
      </c>
      <c r="E34" s="54">
        <f>IF('[2]Discharge'!E32=0,0,IF(TRIM('[2]Discharge'!E32)="","",IF(COUNT(O6)=0,"",IF(O6=1,(((10^K4)*('[2]Discharge'!E32^N4))/100),((10^K4)*('[2]Discharge'!E32^N4))))))</f>
        <v>0.26022338882503665</v>
      </c>
      <c r="F34" s="54">
        <f>IF('[2]Discharge'!F32=0,0,IF(TRIM('[2]Discharge'!F32)="","",IF(COUNT(O6)=0,"",IF(O6=1,(((10^K4)*('[2]Discharge'!F32^N4))/100),((10^K4)*('[2]Discharge'!F32^N4))))))</f>
        <v>5.051699752305593</v>
      </c>
      <c r="G34" s="54">
        <f>IF('[2]Discharge'!G32=0,0,IF(TRIM('[2]Discharge'!G32)="","",IF(COUNT(O6)=0,"",IF(O6=1,(((10^K4)*('[2]Discharge'!G32^N4))/100),((10^K4)*('[2]Discharge'!G32^N4))))))</f>
        <v>11.912561068642562</v>
      </c>
      <c r="H34" s="54">
        <f>IF('[2]Discharge'!H32=0,0,IF(TRIM('[2]Discharge'!H32)="","",IF(COUNT(O6)=0,"",IF(O6=1,(((10^K4)*('[2]Discharge'!H32^N4))/100),((10^K4)*('[2]Discharge'!H32^N4))))))</f>
        <v>7.475767586344689</v>
      </c>
      <c r="I34" s="54">
        <f>IF('[2]Discharge'!I32=0,0,IF(TRIM('[2]Discharge'!I32)="","",IF(COUNT(O6)=0,"",IF(O6=1,(((10^K4)*('[2]Discharge'!I32^N4))/100),((10^K4)*('[2]Discharge'!I32^N4))))))</f>
        <v>11.424195498771033</v>
      </c>
      <c r="J34" s="54">
        <f>IF('[2]Discharge'!J32=0,0,IF(TRIM('[2]Discharge'!J32)="","",IF(COUNT(O6)=0,"",IF(O6=1,(((10^K4)*('[2]Discharge'!J32^N4))/100),((10^K4)*('[2]Discharge'!J32^N4))))))</f>
        <v>1.7656679166194706</v>
      </c>
      <c r="K34" s="54">
        <f>IF('[2]Discharge'!K32=0,0,IF(TRIM('[2]Discharge'!K32)="","",IF(COUNT(O6)=0,"",IF(O6=1,(((10^K4)*('[2]Discharge'!K32^N4))/100),((10^K4)*('[2]Discharge'!K32^N4))))))</f>
        <v>0.5669191917176262</v>
      </c>
      <c r="L34" s="54">
        <f>IF('[2]Discharge'!L32=0,0,IF(TRIM('[2]Discharge'!L32)="","",IF(COUNT(O6)=0,"",IF(O6=1,(((10^K4)*('[2]Discharge'!L32^N4))/100),((10^K4)*('[2]Discharge'!L32^N4))))))</f>
        <v>0.2078264431814979</v>
      </c>
      <c r="M34" s="54">
        <f>IF('[2]Discharge'!M32=0,0,IF(TRIM('[2]Discharge'!M32)="","",IF(COUNT(O6)=0,"",IF(O6=1,(((10^K4)*('[2]Discharge'!M32^N4))/100),((10^K4)*('[2]Discharge'!M32^N4))))))</f>
        <v>0.04540892439470483</v>
      </c>
      <c r="N34" s="54">
        <f>IF('[2]Discharge'!N32=0,0,IF(TRIM('[2]Discharge'!N32)="","",IF(COUNT(O6)=0,"",IF(O6=1,(((10^K4)*('[2]Discharge'!N32^N4))/100),((10^K4)*('[2]Discharge'!N32^N4))))))</f>
        <v>0.009040325345693373</v>
      </c>
      <c r="O34" s="91"/>
      <c r="P34" s="92"/>
      <c r="Q34" s="33"/>
    </row>
    <row r="35" spans="2:17" ht="21.75">
      <c r="B35" s="53">
        <v>23</v>
      </c>
      <c r="C35" s="54">
        <f>IF('[2]Discharge'!C33=0,0,IF(TRIM('[2]Discharge'!C33)="","",IF(COUNT(O6)=0,"",IF(O6=1,(((10^K4)*('[2]Discharge'!C33^N4))/100),((10^K4)*('[2]Discharge'!C33^N4))))))</f>
        <v>0.01176967840372</v>
      </c>
      <c r="D35" s="54">
        <f>IF('[2]Discharge'!D33=0,0,IF(TRIM('[2]Discharge'!D33)="","",IF(COUNT(O6)=0,"",IF(O6=1,(((10^K4)*('[2]Discharge'!D33^N4))/100),((10^K4)*('[2]Discharge'!D33^N4))))))</f>
        <v>0.3899568007099034</v>
      </c>
      <c r="E35" s="54">
        <f>IF('[2]Discharge'!E33=0,0,IF(TRIM('[2]Discharge'!E33)="","",IF(COUNT(O6)=0,"",IF(O6=1,(((10^K4)*('[2]Discharge'!E33^N4))/100),((10^K4)*('[2]Discharge'!E33^N4))))))</f>
        <v>0.13617917632571994</v>
      </c>
      <c r="F35" s="54">
        <f>IF('[2]Discharge'!F33=0,0,IF(TRIM('[2]Discharge'!F33)="","",IF(COUNT(O6)=0,"",IF(O6=1,(((10^K4)*('[2]Discharge'!F33^N4))/100),((10^K4)*('[2]Discharge'!F33^N4))))))</f>
        <v>1.2448555685737552</v>
      </c>
      <c r="G35" s="54">
        <f>IF('[2]Discharge'!G33=0,0,IF(TRIM('[2]Discharge'!G33)="","",IF(COUNT(O6)=0,"",IF(O6=1,(((10^K4)*('[2]Discharge'!G33^N4))/100),((10^K4)*('[2]Discharge'!G33^N4))))))</f>
        <v>17.008004475057326</v>
      </c>
      <c r="H35" s="54">
        <f>IF('[2]Discharge'!H33=0,0,IF(TRIM('[2]Discharge'!H33)="","",IF(COUNT(O6)=0,"",IF(O6=1,(((10^K4)*('[2]Discharge'!H33^N4))/100),((10^K4)*('[2]Discharge'!H33^N4))))))</f>
        <v>7.305147523991655</v>
      </c>
      <c r="I35" s="54">
        <f>IF('[2]Discharge'!I33=0,0,IF(TRIM('[2]Discharge'!I33)="","",IF(COUNT(O6)=0,"",IF(O6=1,(((10^K4)*('[2]Discharge'!I33^N4))/100),((10^K4)*('[2]Discharge'!I33^N4))))))</f>
        <v>8.36225827331844</v>
      </c>
      <c r="J35" s="54">
        <f>IF('[2]Discharge'!J33=0,0,IF(TRIM('[2]Discharge'!J33)="","",IF(COUNT(O6)=0,"",IF(O6=1,(((10^K4)*('[2]Discharge'!J33^N4))/100),((10^K4)*('[2]Discharge'!J33^N4))))))</f>
        <v>1.6533034173716223</v>
      </c>
      <c r="K35" s="54">
        <f>IF('[2]Discharge'!K33=0,0,IF(TRIM('[2]Discharge'!K33)="","",IF(COUNT(O6)=0,"",IF(O6=1,(((10^K4)*('[2]Discharge'!K33^N4))/100),((10^K4)*('[2]Discharge'!K33^N4))))))</f>
        <v>0.49619962556717956</v>
      </c>
      <c r="L35" s="54">
        <f>IF('[2]Discharge'!L33=0,0,IF(TRIM('[2]Discharge'!L33)="","",IF(COUNT(O6)=0,"",IF(O6=1,(((10^K4)*('[2]Discharge'!L33^N4))/100),((10^K4)*('[2]Discharge'!L33^N4))))))</f>
        <v>0.19654590352201737</v>
      </c>
      <c r="M35" s="54">
        <f>IF('[2]Discharge'!M33=0,0,IF(TRIM('[2]Discharge'!M33)="","",IF(COUNT(O6)=0,"",IF(O6=1,(((10^K4)*('[2]Discharge'!M33^N4))/100),((10^K4)*('[2]Discharge'!M33^N4))))))</f>
        <v>0.04167096135808715</v>
      </c>
      <c r="N35" s="54">
        <f>IF('[2]Discharge'!N33=0,0,IF(TRIM('[2]Discharge'!N33)="","",IF(COUNT(O6)=0,"",IF(O6=1,(((10^K4)*('[2]Discharge'!N33^N4))/100),((10^K4)*('[2]Discharge'!N33^N4))))))</f>
        <v>0.009040325345693373</v>
      </c>
      <c r="O35" s="91"/>
      <c r="P35" s="92"/>
      <c r="Q35" s="33"/>
    </row>
    <row r="36" spans="2:17" ht="21.75">
      <c r="B36" s="53">
        <v>24</v>
      </c>
      <c r="C36" s="54">
        <f>IF('[2]Discharge'!C34=0,0,IF(TRIM('[2]Discharge'!C34)="","",IF(COUNT(O6)=0,"",IF(O6=1,(((10^K4)*('[2]Discharge'!C34^N4))/100),((10^K4)*('[2]Discharge'!C34^N4))))))</f>
        <v>0.0056869738814389085</v>
      </c>
      <c r="D36" s="54">
        <f>IF('[2]Discharge'!D34=0,0,IF(TRIM('[2]Discharge'!D34)="","",IF(COUNT(O6)=0,"",IF(O6=1,(((10^K4)*('[2]Discharge'!D34^N4))/100),((10^K4)*('[2]Discharge'!D34^N4))))))</f>
        <v>3.276200097139999</v>
      </c>
      <c r="E36" s="54">
        <f>IF('[2]Discharge'!E34=0,0,IF(TRIM('[2]Discharge'!E34)="","",IF(COUNT(O6)=0,"",IF(O6=1,(((10^K4)*('[2]Discharge'!E34^N4))/100),((10^K4)*('[2]Discharge'!E34^N4))))))</f>
        <v>0.15492501608342854</v>
      </c>
      <c r="F36" s="54">
        <f>IF('[2]Discharge'!F34=0,0,IF(TRIM('[2]Discharge'!F34)="","",IF(COUNT(O6)=0,"",IF(O6=1,(((10^K4)*('[2]Discharge'!F34^N4))/100),((10^K4)*('[2]Discharge'!F34^N4))))))</f>
        <v>16.38177865545776</v>
      </c>
      <c r="G36" s="54">
        <f>IF('[2]Discharge'!G34=0,0,IF(TRIM('[2]Discharge'!G34)="","",IF(COUNT(O6)=0,"",IF(O6=1,(((10^K4)*('[2]Discharge'!G34^N4))/100),((10^K4)*('[2]Discharge'!G34^N4))))))</f>
        <v>13.730218115865814</v>
      </c>
      <c r="H36" s="54">
        <f>IF('[2]Discharge'!H34=0,0,IF(TRIM('[2]Discharge'!H34)="","",IF(COUNT(O6)=0,"",IF(O6=1,(((10^K4)*('[2]Discharge'!H34^N4))/100),((10^K4)*('[2]Discharge'!H34^N4))))))</f>
        <v>7.136738758200231</v>
      </c>
      <c r="I36" s="54">
        <f>IF('[2]Discharge'!I34=0,0,IF(TRIM('[2]Discharge'!I34)="","",IF(COUNT(O6)=0,"",IF(O6=1,(((10^K4)*('[2]Discharge'!I34^N4))/100),((10^K4)*('[2]Discharge'!I34^N4))))))</f>
        <v>6.970534885203927</v>
      </c>
      <c r="J36" s="54">
        <f>IF('[2]Discharge'!J34=0,0,IF(TRIM('[2]Discharge'!J34)="","",IF(COUNT(O6)=0,"",IF(O6=1,(((10^K4)*('[2]Discharge'!J34^N4))/100),((10^K4)*('[2]Discharge'!J34^N4))))))</f>
        <v>1.5450749913273514</v>
      </c>
      <c r="K36" s="54">
        <f>IF('[2]Discharge'!K34=0,0,IF(TRIM('[2]Discharge'!K34)="","",IF(COUNT(O6)=0,"",IF(O6=1,(((10^K4)*('[2]Discharge'!K34^N4))/100),((10^K4)*('[2]Discharge'!K34^N4))))))</f>
        <v>0.4307307443068978</v>
      </c>
      <c r="L36" s="54">
        <f>IF('[2]Discharge'!L34=0,0,IF(TRIM('[2]Discharge'!L34)="","",IF(COUNT(O6)=0,"",IF(O6=1,(((10^K4)*('[2]Discharge'!L34^N4))/100),((10^K4)*('[2]Discharge'!L34^N4))))))</f>
        <v>0.19654590352201737</v>
      </c>
      <c r="M36" s="54">
        <f>IF('[2]Discharge'!M34=0,0,IF(TRIM('[2]Discharge'!M34)="","",IF(COUNT(O6)=0,"",IF(O6=1,(((10^K4)*('[2]Discharge'!M34^N4))/100),((10^K4)*('[2]Discharge'!M34^N4))))))</f>
        <v>0.04167096135808715</v>
      </c>
      <c r="N36" s="54">
        <f>IF('[2]Discharge'!N34=0,0,IF(TRIM('[2]Discharge'!N34)="","",IF(COUNT(O6)=0,"",IF(O6=1,(((10^K4)*('[2]Discharge'!N34^N4))/100),((10^K4)*('[2]Discharge'!N34^N4))))))</f>
        <v>0.009040325345693373</v>
      </c>
      <c r="O36" s="91"/>
      <c r="P36" s="92"/>
      <c r="Q36" s="33"/>
    </row>
    <row r="37" spans="2:17" ht="21.75">
      <c r="B37" s="53">
        <v>25</v>
      </c>
      <c r="C37" s="54">
        <f>IF('[2]Discharge'!C35=0,0,IF(TRIM('[2]Discharge'!C35)="","",IF(COUNT(O6)=0,"",IF(O6=1,(((10^K4)*('[2]Discharge'!C35^N4))/100),((10^K4)*('[2]Discharge'!C35^N4))))))</f>
        <v>0.009040325345693373</v>
      </c>
      <c r="D37" s="54">
        <f>IF('[2]Discharge'!D35=0,0,IF(TRIM('[2]Discharge'!D35)="","",IF(COUNT(O6)=0,"",IF(O6=1,(((10^K4)*('[2]Discharge'!D35^N4))/100),((10^K4)*('[2]Discharge'!D35^N4))))))</f>
        <v>0.41005888746798397</v>
      </c>
      <c r="E37" s="54">
        <f>IF('[2]Discharge'!E35=0,0,IF(TRIM('[2]Discharge'!E35)="","",IF(COUNT(O6)=0,"",IF(O6=1,(((10^K4)*('[2]Discharge'!E35^N4))/100),((10^K4)*('[2]Discharge'!E35^N4))))))</f>
        <v>0.22030685839374478</v>
      </c>
      <c r="F37" s="54">
        <f>IF('[2]Discharge'!F35=0,0,IF(TRIM('[2]Discharge'!F35)="","",IF(COUNT(O6)=0,"",IF(O6=1,(((10^K4)*('[2]Discharge'!F35^N4))/100),((10^K4)*('[2]Discharge'!F35^N4))))))</f>
        <v>47.0589211218324</v>
      </c>
      <c r="G37" s="54">
        <f>IF('[2]Discharge'!G35=0,0,IF(TRIM('[2]Discharge'!G35)="","",IF(COUNT(O6)=0,"",IF(O6=1,(((10^K4)*('[2]Discharge'!G35^N4))/100),((10^K4)*('[2]Discharge'!G35^N4))))))</f>
        <v>41.97772226074686</v>
      </c>
      <c r="H37" s="54">
        <f>IF('[2]Discharge'!H35=0,0,IF(TRIM('[2]Discharge'!H35)="","",IF(COUNT(O6)=0,"",IF(O6=1,(((10^K4)*('[2]Discharge'!H35^N4))/100),((10^K4)*('[2]Discharge'!H35^N4))))))</f>
        <v>7.136738758200231</v>
      </c>
      <c r="I37" s="54">
        <f>IF('[2]Discharge'!I35=0,0,IF(TRIM('[2]Discharge'!I35)="","",IF(COUNT(O6)=0,"",IF(O6=1,(((10^K4)*('[2]Discharge'!I35^N4))/100),((10^K4)*('[2]Discharge'!I35^N4))))))</f>
        <v>6.485087871678799</v>
      </c>
      <c r="J37" s="54">
        <f>IF('[2]Discharge'!J35=0,0,IF(TRIM('[2]Discharge'!J35)="","",IF(COUNT(O6)=0,"",IF(O6=1,(((10^K4)*('[2]Discharge'!J35^N4))/100),((10^K4)*('[2]Discharge'!J35^N4))))))</f>
        <v>1.4925009983707032</v>
      </c>
      <c r="K37" s="54">
        <f>IF('[2]Discharge'!K35=0,0,IF(TRIM('[2]Discharge'!K35)="","",IF(COUNT(O6)=0,"",IF(O6=1,(((10^K4)*('[2]Discharge'!K35^N4))/100),((10^K4)*('[2]Discharge'!K35^N4))))))</f>
        <v>0.4307307443068978</v>
      </c>
      <c r="L37" s="54">
        <f>IF('[2]Discharge'!L35=0,0,IF(TRIM('[2]Discharge'!L35)="","",IF(COUNT(O6)=0,"",IF(O6=1,(((10^K4)*('[2]Discharge'!L35^N4))/100),((10^K4)*('[2]Discharge'!L35^N4))))))</f>
        <v>0.18561801381190673</v>
      </c>
      <c r="M37" s="54">
        <f>IF('[2]Discharge'!M35=0,0,IF(TRIM('[2]Discharge'!M35)="","",IF(COUNT(O6)=0,"",IF(O6=1,(((10^K4)*('[2]Discharge'!M35^N4))/100),((10^K4)*('[2]Discharge'!M35^N4))))))</f>
        <v>0.04167096135808715</v>
      </c>
      <c r="N37" s="54">
        <f>IF('[2]Discharge'!N35=0,0,IF(TRIM('[2]Discharge'!N35)="","",IF(COUNT(O6)=0,"",IF(O6=1,(((10^K4)*('[2]Discharge'!N35^N4))/100),((10^K4)*('[2]Discharge'!N35^N4))))))</f>
        <v>0.009040325345693373</v>
      </c>
      <c r="O37" s="91"/>
      <c r="P37" s="92"/>
      <c r="Q37" s="33"/>
    </row>
    <row r="38" spans="2:17" ht="21.75">
      <c r="B38" s="53">
        <v>26</v>
      </c>
      <c r="C38" s="54">
        <f>IF('[2]Discharge'!C36=0,0,IF(TRIM('[2]Discharge'!C36)="","",IF(COUNT(O6)=0,"",IF(O6=1,(((10^K4)*('[2]Discharge'!C36^N4))/100),((10^K4)*('[2]Discharge'!C36^N4))))))</f>
        <v>0.01176967840372</v>
      </c>
      <c r="D38" s="54">
        <f>IF('[2]Discharge'!D36=0,0,IF(TRIM('[2]Discharge'!D36)="","",IF(COUNT(O6)=0,"",IF(O6=1,(((10^K4)*('[2]Discharge'!D36^N4))/100),((10^K4)*('[2]Discharge'!D36^N4))))))</f>
        <v>0.22030685839374478</v>
      </c>
      <c r="E38" s="54">
        <f>IF('[2]Discharge'!E36=0,0,IF(TRIM('[2]Discharge'!E36)="","",IF(COUNT(O6)=0,"",IF(O6=1,(((10^K4)*('[2]Discharge'!E36^N4))/100),((10^K4)*('[2]Discharge'!E36^N4))))))</f>
        <v>0.7647013197513434</v>
      </c>
      <c r="F38" s="54">
        <f>IF('[2]Discharge'!F36=0,0,IF(TRIM('[2]Discharge'!F36)="","",IF(COUNT(O6)=0,"",IF(O6=1,(((10^K4)*('[2]Discharge'!F36^N4))/100),((10^K4)*('[2]Discharge'!F36^N4))))))</f>
        <v>12.923916640949194</v>
      </c>
      <c r="G38" s="54">
        <f>IF('[2]Discharge'!G36=0,0,IF(TRIM('[2]Discharge'!G36)="","",IF(COUNT(O6)=0,"",IF(O6=1,(((10^K4)*('[2]Discharge'!G36^N4))/100),((10^K4)*('[2]Discharge'!G36^N4))))))</f>
        <v>13.730218115865814</v>
      </c>
      <c r="H38" s="54">
        <f>IF('[2]Discharge'!H36=0,0,IF(TRIM('[2]Discharge'!H36)="","",IF(COUNT(O6)=0,"",IF(O6=1,(((10^K4)*('[2]Discharge'!H36^N4))/100),((10^K4)*('[2]Discharge'!H36^N4))))))</f>
        <v>6.172361425795396</v>
      </c>
      <c r="I38" s="54">
        <f>IF('[2]Discharge'!I36=0,0,IF(TRIM('[2]Discharge'!I36)="","",IF(COUNT(O6)=0,"",IF(O6=1,(((10^K4)*('[2]Discharge'!I36^N4))/100),((10^K4)*('[2]Discharge'!I36^N4))))))</f>
        <v>5.719495600364476</v>
      </c>
      <c r="J38" s="54">
        <f>IF('[2]Discharge'!J36=0,0,IF(TRIM('[2]Discharge'!J36)="","",IF(COUNT(O6)=0,"",IF(O6=1,(((10^K4)*('[2]Discharge'!J36^N4))/100),((10^K4)*('[2]Discharge'!J36^N4))))))</f>
        <v>1.440947961894409</v>
      </c>
      <c r="K38" s="54">
        <f>IF('[2]Discharge'!K36=0,0,IF(TRIM('[2]Discharge'!K36)="","",IF(COUNT(O6)=0,"",IF(O6=1,(((10^K4)*('[2]Discharge'!K36^N4))/100),((10^K4)*('[2]Discharge'!K36^N4))))))</f>
        <v>0.41005888746798397</v>
      </c>
      <c r="L38" s="54">
        <f>IF('[2]Discharge'!L36=0,0,IF(TRIM('[2]Discharge'!L36)="","",IF(COUNT(O6)=0,"",IF(O6=1,(((10^K4)*('[2]Discharge'!L36^N4))/100),((10^K4)*('[2]Discharge'!L36^N4))))))</f>
        <v>0.18561801381190673</v>
      </c>
      <c r="M38" s="54">
        <f>IF('[2]Discharge'!M36=0,0,IF(TRIM('[2]Discharge'!M36)="","",IF(COUNT(O6)=0,"",IF(O6=1,(((10^K4)*('[2]Discharge'!M36^N4))/100),((10^K4)*('[2]Discharge'!M36^N4))))))</f>
        <v>0.04540892439470483</v>
      </c>
      <c r="N38" s="54">
        <f>IF('[2]Discharge'!N36=0,0,IF(TRIM('[2]Discharge'!N36)="","",IF(COUNT(O6)=0,"",IF(O6=1,(((10^K4)*('[2]Discharge'!N36^N4))/100),((10^K4)*('[2]Discharge'!N36^N4))))))</f>
        <v>0.009040325345693373</v>
      </c>
      <c r="O38" s="91"/>
      <c r="P38" s="92"/>
      <c r="Q38" s="33"/>
    </row>
    <row r="39" spans="2:17" ht="21.75">
      <c r="B39" s="53">
        <v>27</v>
      </c>
      <c r="C39" s="54">
        <f>IF('[2]Discharge'!C37=0,0,IF(TRIM('[2]Discharge'!C37)="","",IF(COUNT(O6)=0,"",IF(O6=1,(((10^K4)*('[2]Discharge'!C37^N4))/100),((10^K4)*('[2]Discharge'!C37^N4))))))</f>
        <v>0.01176967840372</v>
      </c>
      <c r="D39" s="54">
        <f>IF('[2]Discharge'!D37=0,0,IF(TRIM('[2]Discharge'!D37)="","",IF(COUNT(O6)=0,"",IF(O6=1,(((10^K4)*('[2]Discharge'!D37^N4))/100),((10^K4)*('[2]Discharge'!D37^N4))))))</f>
        <v>0.31932666925408276</v>
      </c>
      <c r="E39" s="54">
        <f>IF('[2]Discharge'!E37=0,0,IF(TRIM('[2]Discharge'!E37)="","",IF(COUNT(O6)=0,"",IF(O6=1,(((10^K4)*('[2]Discharge'!E37^N4))/100),((10^K4)*('[2]Discharge'!E37^N4))))))</f>
        <v>17.647467413059328</v>
      </c>
      <c r="F39" s="54">
        <f>IF('[2]Discharge'!F37=0,0,IF(TRIM('[2]Discharge'!F37)="","",IF(COUNT(O6)=0,"",IF(O6=1,(((10^K4)*('[2]Discharge'!F37^N4))/100),((10^K4)*('[2]Discharge'!F37^N4))))))</f>
        <v>38.966782688371765</v>
      </c>
      <c r="G39" s="54">
        <f>IF('[2]Discharge'!G37=0,0,IF(TRIM('[2]Discharge'!G37)="","",IF(COUNT(O6)=0,"",IF(O6=1,(((10^K4)*('[2]Discharge'!G37^N4))/100),((10^K4)*('[2]Discharge'!G37^N4))))))</f>
        <v>15.471739829754345</v>
      </c>
      <c r="H39" s="54">
        <f>IF('[2]Discharge'!H37=0,0,IF(TRIM('[2]Discharge'!H37)="","",IF(COUNT(O6)=0,"",IF(O6=1,(((10^K4)*('[2]Discharge'!H37^N4))/100),((10^K4)*('[2]Discharge'!H37^N4))))))</f>
        <v>5.719495600364476</v>
      </c>
      <c r="I39" s="54">
        <f>IF('[2]Discharge'!I37=0,0,IF(TRIM('[2]Discharge'!I37)="","",IF(COUNT(O6)=0,"",IF(O6=1,(((10^K4)*('[2]Discharge'!I37^N4))/100),((10^K4)*('[2]Discharge'!I37^N4))))))</f>
        <v>4.457603762799459</v>
      </c>
      <c r="J39" s="54">
        <f>IF('[2]Discharge'!J37=0,0,IF(TRIM('[2]Discharge'!J37)="","",IF(COUNT(O6)=0,"",IF(O6=1,(((10^K4)*('[2]Discharge'!J37^N4))/100),((10^K4)*('[2]Discharge'!J37^N4))))))</f>
        <v>1.3904114289941754</v>
      </c>
      <c r="K39" s="54">
        <f>IF('[2]Discharge'!K37=0,0,IF(TRIM('[2]Discharge'!K37)="","",IF(COUNT(O6)=0,"",IF(O6=1,(((10^K4)*('[2]Discharge'!K37^N4))/100),((10^K4)*('[2]Discharge'!K37^N4))))))</f>
        <v>0.41005888746798397</v>
      </c>
      <c r="L39" s="54">
        <f>IF('[2]Discharge'!L37=0,0,IF(TRIM('[2]Discharge'!L37)="","",IF(COUNT(O6)=0,"",IF(O6=1,(((10^K4)*('[2]Discharge'!L37^N4))/100),((10^K4)*('[2]Discharge'!L37^N4))))))</f>
        <v>0.18561801381190673</v>
      </c>
      <c r="M39" s="54">
        <f>IF('[2]Discharge'!M37=0,0,IF(TRIM('[2]Discharge'!M37)="","",IF(COUNT(O6)=0,"",IF(O6=1,(((10^K4)*('[2]Discharge'!M37^N4))/100),((10^K4)*('[2]Discharge'!M37^N4))))))</f>
        <v>0.04932833249218094</v>
      </c>
      <c r="N39" s="54">
        <f>IF('[2]Discharge'!N37=0,0,IF(TRIM('[2]Discharge'!N37)="","",IF(COUNT(O6)=0,"",IF(O6=1,(((10^K4)*('[2]Discharge'!N37^N4))/100),((10^K4)*('[2]Discharge'!N37^N4))))))</f>
        <v>0.009040325345693373</v>
      </c>
      <c r="O39" s="91"/>
      <c r="P39" s="92"/>
      <c r="Q39" s="33"/>
    </row>
    <row r="40" spans="2:17" ht="21.75">
      <c r="B40" s="53">
        <v>28</v>
      </c>
      <c r="C40" s="54">
        <f>IF('[2]Discharge'!C38=0,0,IF(TRIM('[2]Discharge'!C38)="","",IF(COUNT(O6)=0,"",IF(O6=1,(((10^K4)*('[2]Discharge'!C38^N4))/100),((10^K4)*('[2]Discharge'!C38^N4))))))</f>
        <v>0.014909722369958462</v>
      </c>
      <c r="D40" s="54">
        <f>IF('[2]Discharge'!D38=0,0,IF(TRIM('[2]Discharge'!D38)="","",IF(COUNT(O6)=0,"",IF(O6=1,(((10^K4)*('[2]Discharge'!D38^N4))/100),((10^K4)*('[2]Discharge'!D38^N4))))))</f>
        <v>0.31932666925408276</v>
      </c>
      <c r="E40" s="54">
        <f>IF('[2]Discharge'!E38=0,0,IF(TRIM('[2]Discharge'!E38)="","",IF(COUNT(O6)=0,"",IF(O6=1,(((10^K4)*('[2]Discharge'!E38^N4))/100),((10^K4)*('[2]Discharge'!E38^N4))))))</f>
        <v>14.008003309594951</v>
      </c>
      <c r="F40" s="54">
        <f>IF('[2]Discharge'!F38=0,0,IF(TRIM('[2]Discharge'!F38)="","",IF(COUNT(O6)=0,"",IF(O6=1,(((10^K4)*('[2]Discharge'!F38^N4))/100),((10^K4)*('[2]Discharge'!F38^N4))))))</f>
        <v>5.051699752305593</v>
      </c>
      <c r="G40" s="54">
        <f>IF('[2]Discharge'!G38=0,0,IF(TRIM('[2]Discharge'!G38)="","",IF(COUNT(O6)=0,"",IF(O6=1,(((10^K4)*('[2]Discharge'!G38^N4))/100),((10^K4)*('[2]Discharge'!G38^N4))))))</f>
        <v>13.184011805274851</v>
      </c>
      <c r="H40" s="54">
        <f>IF('[2]Discharge'!H38=0,0,IF(TRIM('[2]Discharge'!H38)="","",IF(COUNT(O6)=0,"",IF(O6=1,(((10^K4)*('[2]Discharge'!H38^N4))/100),((10^K4)*('[2]Discharge'!H38^N4))))))</f>
        <v>5.428321526828333</v>
      </c>
      <c r="I40" s="54">
        <f>IF('[2]Discharge'!I38=0,0,IF(TRIM('[2]Discharge'!I38)="","",IF(COUNT(O6)=0,"",IF(O6=1,(((10^K4)*('[2]Discharge'!I38^N4))/100),((10^K4)*('[2]Discharge'!I38^N4))))))</f>
        <v>4.029509407569971</v>
      </c>
      <c r="J40" s="54">
        <f>IF('[2]Discharge'!J38=0,0,IF(TRIM('[2]Discharge'!J38)="","",IF(COUNT(O6)=0,"",IF(O6=1,(((10^K4)*('[2]Discharge'!J38^N4))/100),((10^K4)*('[2]Discharge'!J38^N4))))))</f>
        <v>1.2448555685737552</v>
      </c>
      <c r="K40" s="54">
        <f>IF('[2]Discharge'!K38=0,0,IF(TRIM('[2]Discharge'!K38)="","",IF(COUNT(O6)=0,"",IF(O6=1,(((10^K4)*('[2]Discharge'!K38^N4))/100),((10^K4)*('[2]Discharge'!K38^N4))))))</f>
        <v>0.41005888746798397</v>
      </c>
      <c r="L40" s="54">
        <f>IF('[2]Discharge'!L38=0,0,IF(TRIM('[2]Discharge'!L38)="","",IF(COUNT(O6)=0,"",IF(O6=1,(((10^K4)*('[2]Discharge'!L38^N4))/100),((10^K4)*('[2]Discharge'!L38^N4))))))</f>
        <v>0.1750402743399856</v>
      </c>
      <c r="M40" s="54">
        <f>IF('[2]Discharge'!M38=0,0,IF(TRIM('[2]Discharge'!M38)="","",IF(COUNT(O6)=0,"",IF(O6=1,(((10^K4)*('[2]Discharge'!M38^N4))/100),((10^K4)*('[2]Discharge'!M38^N4))))))</f>
        <v>0.04167096135808715</v>
      </c>
      <c r="N40" s="54">
        <f>IF('[2]Discharge'!N38=0,0,IF(TRIM('[2]Discharge'!N38)="","",IF(COUNT(O6)=0,"",IF(O6=1,(((10^K4)*('[2]Discharge'!N38^N4))/100),((10^K4)*('[2]Discharge'!N38^N4))))))</f>
        <v>0.009040325345693373</v>
      </c>
      <c r="O40" s="91"/>
      <c r="P40" s="92"/>
      <c r="Q40" s="33"/>
    </row>
    <row r="41" spans="2:17" ht="21.75">
      <c r="B41" s="53">
        <v>29</v>
      </c>
      <c r="C41" s="54">
        <f>IF('[2]Discharge'!C39=0,0,IF(TRIM('[2]Discharge'!C39)="","",IF(COUNT(O6)=0,"",IF(O6=1,(((10^K4)*('[2]Discharge'!C39^N4))/100),((10^K4)*('[2]Discharge'!C39^N4))))))</f>
        <v>0.02041644564772115</v>
      </c>
      <c r="D41" s="54">
        <f>IF('[2]Discharge'!D39=0,0,IF(TRIM('[2]Discharge'!D39)="","",IF(COUNT(O6)=0,"",IF(O6=1,(((10^K4)*('[2]Discharge'!D39^N4))/100),((10^K4)*('[2]Discharge'!D39^N4))))))</f>
        <v>0.30391247893414275</v>
      </c>
      <c r="E41" s="54">
        <f>IF('[2]Discharge'!E39=0,0,IF(TRIM('[2]Discharge'!E39)="","",IF(COUNT(O6)=0,"",IF(O6=1,(((10^K4)*('[2]Discharge'!E39^N4))/100),((10^K4)*('[2]Discharge'!E39^N4))))))</f>
        <v>3.7367451435907797</v>
      </c>
      <c r="F41" s="54">
        <f>IF('[2]Discharge'!F39=0,0,IF(TRIM('[2]Discharge'!F39)="","",IF(COUNT(O6)=0,"",IF(O6=1,(((10^K4)*('[2]Discharge'!F39^N4))/100),((10^K4)*('[2]Discharge'!F39^N4))))))</f>
        <v>3.930541367228199</v>
      </c>
      <c r="G41" s="54">
        <f>IF('[2]Discharge'!G39=0,0,IF(TRIM('[2]Discharge'!G39)="","",IF(COUNT(O6)=0,"",IF(O6=1,(((10^K4)*('[2]Discharge'!G39^N4))/100),((10^K4)*('[2]Discharge'!G39^N4))))))</f>
        <v>9.153072507205048</v>
      </c>
      <c r="H41" s="54">
        <f>IF('[2]Discharge'!H39=0,0,IF(TRIM('[2]Discharge'!H39)="","",IF(COUNT(O6)=0,"",IF(O6=1,(((10^K4)*('[2]Discharge'!H39^N4))/100),((10^K4)*('[2]Discharge'!H39^N4))))))</f>
        <v>5.572839508873119</v>
      </c>
      <c r="I41" s="54">
        <f>IF('[2]Discharge'!I39=0,0,IF(TRIM('[2]Discharge'!I39)="","",IF(COUNT(O6)=0,"",IF(O6=1,(((10^K4)*('[2]Discharge'!I39^N4))/100),((10^K4)*('[2]Discharge'!I39^N4))))))</f>
        <v>3.64190830251864</v>
      </c>
      <c r="J41" s="54">
        <f>IF('[2]Discharge'!J39=0,0,IF(TRIM('[2]Discharge'!J39)="","",IF(COUNT(O6)=0,"",IF(O6=1,(((10^K4)*('[2]Discharge'!J39^N4))/100),((10^K4)*('[2]Discharge'!J39^N4))))))</f>
        <v>1.202726729957609</v>
      </c>
      <c r="K41" s="54">
        <f>IF('[2]Discharge'!K39=0,0,IF(TRIM('[2]Discharge'!K39)="","",IF(COUNT(O6)=0,"",IF(O6=1,(((10^K4)*('[2]Discharge'!K39^N4))/100),((10^K4)*('[2]Discharge'!K39^N4))))))</f>
        <v>0.41005888746798397</v>
      </c>
      <c r="L41" s="54">
        <f>IF('[2]Discharge'!L39=0,0,IF(TRIM('[2]Discharge'!L39)="","",IF(COUNT(O6)=0,"",IF(O6=1,(((10^K4)*('[2]Discharge'!L39^N4))/100),((10^K4)*('[2]Discharge'!L39^N4))))))</f>
        <v>0.16481013957185753</v>
      </c>
      <c r="M41" s="54">
        <f>IF('[2]Discharge'!M39=0,0,IF(TRIM('[2]Discharge'!M39)="","",IF(COUNT(O6)=0,"",IF(O6=1,(((10^K4)*('[2]Discharge'!M39^N4))/100),((10^K4)*('[2]Discharge'!M39^N4))))))</f>
      </c>
      <c r="N41" s="54">
        <f>IF('[2]Discharge'!N39=0,0,IF(TRIM('[2]Discharge'!N39)="","",IF(COUNT(O6)=0,"",IF(O6=1,(((10^K4)*('[2]Discharge'!N39^N4))/100),((10^K4)*('[2]Discharge'!N39^N4))))))</f>
        <v>0.009040325345693373</v>
      </c>
      <c r="O41" s="91"/>
      <c r="P41" s="92"/>
      <c r="Q41" s="33"/>
    </row>
    <row r="42" spans="2:17" ht="21.75">
      <c r="B42" s="53">
        <v>30</v>
      </c>
      <c r="C42" s="54">
        <f>IF('[2]Discharge'!C40=0,0,IF(TRIM('[2]Discharge'!C40)="","",IF(COUNT(O6)=0,"",IF(O6=1,(((10^K4)*('[2]Discharge'!C40^N4))/100),((10^K4)*('[2]Discharge'!C40^N4))))))</f>
        <v>0.014909722369958462</v>
      </c>
      <c r="D42" s="54">
        <f>IF('[2]Discharge'!D40=0,0,IF(TRIM('[2]Discharge'!D40)="","",IF(COUNT(O6)=0,"",IF(O6=1,(((10^K4)*('[2]Discharge'!D40^N4))/100),((10^K4)*('[2]Discharge'!D40^N4))))))</f>
        <v>0.2078264431814979</v>
      </c>
      <c r="E42" s="54">
        <f>IF('[2]Discharge'!E40=0,0,IF(TRIM('[2]Discharge'!E40)="","",IF(COUNT(O6)=0,"",IF(O6=1,(((10^K4)*('[2]Discharge'!E40^N4))/100),((10^K4)*('[2]Discharge'!E40^N4))))))</f>
        <v>1.6533034173716223</v>
      </c>
      <c r="F42" s="54">
        <f>IF('[2]Discharge'!F40=0,0,IF(TRIM('[2]Discharge'!F40)="","",IF(COUNT(O6)=0,"",IF(O6=1,(((10^K4)*('[2]Discharge'!F40^N4))/100),((10^K4)*('[2]Discharge'!F40^N4))))))</f>
        <v>5.051699752305593</v>
      </c>
      <c r="G42" s="54">
        <f>IF('[2]Discharge'!G40=0,0,IF(TRIM('[2]Discharge'!G40)="","",IF(COUNT(O6)=0,"",IF(O6=1,(((10^K4)*('[2]Discharge'!G40^N4))/100),((10^K4)*('[2]Discharge'!G40^N4))))))</f>
        <v>7.823666984517647</v>
      </c>
      <c r="H42" s="54">
        <f>IF('[2]Discharge'!H40=0,0,IF(TRIM('[2]Discharge'!H40)="","",IF(COUNT(O6)=0,"",IF(O6=1,(((10^K4)*('[2]Discharge'!H40^N4))/100),((10^K4)*('[2]Discharge'!H40^N4))))))</f>
        <v>6.172361425795396</v>
      </c>
      <c r="I42" s="54">
        <f>IF('[2]Discharge'!I40=0,0,IF(TRIM('[2]Discharge'!I40)="","",IF(COUNT(O6)=0,"",IF(O6=1,(((10^K4)*('[2]Discharge'!I40^N4))/100),((10^K4)*('[2]Discharge'!I40^N4))))))</f>
        <v>3.188160476252011</v>
      </c>
      <c r="J42" s="54">
        <f>IF('[2]Discharge'!J40=0,0,IF(TRIM('[2]Discharge'!J40)="","",IF(COUNT(O6)=0,"",IF(O6=1,(((10^K4)*('[2]Discharge'!J40^N4))/100),((10^K4)*('[2]Discharge'!J40^N4))))))</f>
        <v>1.1614115063873418</v>
      </c>
      <c r="K42" s="54">
        <f>IF('[2]Discharge'!K40=0,0,IF(TRIM('[2]Discharge'!K40)="","",IF(COUNT(O6)=0,"",IF(O6=1,(((10^K4)*('[2]Discharge'!K40^N4))/100),((10^K4)*('[2]Discharge'!K40^N4))))))</f>
        <v>0.3899568007099034</v>
      </c>
      <c r="L42" s="54">
        <f>IF('[2]Discharge'!L40=0,0,IF(TRIM('[2]Discharge'!L40)="","",IF(COUNT(O6)=0,"",IF(O6=1,(((10^K4)*('[2]Discharge'!L40^N4))/100),((10^K4)*('[2]Discharge'!L40^N4))))))</f>
        <v>0.15492501608342854</v>
      </c>
      <c r="M42" s="54"/>
      <c r="N42" s="54">
        <f>IF('[2]Discharge'!N40=0,0,IF(TRIM('[2]Discharge'!N40)="","",IF(COUNT(O6)=0,"",IF(O6=1,(((10^K4)*('[2]Discharge'!N40^N4))/100),((10^K4)*('[2]Discharge'!N40^N4))))))</f>
        <v>0.009040325345693373</v>
      </c>
      <c r="O42" s="91"/>
      <c r="P42" s="92"/>
      <c r="Q42" s="33"/>
    </row>
    <row r="43" spans="2:17" ht="21.75">
      <c r="B43" s="53">
        <v>31</v>
      </c>
      <c r="C43" s="54"/>
      <c r="D43" s="54">
        <f>IF('[2]Discharge'!D41=0,0,IF(TRIM('[2]Discharge'!D41)="","",IF(COUNT(O6)=0,"",IF(O6=1,(((10^K4)*('[2]Discharge'!D41^N4))/100),((10^K4)*('[2]Discharge'!D41^N4))))))</f>
        <v>0.18561801381190673</v>
      </c>
      <c r="E43" s="54"/>
      <c r="F43" s="54">
        <f>IF('[2]Discharge'!F41=0,0,IF(TRIM('[2]Discharge'!F41)="","",IF(COUNT(O6)=0,"",IF(O6=1,(((10^K4)*('[2]Discharge'!F41^N4))/100),((10^K4)*('[2]Discharge'!F41^N4))))))</f>
        <v>6.327638574655153</v>
      </c>
      <c r="G43" s="54">
        <f>IF('[2]Discharge'!G41=0,0,IF(TRIM('[2]Discharge'!G41)="","",IF(COUNT(O6)=0,"",IF(O6=1,(((10^K4)*('[2]Discharge'!G41^N4))/100),((10^K4)*('[2]Discharge'!G41^N4))))))</f>
        <v>8.546278049513678</v>
      </c>
      <c r="H43" s="54"/>
      <c r="I43" s="54">
        <f>IF('[2]Discharge'!I41=0,0,IF(TRIM('[2]Discharge'!I41)="","",IF(COUNT(O6)=0,"",IF(O6=1,(((10^K4)*('[2]Discharge'!I41^N4))/100),((10^K4)*('[2]Discharge'!I41^N4))))))</f>
        <v>2.9320985290047314</v>
      </c>
      <c r="J43" s="54"/>
      <c r="K43" s="54">
        <f>IF('[2]Discharge'!K41=0,0,IF(TRIM('[2]Discharge'!K41)="","",IF(COUNT(O6)=0,"",IF(O6=1,(((10^K4)*('[2]Discharge'!K41^N4))/100),((10^K4)*('[2]Discharge'!K41^N4))))))</f>
        <v>0.3514476795523946</v>
      </c>
      <c r="L43" s="54">
        <f>IF(TRIM('[2]Discharge'!L41)="","",IF(COUNT(O6)=0,"",IF(O6=1,(((10^K4)*('[2]Discharge'!L41^N4))/100),((10^K4)*('[2]Discharge'!L41^N4)))))</f>
        <v>0.15492501608342854</v>
      </c>
      <c r="M43" s="54"/>
      <c r="N43" s="56">
        <f>IF('[2]Discharge'!N41=0,0,IF(TRIM('[2]Discharge'!N41)="","",IF(COUNT(O6)=0,"",IF(O6=1,(((10^K4)*('[2]Discharge'!N41^N4))/100),((10^K4)*('[2]Discharge'!N41^N4))))))</f>
        <v>0.009040325345693373</v>
      </c>
      <c r="O43" s="91"/>
      <c r="P43" s="92"/>
      <c r="Q43" s="33"/>
    </row>
    <row r="44" spans="2:17" ht="2.25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7"/>
      <c r="Q44" s="33"/>
    </row>
    <row r="45" spans="2:17" ht="21.75">
      <c r="B45" s="30" t="s">
        <v>87</v>
      </c>
      <c r="C45" s="54">
        <f>IF(COUNT(C11:C43)=0,"",SUM(C11:C43))</f>
        <v>0.9627581242423008</v>
      </c>
      <c r="D45" s="54">
        <f aca="true" t="shared" si="0" ref="D45:M45">IF(COUNT(D11:D43)=0,"",SUM(D11:D43))</f>
        <v>8.419504610735675</v>
      </c>
      <c r="E45" s="54">
        <f t="shared" si="0"/>
        <v>43.39565519932433</v>
      </c>
      <c r="F45" s="54">
        <f t="shared" si="0"/>
        <v>177.03769141019228</v>
      </c>
      <c r="G45" s="54">
        <f t="shared" si="0"/>
        <v>404.568901546853</v>
      </c>
      <c r="H45" s="54">
        <f t="shared" si="0"/>
        <v>336.7530194545708</v>
      </c>
      <c r="I45" s="54">
        <f t="shared" si="0"/>
        <v>214.1179792106824</v>
      </c>
      <c r="J45" s="54">
        <f t="shared" si="0"/>
        <v>65.24383213160054</v>
      </c>
      <c r="K45" s="54">
        <f t="shared" si="0"/>
        <v>22.22656316757443</v>
      </c>
      <c r="L45" s="54">
        <f t="shared" si="0"/>
        <v>8.999367058914208</v>
      </c>
      <c r="M45" s="54">
        <f t="shared" si="0"/>
        <v>1.9538076615498035</v>
      </c>
      <c r="N45" s="54">
        <f>IF(COUNT(N11:N43)=0,"",SUM(N11:N43))</f>
        <v>0.45797510503820266</v>
      </c>
      <c r="O45" s="91">
        <f>IF(COUNT(C45:N45)=0,"",SUM(C45:N45))</f>
        <v>1284.137054681278</v>
      </c>
      <c r="P45" s="92"/>
      <c r="Q45" s="59" t="s">
        <v>88</v>
      </c>
    </row>
    <row r="46" spans="2:17" ht="21.75">
      <c r="B46" s="30" t="s">
        <v>89</v>
      </c>
      <c r="C46" s="54">
        <f>IF(COUNT(C11:C43)=0,"",AVERAGE(C11:C43))</f>
        <v>0.03209193747474336</v>
      </c>
      <c r="D46" s="54">
        <f aca="true" t="shared" si="1" ref="D46:N46">IF(COUNT(D11:D43)=0,"",AVERAGE(D11:D43))</f>
        <v>0.27159692292695725</v>
      </c>
      <c r="E46" s="54">
        <f t="shared" si="1"/>
        <v>1.4465218399774777</v>
      </c>
      <c r="F46" s="54">
        <f t="shared" si="1"/>
        <v>5.710893271296525</v>
      </c>
      <c r="G46" s="54">
        <f t="shared" si="1"/>
        <v>13.05060972731784</v>
      </c>
      <c r="H46" s="54">
        <f t="shared" si="1"/>
        <v>11.225100648485693</v>
      </c>
      <c r="I46" s="54">
        <f t="shared" si="1"/>
        <v>6.9070315874413675</v>
      </c>
      <c r="J46" s="54">
        <f t="shared" si="1"/>
        <v>2.174794404386685</v>
      </c>
      <c r="K46" s="54">
        <f t="shared" si="1"/>
        <v>0.7169859086314332</v>
      </c>
      <c r="L46" s="54">
        <f t="shared" si="1"/>
        <v>0.2903021631907809</v>
      </c>
      <c r="M46" s="54">
        <f t="shared" si="1"/>
        <v>0.06977884505535012</v>
      </c>
      <c r="N46" s="54">
        <f t="shared" si="1"/>
        <v>0.01477339048510331</v>
      </c>
      <c r="O46" s="91">
        <f>IF(COUNT(C46:N46)=0,"",SUM(C46:N46))</f>
        <v>41.91048064666997</v>
      </c>
      <c r="P46" s="92"/>
      <c r="Q46" s="33"/>
    </row>
    <row r="47" spans="2:17" ht="21.75">
      <c r="B47" s="30" t="s">
        <v>90</v>
      </c>
      <c r="C47" s="54">
        <f>IF(COUNT(C11:C43)=0,"",MAX(C11:C43))</f>
        <v>0.19654590352201737</v>
      </c>
      <c r="D47" s="54">
        <f aca="true" t="shared" si="2" ref="D47:N47">IF(COUNT(D11:D43)=0,"",MAX(D11:D43))</f>
        <v>3.276200097139999</v>
      </c>
      <c r="E47" s="54">
        <f t="shared" si="2"/>
        <v>17.647467413059328</v>
      </c>
      <c r="F47" s="54">
        <f t="shared" si="2"/>
        <v>47.0589211218324</v>
      </c>
      <c r="G47" s="54">
        <f t="shared" si="2"/>
        <v>71.8029063730954</v>
      </c>
      <c r="H47" s="54">
        <f t="shared" si="2"/>
        <v>31.1172579617647</v>
      </c>
      <c r="I47" s="54">
        <f t="shared" si="2"/>
        <v>16.688424047558446</v>
      </c>
      <c r="J47" s="54">
        <f t="shared" si="2"/>
        <v>3.930541367228199</v>
      </c>
      <c r="K47" s="54">
        <f t="shared" si="2"/>
        <v>1.1614115063873418</v>
      </c>
      <c r="L47" s="54">
        <f t="shared" si="2"/>
        <v>0.8273697988045844</v>
      </c>
      <c r="M47" s="54">
        <f t="shared" si="2"/>
        <v>0.14538226034291543</v>
      </c>
      <c r="N47" s="54">
        <f t="shared" si="2"/>
        <v>0.02849416905302328</v>
      </c>
      <c r="O47" s="91">
        <f>IF(COUNT(C47:N47)=0,"",MAX(C47:N47))</f>
        <v>71.8029063730954</v>
      </c>
      <c r="P47" s="92"/>
      <c r="Q47" s="33"/>
    </row>
    <row r="48" spans="2:17" ht="21.75">
      <c r="B48" s="30" t="s">
        <v>91</v>
      </c>
      <c r="C48" s="54">
        <f>IF(COUNT(C11:C43)=0,"",MIN(C11:C43))</f>
        <v>0.004283806682385155</v>
      </c>
      <c r="D48" s="54">
        <f aca="true" t="shared" si="3" ref="D48:N48">IF(COUNT(D11:D43)=0,"",MIN(D11:D43))</f>
        <v>0.0184727291610588</v>
      </c>
      <c r="E48" s="54">
        <f t="shared" si="3"/>
        <v>0.11878096127385017</v>
      </c>
      <c r="F48" s="54">
        <f t="shared" si="3"/>
        <v>0.15492501608342854</v>
      </c>
      <c r="G48" s="54">
        <f t="shared" si="3"/>
        <v>1.893519676658296</v>
      </c>
      <c r="H48" s="54">
        <f t="shared" si="3"/>
        <v>5.428321526828333</v>
      </c>
      <c r="I48" s="54">
        <f t="shared" si="3"/>
        <v>2.9320985290047314</v>
      </c>
      <c r="J48" s="54">
        <f t="shared" si="3"/>
        <v>1.1614115063873418</v>
      </c>
      <c r="K48" s="54">
        <f t="shared" si="3"/>
        <v>0.3514476795523946</v>
      </c>
      <c r="L48" s="54">
        <f t="shared" si="3"/>
        <v>0.15492501608342854</v>
      </c>
      <c r="M48" s="54">
        <f t="shared" si="3"/>
        <v>0.04167096135808715</v>
      </c>
      <c r="N48" s="54">
        <f t="shared" si="3"/>
        <v>0.007825554151648269</v>
      </c>
      <c r="O48" s="91">
        <f>IF(COUNT(C48:N48)=0,"",MIN(C48:N48))</f>
        <v>0.004283806682385155</v>
      </c>
      <c r="P48" s="92"/>
      <c r="Q48" s="33"/>
    </row>
    <row r="50" ht="21.75">
      <c r="B50" s="60" t="s">
        <v>92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102" t="s">
        <v>59</v>
      </c>
      <c r="B1" s="105"/>
      <c r="C1" s="106" t="str">
        <f>'[3]c-form'!AG4</f>
        <v>Ban Mae Kham Lak Chet,  Mae Chan, Chiang Rai,KH.72</v>
      </c>
      <c r="D1" s="106"/>
      <c r="E1" s="106"/>
      <c r="F1" s="106"/>
      <c r="G1" s="106"/>
      <c r="H1" s="106"/>
      <c r="I1" s="106"/>
      <c r="J1" s="106"/>
      <c r="K1" s="31"/>
      <c r="L1" s="32"/>
      <c r="M1" s="102" t="s">
        <v>60</v>
      </c>
      <c r="N1" s="105"/>
      <c r="O1" s="32"/>
      <c r="P1" s="32"/>
      <c r="Q1" s="32"/>
    </row>
    <row r="2" spans="1:17" ht="21.75">
      <c r="A2" s="102" t="s">
        <v>61</v>
      </c>
      <c r="B2" s="105"/>
      <c r="C2" s="106" t="str">
        <f>'[3]c-form'!AG3</f>
        <v>Nam Mae Kham</v>
      </c>
      <c r="D2" s="106"/>
      <c r="E2" s="106"/>
      <c r="F2" s="106"/>
      <c r="G2" s="106"/>
      <c r="H2" s="34"/>
      <c r="I2" s="34"/>
      <c r="J2" s="34"/>
      <c r="K2" s="31"/>
      <c r="L2" s="32"/>
      <c r="M2" s="35" t="s">
        <v>62</v>
      </c>
      <c r="N2" s="36"/>
      <c r="O2" s="32"/>
      <c r="P2" s="32"/>
      <c r="Q2" s="32"/>
    </row>
    <row r="3" spans="1:17" ht="21.75">
      <c r="A3" s="30" t="s">
        <v>63</v>
      </c>
      <c r="B3" s="30"/>
      <c r="C3" s="106" t="str">
        <f>'[3]c-form'!AH3</f>
        <v>Khong</v>
      </c>
      <c r="D3" s="106"/>
      <c r="E3" s="106"/>
      <c r="F3" s="106"/>
      <c r="G3" s="106"/>
      <c r="H3" s="34"/>
      <c r="I3" s="34"/>
      <c r="J3" s="34"/>
      <c r="K3" s="31"/>
      <c r="L3" s="32"/>
      <c r="M3" s="102" t="s">
        <v>64</v>
      </c>
      <c r="N3" s="102"/>
      <c r="O3" s="32"/>
      <c r="P3" s="32"/>
      <c r="Q3" s="32"/>
    </row>
    <row r="4" spans="1:17" ht="21.75">
      <c r="A4" s="35" t="s">
        <v>65</v>
      </c>
      <c r="B4" s="37"/>
      <c r="C4" s="95" t="str">
        <f>'[3]c-form'!AI3</f>
        <v>Khong</v>
      </c>
      <c r="D4" s="95"/>
      <c r="E4" s="95"/>
      <c r="F4" s="95"/>
      <c r="G4" s="95"/>
      <c r="H4" s="32"/>
      <c r="I4" s="32"/>
      <c r="J4" s="39" t="s">
        <v>66</v>
      </c>
      <c r="K4" s="96">
        <v>0.3240765797</v>
      </c>
      <c r="L4" s="97"/>
      <c r="M4" s="40" t="s">
        <v>67</v>
      </c>
      <c r="N4" s="107">
        <v>2.013</v>
      </c>
      <c r="O4" s="108"/>
      <c r="P4" s="32"/>
      <c r="Q4" s="32"/>
    </row>
    <row r="5" spans="1:17" ht="21.75">
      <c r="A5" s="35"/>
      <c r="B5" s="37"/>
      <c r="C5" s="38"/>
      <c r="D5" s="38"/>
      <c r="E5" s="38"/>
      <c r="F5" s="38"/>
      <c r="G5" s="38"/>
      <c r="H5" s="32"/>
      <c r="I5" s="32"/>
      <c r="J5" s="100" t="s">
        <v>68</v>
      </c>
      <c r="K5" s="101"/>
      <c r="L5" s="42">
        <v>2018</v>
      </c>
      <c r="M5" s="41" t="s">
        <v>69</v>
      </c>
      <c r="N5" s="42">
        <v>2019</v>
      </c>
      <c r="O5" s="43" t="s">
        <v>70</v>
      </c>
      <c r="P5" s="44">
        <v>27</v>
      </c>
      <c r="Q5" s="45" t="s">
        <v>71</v>
      </c>
    </row>
    <row r="6" spans="1:17" ht="21.75">
      <c r="A6" s="35"/>
      <c r="B6" s="37"/>
      <c r="C6" s="38"/>
      <c r="D6" s="38"/>
      <c r="E6" s="38"/>
      <c r="F6" s="38"/>
      <c r="G6" s="38"/>
      <c r="H6" s="102" t="str">
        <f>IF(TRIM('[3]c-form'!AJ3)&lt;&gt;"","Water  Year   "&amp;'[3]c-form'!AJ3,"Water  Year   ")</f>
        <v>Water  Year   2019</v>
      </c>
      <c r="I6" s="102"/>
      <c r="J6" s="46"/>
      <c r="K6" s="32"/>
      <c r="L6" s="32"/>
      <c r="M6" s="32"/>
      <c r="N6" s="47" t="s">
        <v>72</v>
      </c>
      <c r="O6" s="48">
        <v>0</v>
      </c>
      <c r="P6" s="32"/>
      <c r="Q6" s="32"/>
    </row>
    <row r="7" spans="1:17" ht="21.75">
      <c r="A7" s="32"/>
      <c r="B7" s="103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2019 to March 31,  2020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32"/>
      <c r="Q7" s="32"/>
    </row>
    <row r="8" spans="1:17" ht="21.75">
      <c r="A8" s="32"/>
      <c r="B8" s="49"/>
      <c r="C8" s="31"/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32"/>
      <c r="Q8" s="32"/>
    </row>
    <row r="9" spans="1:17" ht="23.25">
      <c r="A9" s="50"/>
      <c r="B9" s="51" t="s">
        <v>73</v>
      </c>
      <c r="C9" s="52" t="s">
        <v>74</v>
      </c>
      <c r="D9" s="52" t="s">
        <v>75</v>
      </c>
      <c r="E9" s="52" t="s">
        <v>76</v>
      </c>
      <c r="F9" s="52" t="s">
        <v>77</v>
      </c>
      <c r="G9" s="52" t="s">
        <v>78</v>
      </c>
      <c r="H9" s="52" t="s">
        <v>79</v>
      </c>
      <c r="I9" s="52" t="s">
        <v>80</v>
      </c>
      <c r="J9" s="52" t="s">
        <v>81</v>
      </c>
      <c r="K9" s="52" t="s">
        <v>82</v>
      </c>
      <c r="L9" s="52" t="s">
        <v>83</v>
      </c>
      <c r="M9" s="52" t="s">
        <v>84</v>
      </c>
      <c r="N9" s="52" t="s">
        <v>85</v>
      </c>
      <c r="O9" s="52" t="s">
        <v>86</v>
      </c>
      <c r="P9" s="62"/>
      <c r="Q9" s="50"/>
    </row>
    <row r="10" spans="1:17" ht="21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63"/>
      <c r="P10" s="63"/>
      <c r="Q10" s="32"/>
    </row>
    <row r="11" spans="1:17" ht="21.75">
      <c r="A11" s="32"/>
      <c r="B11" s="53">
        <v>1</v>
      </c>
      <c r="C11" s="54">
        <f>IF('[3]Discharge'!C9=0,0,IF(TRIM('[3]Discharge'!C9)="","",IF(COUNT(O6)=0,"",IF(O6=1,(((10^K4)*('[3]Discharge'!C9^N4))/100),((10^K4)*('[3]Discharge'!C9^N4))))))</f>
        <v>5.432129374512242</v>
      </c>
      <c r="D11" s="54">
        <f>IF('[3]Discharge'!D9=0,0,IF(TRIM('[3]Discharge'!D9)="","",IF(COUNT(O6)=0,"",IF(O6=1,(((10^K4)*('[3]Discharge'!D9^N4))/100),((10^K4)*('[3]Discharge'!D9^N4))))))</f>
        <v>4.517715503561462</v>
      </c>
      <c r="E11" s="54">
        <f>IF('[3]Discharge'!E9=0,0,IF(TRIM('[3]Discharge'!E9)="","",IF(COUNT(O6)=0,"",IF(O6=1,(((10^K4)*('[3]Discharge'!E9^N4))/100),((10^K4)*('[3]Discharge'!E9^N4))))))</f>
        <v>104.16772844328004</v>
      </c>
      <c r="F11" s="54">
        <f>IF('[3]Discharge'!F9=0,0,IF(TRIM('[3]Discharge'!F9)="","",IF(COUNT(O6)=0,"",IF(O6=1,(((10^K4)*('[3]Discharge'!F9^N4))/100),((10^K4)*('[3]Discharge'!F9^N4))))))</f>
        <v>5.432129374512242</v>
      </c>
      <c r="G11" s="54">
        <f>IF('[3]Discharge'!G9=0,0,IF(TRIM('[3]Discharge'!G9)="","",IF(COUNT(O6)=0,"",IF(O6=1,(((10^K4)*('[3]Discharge'!G9^N4))/100),((10^K4)*('[3]Discharge'!G9^N4))))))</f>
        <v>21.925196082429053</v>
      </c>
      <c r="H11" s="54">
        <f>IF('[3]Discharge'!H9=0,0,IF(TRIM('[3]Discharge'!H9)="","",IF(COUNT(O6)=0,"",IF(O6=1,(((10^K4)*('[3]Discharge'!H9^N4))/100),((10^K4)*('[3]Discharge'!H9^N4))))))</f>
        <v>668.0549671550262</v>
      </c>
      <c r="I11" s="54">
        <f>IF('[3]Discharge'!I9=0,0,IF(TRIM('[3]Discharge'!I9)="","",IF(COUNT(O6)=0,"",IF(O6=1,(((10^K4)*('[3]Discharge'!I9^N4))/100),((10^K4)*('[3]Discharge'!I9^N4))))))</f>
        <v>1.7059517794263417</v>
      </c>
      <c r="J11" s="54">
        <f>IF('[3]Discharge'!J9=0,0,IF(TRIM('[3]Discharge'!J9)="","",IF(COUNT(O6)=0,"",IF(O6=1,(((10^K4)*('[3]Discharge'!J9^N4))/100),((10^K4)*('[3]Discharge'!J9^N4))))))</f>
        <v>1.9835725096886654</v>
      </c>
      <c r="K11" s="54">
        <f>IF('[3]Discharge'!K9=0,0,IF(TRIM('[3]Discharge'!K9)="","",IF(COUNT(O6)=0,"",IF(O6=1,(((10^K4)*('[3]Discharge'!K9^N4))/100),((10^K4)*('[3]Discharge'!K9^N4))))))</f>
        <v>1.0286294028466998</v>
      </c>
      <c r="L11" s="54">
        <f>IF('[3]Discharge'!L9=0,0,IF(TRIM('[3]Discharge'!L9)="","",IF(COUNT(O6)=0,"",IF(O6=1,(((10^K4)*('[3]Discharge'!L9^N4))/100),((10^K4)*('[3]Discharge'!L9^N4))))))</f>
        <v>1.5205365961254438</v>
      </c>
      <c r="M11" s="54">
        <f>IF('[3]Discharge'!M9=0,0,IF(TRIM('[3]Discharge'!M9)="","",IF(COUNT(O6)=0,"",IF(O6=1,(((10^K4)*('[3]Discharge'!M9^N4))/100),((10^K4)*('[3]Discharge'!M9^N4))))))</f>
        <v>0.8860763939374384</v>
      </c>
      <c r="N11" s="54">
        <f>IF('[3]Discharge'!N9=0,0,IF(TRIM('[3]Discharge'!N9)="","",IF(COUNT(O6)=0,"",IF(O6=1,(((10^K4)*('[3]Discharge'!N9^N4))/100),((10^K4)*('[3]Discharge'!N9^N4))))))</f>
        <v>0.5225203371834778</v>
      </c>
      <c r="O11" s="54">
        <f>IF(AND(C11="",D11="",E11="",F11="",G11="",H11="",I11="",J11="",K11="",L11="",M11="",N11=""),"",SUM(C11:N11))</f>
        <v>817.1771529525292</v>
      </c>
      <c r="P11" s="61"/>
      <c r="Q11" s="33"/>
    </row>
    <row r="12" spans="1:17" ht="21.75">
      <c r="A12" s="32"/>
      <c r="B12" s="53">
        <v>2</v>
      </c>
      <c r="C12" s="54">
        <f>IF('[3]Discharge'!C10=0,0,IF(TRIM('[3]Discharge'!C10)="","",IF(COUNT(O6)=0,"",IF(O6=1,(((10^K4)*('[3]Discharge'!C10^N4))/100),((10^K4)*('[3]Discharge'!C10^N4))))))</f>
        <v>6.732433066127687</v>
      </c>
      <c r="D12" s="54">
        <f>IF('[3]Discharge'!D10=0,0,IF(TRIM('[3]Discharge'!D10)="","",IF(COUNT(O6)=0,"",IF(O6=1,(((10^K4)*('[3]Discharge'!D10^N4))/100),((10^K4)*('[3]Discharge'!D10^N4))))))</f>
        <v>4.517715503561462</v>
      </c>
      <c r="E12" s="54">
        <f>IF('[3]Discharge'!E10=0,0,IF(TRIM('[3]Discharge'!E10)="","",IF(COUNT(O6)=0,"",IF(O6=1,(((10^K4)*('[3]Discharge'!E10^N4))/100),((10^K4)*('[3]Discharge'!E10^N4))))))</f>
        <v>40.48959243423537</v>
      </c>
      <c r="F12" s="54">
        <f>IF('[3]Discharge'!F10=0,0,IF(TRIM('[3]Discharge'!F10)="","",IF(COUNT(O6)=0,"",IF(O6=1,(((10^K4)*('[3]Discharge'!F10^N4))/100),((10^K4)*('[3]Discharge'!F10^N4))))))</f>
        <v>6.732433066127687</v>
      </c>
      <c r="G12" s="54">
        <f>IF('[3]Discharge'!G10=0,0,IF(TRIM('[3]Discharge'!G10)="","",IF(COUNT(O6)=0,"",IF(O6=1,(((10^K4)*('[3]Discharge'!G10^N4))/100),((10^K4)*('[3]Discharge'!G10^N4))))))</f>
        <v>13.33920101370159</v>
      </c>
      <c r="H12" s="54">
        <f>IF('[3]Discharge'!H10=0,0,IF(TRIM('[3]Discharge'!H10)="","",IF(COUNT(O6)=0,"",IF(O6=1,(((10^K4)*('[3]Discharge'!H10^N4))/100),((10^K4)*('[3]Discharge'!H10^N4))))))</f>
        <v>391.6864418674375</v>
      </c>
      <c r="I12" s="54">
        <f>IF('[3]Discharge'!I10=0,0,IF(TRIM('[3]Discharge'!I10)="","",IF(COUNT(O6)=0,"",IF(O6=1,(((10^K4)*('[3]Discharge'!I10^N4))/100),((10^K4)*('[3]Discharge'!I10^N4))))))</f>
        <v>1.7059517794263417</v>
      </c>
      <c r="J12" s="54">
        <f>IF('[3]Discharge'!J10=0,0,IF(TRIM('[3]Discharge'!J10)="","",IF(COUNT(O6)=0,"",IF(O6=1,(((10^K4)*('[3]Discharge'!J10^N4))/100),((10^K4)*('[3]Discharge'!J10^N4))))))</f>
        <v>1.9835725096886654</v>
      </c>
      <c r="K12" s="54">
        <f>IF('[3]Discharge'!K10=0,0,IF(TRIM('[3]Discharge'!K10)="","",IF(COUNT(O6)=0,"",IF(O6=1,(((10^K4)*('[3]Discharge'!K10^N4))/100),((10^K4)*('[3]Discharge'!K10^N4))))))</f>
        <v>1.0286294028466998</v>
      </c>
      <c r="L12" s="54">
        <f>IF('[3]Discharge'!L10=0,0,IF(TRIM('[3]Discharge'!L10)="","",IF(COUNT(O6)=0,"",IF(O6=1,(((10^K4)*('[3]Discharge'!L10^N4))/100),((10^K4)*('[3]Discharge'!L10^N4))))))</f>
        <v>1.345850200404211</v>
      </c>
      <c r="M12" s="54">
        <f>IF('[3]Discharge'!M10=0,0,IF(TRIM('[3]Discharge'!M10)="","",IF(COUNT(O6)=0,"",IF(O6=1,(((10^K4)*('[3]Discharge'!M10^N4))/100),((10^K4)*('[3]Discharge'!M10^N4))))))</f>
        <v>0.8860763939374384</v>
      </c>
      <c r="N12" s="54">
        <f>IF('[3]Discharge'!N10=0,0,IF(TRIM('[3]Discharge'!N10)="","",IF(COUNT(O6)=0,"",IF(O6=1,(((10^K4)*('[3]Discharge'!N10^N4))/100),((10^K4)*('[3]Discharge'!N10^N4))))))</f>
        <v>0.5225203371834778</v>
      </c>
      <c r="O12" s="54">
        <f aca="true" t="shared" si="0" ref="O12:O43">IF(AND(C12="",D12="",E12="",F12="",G12="",H12="",I12="",J12="",K12="",L12="",M12="",N12=""),"",SUM(C12:N12))</f>
        <v>470.9704175746782</v>
      </c>
      <c r="P12" s="61"/>
      <c r="Q12" s="33"/>
    </row>
    <row r="13" spans="1:17" ht="21.75">
      <c r="A13" s="32"/>
      <c r="B13" s="53">
        <v>3</v>
      </c>
      <c r="C13" s="54">
        <f>IF('[3]Discharge'!C11=0,0,IF(TRIM('[3]Discharge'!C11)="","",IF(COUNT(O6)=0,"",IF(O6=1,(((10^K4)*('[3]Discharge'!C11^N4))/100),((10^K4)*('[3]Discharge'!C11^N4))))))</f>
        <v>5.432129374512242</v>
      </c>
      <c r="D13" s="54">
        <f>IF('[3]Discharge'!D11=0,0,IF(TRIM('[3]Discharge'!D11)="","",IF(COUNT(O6)=0,"",IF(O6=1,(((10^K4)*('[3]Discharge'!D11^N4))/100),((10^K4)*('[3]Discharge'!D11^N4))))))</f>
        <v>4.092280296518018</v>
      </c>
      <c r="E13" s="54">
        <f>IF('[3]Discharge'!E11=0,0,IF(TRIM('[3]Discharge'!E11)="","",IF(COUNT(O6)=0,"",IF(O6=1,(((10^K4)*('[3]Discharge'!E11^N4))/100),((10^K4)*('[3]Discharge'!E11^N4))))))</f>
        <v>26.25944560767964</v>
      </c>
      <c r="F13" s="54">
        <f>IF('[3]Discharge'!F11=0,0,IF(TRIM('[3]Discharge'!F11)="","",IF(COUNT(O6)=0,"",IF(O6=1,(((10^K4)*('[3]Discharge'!F11^N4))/100),((10^K4)*('[3]Discharge'!F11^N4))))))</f>
        <v>7.435218464534628</v>
      </c>
      <c r="G13" s="54">
        <f>IF('[3]Discharge'!G11=0,0,IF(TRIM('[3]Discharge'!G11)="","",IF(COUNT(O6)=0,"",IF(O6=1,(((10^K4)*('[3]Discharge'!G11^N4))/100),((10^K4)*('[3]Discharge'!G11^N4))))))</f>
        <v>7.435218464534628</v>
      </c>
      <c r="H13" s="54">
        <f>IF('[3]Discharge'!H11=0,0,IF(TRIM('[3]Discharge'!H11)="","",IF(COUNT(O6)=0,"",IF(O6=1,(((10^K4)*('[3]Discharge'!H11^N4))/100),((10^K4)*('[3]Discharge'!H11^N4))))))</f>
        <v>133.49014313339902</v>
      </c>
      <c r="I13" s="54">
        <f>IF('[3]Discharge'!I11=0,0,IF(TRIM('[3]Discharge'!I11)="","",IF(COUNT(O6)=0,"",IF(O6=1,(((10^K4)*('[3]Discharge'!I11^N4))/100),((10^K4)*('[3]Discharge'!I11^N4))))))</f>
        <v>1.9835725096886654</v>
      </c>
      <c r="J13" s="54">
        <f>IF('[3]Discharge'!J11=0,0,IF(TRIM('[3]Discharge'!J11)="","",IF(COUNT(O6)=0,"",IF(O6=1,(((10^K4)*('[3]Discharge'!J11^N4))/100),((10^K4)*('[3]Discharge'!J11^N4))))))</f>
        <v>1.7059517794263417</v>
      </c>
      <c r="K13" s="54">
        <f>IF('[3]Discharge'!K11=0,0,IF(TRIM('[3]Discharge'!K11)="","",IF(COUNT(O6)=0,"",IF(O6=1,(((10^K4)*('[3]Discharge'!K11^N4))/100),((10^K4)*('[3]Discharge'!K11^N4))))))</f>
        <v>1.0286294028466998</v>
      </c>
      <c r="L13" s="54">
        <f>IF('[3]Discharge'!L11=0,0,IF(TRIM('[3]Discharge'!L11)="","",IF(COUNT(O6)=0,"",IF(O6=1,(((10^K4)*('[3]Discharge'!L11^N4))/100),((10^K4)*('[3]Discharge'!L11^N4))))))</f>
        <v>1.345850200404211</v>
      </c>
      <c r="M13" s="54">
        <f>IF('[3]Discharge'!M11=0,0,IF(TRIM('[3]Discharge'!M11)="","",IF(COUNT(O6)=0,"",IF(O6=1,(((10^K4)*('[3]Discharge'!M11^N4))/100),((10^K4)*('[3]Discharge'!M11^N4))))))</f>
        <v>0.7542147937197569</v>
      </c>
      <c r="N13" s="54">
        <f>IF('[3]Discharge'!N11=0,0,IF(TRIM('[3]Discharge'!N11)="","",IF(COUNT(O6)=0,"",IF(O6=1,(((10^K4)*('[3]Discharge'!N11^N4))/100),((10^K4)*('[3]Discharge'!N11^N4))))))</f>
        <v>0.4226621617286166</v>
      </c>
      <c r="O13" s="54">
        <f t="shared" si="0"/>
        <v>191.38531618899245</v>
      </c>
      <c r="P13" s="61"/>
      <c r="Q13" s="33"/>
    </row>
    <row r="14" spans="1:17" ht="21.75">
      <c r="A14" s="32"/>
      <c r="B14" s="53">
        <v>4</v>
      </c>
      <c r="C14" s="54">
        <f>IF('[3]Discharge'!C12=0,0,IF(TRIM('[3]Discharge'!C12)="","",IF(COUNT(O6)=0,"",IF(O6=1,(((10^K4)*('[3]Discharge'!C12^N4))/100),((10^K4)*('[3]Discharge'!C12^N4))))))</f>
        <v>5.432129374512242</v>
      </c>
      <c r="D14" s="54">
        <f>IF('[3]Discharge'!D12=0,0,IF(TRIM('[3]Discharge'!D12)="","",IF(COUNT(O6)=0,"",IF(O6=1,(((10^K4)*('[3]Discharge'!D12^N4))/100),((10^K4)*('[3]Discharge'!D12^N4))))))</f>
        <v>4.092280296518018</v>
      </c>
      <c r="E14" s="54">
        <f>IF('[3]Discharge'!E12=0,0,IF(TRIM('[3]Discharge'!E12)="","",IF(COUNT(O6)=0,"",IF(O6=1,(((10^K4)*('[3]Discharge'!E12^N4))/100),((10^K4)*('[3]Discharge'!E12^N4))))))</f>
        <v>23.326261536587214</v>
      </c>
      <c r="F14" s="54">
        <f>IF('[3]Discharge'!F12=0,0,IF(TRIM('[3]Discharge'!F12)="","",IF(COUNT(O6)=0,"",IF(O6=1,(((10^K4)*('[3]Discharge'!F12^N4))/100),((10^K4)*('[3]Discharge'!F12^N4))))))</f>
        <v>6.732433066127687</v>
      </c>
      <c r="G14" s="54">
        <f>IF('[3]Discharge'!G12=0,0,IF(TRIM('[3]Discharge'!G12)="","",IF(COUNT(O6)=0,"",IF(O6=1,(((10^K4)*('[3]Discharge'!G12^N4))/100),((10^K4)*('[3]Discharge'!G12^N4))))))</f>
        <v>40.48959243423537</v>
      </c>
      <c r="H14" s="54">
        <f>IF('[3]Discharge'!H12=0,0,IF(TRIM('[3]Discharge'!H12)="","",IF(COUNT(O6)=0,"",IF(O6=1,(((10^K4)*('[3]Discharge'!H12^N4))/100),((10^K4)*('[3]Discharge'!H12^N4))))))</f>
        <v>42.77476677635687</v>
      </c>
      <c r="I14" s="54">
        <f>IF('[3]Discharge'!I12=0,0,IF(TRIM('[3]Discharge'!I12)="","",IF(COUNT(O6)=0,"",IF(O6=1,(((10^K4)*('[3]Discharge'!I12^N4))/100),((10^K4)*('[3]Discharge'!I12^N4))))))</f>
        <v>4.092280296518018</v>
      </c>
      <c r="J14" s="54">
        <f>IF('[3]Discharge'!J12=0,0,IF(TRIM('[3]Discharge'!J12)="","",IF(COUNT(O6)=0,"",IF(O6=1,(((10^K4)*('[3]Discharge'!J12^N4))/100),((10^K4)*('[3]Discharge'!J12^N4))))))</f>
        <v>1.7059517794263417</v>
      </c>
      <c r="K14" s="54">
        <f>IF('[3]Discharge'!K12=0,0,IF(TRIM('[3]Discharge'!K12)="","",IF(COUNT(O6)=0,"",IF(O6=1,(((10^K4)*('[3]Discharge'!K12^N4))/100),((10^K4)*('[3]Discharge'!K12^N4))))))</f>
        <v>0.8860763939374384</v>
      </c>
      <c r="L14" s="54">
        <f>IF('[3]Discharge'!L12=0,0,IF(TRIM('[3]Discharge'!L12)="","",IF(COUNT(O6)=0,"",IF(O6=1,(((10^K4)*('[3]Discharge'!L12^N4))/100),((10^K4)*('[3]Discharge'!L12^N4))))))</f>
        <v>1.181884134900463</v>
      </c>
      <c r="M14" s="54">
        <f>IF('[3]Discharge'!M12=0,0,IF(TRIM('[3]Discharge'!M12)="","",IF(COUNT(O6)=0,"",IF(O6=1,(((10^K4)*('[3]Discharge'!M12^N4))/100),((10^K4)*('[3]Discharge'!M12^N4))))))</f>
        <v>0.7542147937197569</v>
      </c>
      <c r="N14" s="54">
        <f>IF('[3]Discharge'!N12=0,0,IF(TRIM('[3]Discharge'!N12)="","",IF(COUNT(O6)=0,"",IF(O6=1,(((10^K4)*('[3]Discharge'!N12^N4))/100),((10^K4)*('[3]Discharge'!N12^N4))))))</f>
        <v>0.5225203371834778</v>
      </c>
      <c r="O14" s="54">
        <f t="shared" si="0"/>
        <v>131.99039122002287</v>
      </c>
      <c r="P14" s="61"/>
      <c r="Q14" s="33"/>
    </row>
    <row r="15" spans="1:17" ht="21.75">
      <c r="A15" s="32"/>
      <c r="B15" s="53">
        <v>5</v>
      </c>
      <c r="C15" s="54">
        <f>IF('[3]Discharge'!C13=0,0,IF(TRIM('[3]Discharge'!C13)="","",IF(COUNT(O6)=0,"",IF(O6=1,(((10^K4)*('[3]Discharge'!C13^N4))/100),(((10^K4)*('[3]Discharge'!C13^N4)))))))</f>
        <v>5.432129374512242</v>
      </c>
      <c r="D15" s="54">
        <f>IF('[3]Discharge'!D13=0,0,IF(TRIM('[3]Discharge'!D13)="","",IF(COUNT(O6)=0,"",IF(O6=1,(((10^K4)*('[3]Discharge'!D13^N4))/100),((10^K4)*('[3]Discharge'!D13^N4))))))</f>
        <v>4.517715503561462</v>
      </c>
      <c r="E15" s="54">
        <f>IF('[3]Discharge'!E13=0,0,IF(TRIM('[3]Discharge'!E13)="","",IF(COUNT(O6)=0,"",IF(O6=1,(((10^K4)*('[3]Discharge'!E13^N4))/100),((10^K4)*('[3]Discharge'!E13^N4))))))</f>
        <v>21.925196082429053</v>
      </c>
      <c r="F15" s="54">
        <f>IF('[3]Discharge'!F13=0,0,IF(TRIM('[3]Discharge'!F13)="","",IF(COUNT(O6)=0,"",IF(O6=1,(((10^K4)*('[3]Discharge'!F13^N4))/100),((10^K4)*('[3]Discharge'!F13^N4))))))</f>
        <v>9.754376296707632</v>
      </c>
      <c r="G15" s="54">
        <f>IF('[3]Discharge'!G13=0,0,IF(TRIM('[3]Discharge'!G13)="","",IF(COUNT(O6)=0,"",IF(O6=1,(((10^K4)*('[3]Discharge'!G13^N4))/100),((10^K4)*('[3]Discharge'!G13^N4))))))</f>
        <v>415.5786047167712</v>
      </c>
      <c r="H15" s="54">
        <f>IF('[3]Discharge'!H13=0,0,IF(TRIM('[3]Discharge'!H13)="","",IF(COUNT(O6)=0,"",IF(O6=1,(((10^K4)*('[3]Discharge'!H13^N4))/100),((10^K4)*('[3]Discharge'!H13^N4))))))</f>
        <v>21.925196082429053</v>
      </c>
      <c r="I15" s="54">
        <f>IF('[3]Discharge'!I13=0,0,IF(TRIM('[3]Discharge'!I13)="","",IF(COUNT(O6)=0,"",IF(O6=1,(((10^K4)*('[3]Discharge'!I13^N4))/100),((10^K4)*('[3]Discharge'!I13^N4))))))</f>
        <v>4.964327562492997</v>
      </c>
      <c r="J15" s="54">
        <f>IF('[3]Discharge'!J13=0,0,IF(TRIM('[3]Discharge'!J13)="","",IF(COUNT(O6)=0,"",IF(O6=1,(((10^K4)*('[3]Discharge'!J13^N4))/100),((10^K4)*('[3]Discharge'!J13^N4))))))</f>
        <v>1.7059517794263417</v>
      </c>
      <c r="K15" s="54">
        <f>IF('[3]Discharge'!K13=0,0,IF(TRIM('[3]Discharge'!K13)="","",IF(COUNT(O6)=0,"",IF(O6=1,(((10^K4)*('[3]Discharge'!K13^N4))/100),((10^K4)*('[3]Discharge'!K13^N4))))))</f>
        <v>0.8860763939374384</v>
      </c>
      <c r="L15" s="54">
        <f>IF('[3]Discharge'!L13=0,0,IF(TRIM('[3]Discharge'!L13)="","",IF(COUNT(O6)=0,"",IF(O6=1,(((10^K4)*('[3]Discharge'!L13^N4))/100),((10^K4)*('[3]Discharge'!L13^N4))))))</f>
        <v>1.181884134900463</v>
      </c>
      <c r="M15" s="54">
        <f>IF('[3]Discharge'!M13=0,0,IF(TRIM('[3]Discharge'!M13)="","",IF(COUNT(O6)=0,"",IF(O6=1,(((10^K4)*('[3]Discharge'!M13^N4))/100),((10^K4)*('[3]Discharge'!M13^N4))))))</f>
        <v>0.8860763939374384</v>
      </c>
      <c r="N15" s="54">
        <f>IF('[3]Discharge'!N13=0,0,IF(TRIM('[3]Discharge'!N13)="","",IF(COUNT(O6)=0,"",IF(O6=1,(((10^K4)*('[3]Discharge'!N13^N4))/100),((10^K4)*('[3]Discharge'!N13^N4))))))</f>
        <v>0.4226621617286166</v>
      </c>
      <c r="O15" s="54">
        <f t="shared" si="0"/>
        <v>489.18019648283405</v>
      </c>
      <c r="P15" s="61"/>
      <c r="Q15" s="33"/>
    </row>
    <row r="16" spans="1:17" ht="21.75">
      <c r="A16" s="32"/>
      <c r="B16" s="53">
        <v>6</v>
      </c>
      <c r="C16" s="54">
        <f>IF('[3]Discharge'!C14=0,0,IF(TRIM('[3]Discharge'!C14)="","",IF(COUNT(O6)=0,"",IF(O6=1,(((10^K4)*('[3]Discharge'!C14^N4))/100),((10^K4)*('[3]Discharge'!C14^N4))))))</f>
        <v>5.432129374512242</v>
      </c>
      <c r="D16" s="54">
        <f>IF('[3]Discharge'!D14=0,0,IF(TRIM('[3]Discharge'!D14)="","",IF(COUNT(O6)=0,"",IF(O6=1,(((10^K4)*('[3]Discharge'!D14^N4))/100),((10^K4)*('[3]Discharge'!D14^N4))))))</f>
        <v>4.517715503561462</v>
      </c>
      <c r="E16" s="54">
        <f>IF('[3]Discharge'!E14=0,0,IF(TRIM('[3]Discharge'!E14)="","",IF(COUNT(O6)=0,"",IF(O6=1,(((10^K4)*('[3]Discharge'!E14^N4))/100),((10^K4)*('[3]Discharge'!E14^N4))))))</f>
        <v>20.567791891431387</v>
      </c>
      <c r="F16" s="54">
        <f>IF('[3]Discharge'!F14=0,0,IF(TRIM('[3]Discharge'!F14)="","",IF(COUNT(O6)=0,"",IF(O6=1,(((10^K4)*('[3]Discharge'!F14^N4))/100),((10^K4)*('[3]Discharge'!F14^N4))))))</f>
        <v>11.476352870125444</v>
      </c>
      <c r="G16" s="54">
        <f>IF('[3]Discharge'!G14=0,0,IF(TRIM('[3]Discharge'!G14)="","",IF(COUNT(O6)=0,"",IF(O6=1,(((10^K4)*('[3]Discharge'!G14^N4))/100),((10^K4)*('[3]Discharge'!G14^N4))))))</f>
        <v>223.0326236298226</v>
      </c>
      <c r="H16" s="54">
        <f>IF('[3]Discharge'!H14=0,0,IF(TRIM('[3]Discharge'!H14)="","",IF(COUNT(O6)=0,"",IF(O6=1,(((10^K4)*('[3]Discharge'!H14^N4))/100),((10^K4)*('[3]Discharge'!H14^N4))))))</f>
        <v>16.757363744339667</v>
      </c>
      <c r="I16" s="54">
        <f>IF('[3]Discharge'!I14=0,0,IF(TRIM('[3]Discharge'!I14)="","",IF(COUNT(O6)=0,"",IF(O6=1,(((10^K4)*('[3]Discharge'!I14^N4))/100),((10^K4)*('[3]Discharge'!I14^N4))))))</f>
        <v>2.6020266242246084</v>
      </c>
      <c r="J16" s="54">
        <f>IF('[3]Discharge'!J14=0,0,IF(TRIM('[3]Discharge'!J14)="","",IF(COUNT(O6)=0,"",IF(O6=1,(((10^K4)*('[3]Discharge'!J14^N4))/100),((10^K4)*('[3]Discharge'!J14^N4))))))</f>
        <v>2.28225775628595</v>
      </c>
      <c r="K16" s="54">
        <f>IF('[3]Discharge'!K14=0,0,IF(TRIM('[3]Discharge'!K14)="","",IF(COUNT(O6)=0,"",IF(O6=1,(((10^K4)*('[3]Discharge'!K14^N4))/100),((10^K4)*('[3]Discharge'!K14^N4))))))</f>
        <v>1.0286294028466998</v>
      </c>
      <c r="L16" s="54">
        <f>IF('[3]Discharge'!L14=0,0,IF(TRIM('[3]Discharge'!L14)="","",IF(COUNT(O6)=0,"",IF(O6=1,(((10^K4)*('[3]Discharge'!L14^N4))/100),((10^K4)*('[3]Discharge'!L14^N4))))))</f>
        <v>1.181884134900463</v>
      </c>
      <c r="M16" s="54">
        <f>IF('[3]Discharge'!M14=0,0,IF(TRIM('[3]Discharge'!M14)="","",IF(COUNT(O6)=0,"",IF(O6=1,(((10^K4)*('[3]Discharge'!M14^N4))/100),((10^K4)*('[3]Discharge'!M14^N4))))))</f>
        <v>0.7542147937197569</v>
      </c>
      <c r="N16" s="54">
        <f>IF('[3]Discharge'!N14=0,0,IF(TRIM('[3]Discharge'!N14)="","",IF(COUNT(O6)=0,"",IF(O6=1,(((10^K4)*('[3]Discharge'!N14^N4))/100),((10^K4)*('[3]Discharge'!N14^N4))))))</f>
        <v>0.33344433408136465</v>
      </c>
      <c r="O16" s="54">
        <f t="shared" si="0"/>
        <v>289.96643405985174</v>
      </c>
      <c r="P16" s="61"/>
      <c r="Q16" s="33"/>
    </row>
    <row r="17" spans="1:17" ht="21.75">
      <c r="A17" s="32"/>
      <c r="B17" s="53">
        <v>7</v>
      </c>
      <c r="C17" s="54">
        <f>IF('[3]Discharge'!C15=0,0,IF(TRIM('[3]Discharge'!C15)="","",IF(COUNT(O6)=0,"",IF(O6=1,(((10^K4)*('[3]Discharge'!C15^N4))/100),((10^K4)*('[3]Discharge'!C15^N4))))))</f>
        <v>5.432129374512242</v>
      </c>
      <c r="D17" s="54">
        <f>IF('[3]Discharge'!D15=0,0,IF(TRIM('[3]Discharge'!D15)="","",IF(COUNT(O6)=0,"",IF(O6=1,(((10^K4)*('[3]Discharge'!D15^N4))/100),((10^K4)*('[3]Discharge'!D15^N4))))))</f>
        <v>4.517715503561462</v>
      </c>
      <c r="E17" s="54">
        <f>IF('[3]Discharge'!E15=0,0,IF(TRIM('[3]Discharge'!E15)="","",IF(COUNT(O6)=0,"",IF(O6=1,(((10^K4)*('[3]Discharge'!E15^N4))/100),((10^K4)*('[3]Discharge'!E15^N4))))))</f>
        <v>19.254030943876224</v>
      </c>
      <c r="F17" s="54">
        <f>IF('[3]Discharge'!F15=0,0,IF(TRIM('[3]Discharge'!F15)="","",IF(COUNT(O6)=0,"",IF(O6=1,(((10^K4)*('[3]Discharge'!F15^N4))/100),((10^K4)*('[3]Discharge'!F15^N4))))))</f>
        <v>9.754376296707632</v>
      </c>
      <c r="G17" s="54">
        <f>IF('[3]Discharge'!G15=0,0,IF(TRIM('[3]Discharge'!G15)="","",IF(COUNT(O6)=0,"",IF(O6=1,(((10^K4)*('[3]Discharge'!G15^N4))/100),((10^K4)*('[3]Discharge'!G15^N4))))))</f>
        <v>73.09144498916817</v>
      </c>
      <c r="H17" s="54">
        <f>IF('[3]Discharge'!H15=0,0,IF(TRIM('[3]Discharge'!H15)="","",IF(COUNT(O6)=0,"",IF(O6=1,(((10^K4)*('[3]Discharge'!H15^N4))/100),((10^K4)*('[3]Discharge'!H15^N4))))))</f>
        <v>12.390159193780669</v>
      </c>
      <c r="I17" s="54">
        <f>IF('[3]Discharge'!I15=0,0,IF(TRIM('[3]Discharge'!I15)="","",IF(COUNT(O6)=0,"",IF(O6=1,(((10^K4)*('[3]Discharge'!I15^N4))/100),((10^K4)*('[3]Discharge'!I15^N4))))))</f>
        <v>2.9428969874139486</v>
      </c>
      <c r="J17" s="54">
        <f>IF('[3]Discharge'!J15=0,0,IF(TRIM('[3]Discharge'!J15)="","",IF(COUNT(O6)=0,"",IF(O6=1,(((10^K4)*('[3]Discharge'!J15^N4))/100),((10^K4)*('[3]Discharge'!J15^N4))))))</f>
        <v>4.092280296518018</v>
      </c>
      <c r="K17" s="54">
        <f>IF('[3]Discharge'!K15=0,0,IF(TRIM('[3]Discharge'!K15)="","",IF(COUNT(O6)=0,"",IF(O6=1,(((10^K4)*('[3]Discharge'!K15^N4))/100),((10^K4)*('[3]Discharge'!K15^N4))))))</f>
        <v>1.0286294028466998</v>
      </c>
      <c r="L17" s="54">
        <f>IF('[3]Discharge'!L15=0,0,IF(TRIM('[3]Discharge'!L15)="","",IF(COUNT(O6)=0,"",IF(O6=1,(((10^K4)*('[3]Discharge'!L15^N4))/100),((10^K4)*('[3]Discharge'!L15^N4))))))</f>
        <v>1.345850200404211</v>
      </c>
      <c r="M17" s="54">
        <f>IF('[3]Discharge'!M15=0,0,IF(TRIM('[3]Discharge'!M15)="","",IF(COUNT(O6)=0,"",IF(O6=1,(((10^K4)*('[3]Discharge'!M15^N4))/100),((10^K4)*('[3]Discharge'!M15^N4))))))</f>
        <v>0.7542147937197569</v>
      </c>
      <c r="N17" s="54">
        <f>IF('[3]Discharge'!N15=0,0,IF(TRIM('[3]Discharge'!N15)="","",IF(COUNT(O6)=0,"",IF(O6=1,(((10^K4)*('[3]Discharge'!N15^N4))/100),((10^K4)*('[3]Discharge'!N15^N4))))))</f>
        <v>0.4226621617286166</v>
      </c>
      <c r="O17" s="54">
        <f t="shared" si="0"/>
        <v>135.02639014423767</v>
      </c>
      <c r="P17" s="61"/>
      <c r="Q17" s="33"/>
    </row>
    <row r="18" spans="1:17" ht="21.75">
      <c r="A18" s="32"/>
      <c r="B18" s="53">
        <v>8</v>
      </c>
      <c r="C18" s="54">
        <f>IF('[3]Discharge'!C16=0,0,IF(TRIM('[3]Discharge'!C16)="","",IF(COUNT(O6)=0,"",IF(O6=1,(((10^K4)*('[3]Discharge'!C16^N4))/100),((10^K4)*('[3]Discharge'!C16^N4))))))</f>
        <v>5.432129374512242</v>
      </c>
      <c r="D18" s="54">
        <f>IF('[3]Discharge'!D16=0,0,IF(TRIM('[3]Discharge'!D16)="","",IF(COUNT(O6)=0,"",IF(O6=1,(((10^K4)*('[3]Discharge'!D16^N4))/100),((10^K4)*('[3]Discharge'!D16^N4))))))</f>
        <v>4.517715503561462</v>
      </c>
      <c r="E18" s="54">
        <f>IF('[3]Discharge'!E16=0,0,IF(TRIM('[3]Discharge'!E16)="","",IF(COUNT(O6)=0,"",IF(O6=1,(((10^K4)*('[3]Discharge'!E16^N4))/100),((10^K4)*('[3]Discharge'!E16^N4))))))</f>
        <v>19.254030943876224</v>
      </c>
      <c r="F18" s="54">
        <f>IF('[3]Discharge'!F16=0,0,IF(TRIM('[3]Discharge'!F16)="","",IF(COUNT(O6)=0,"",IF(O6=1,(((10^K4)*('[3]Discharge'!F16^N4))/100),((10^K4)*('[3]Discharge'!F16^N4))))))</f>
        <v>8.946169081057283</v>
      </c>
      <c r="G18" s="54">
        <f>IF('[3]Discharge'!G16=0,0,IF(TRIM('[3]Discharge'!G16)="","",IF(COUNT(O6)=0,"",IF(O6=1,(((10^K4)*('[3]Discharge'!G16^N4))/100),((10^K4)*('[3]Discharge'!G16^N4))))))</f>
        <v>23.326261536587214</v>
      </c>
      <c r="H18" s="54">
        <f>IF('[3]Discharge'!H16=0,0,IF(TRIM('[3]Discharge'!H16)="","",IF(COUNT(O6)=0,"",IF(O6=1,(((10^K4)*('[3]Discharge'!H16^N4))/100),((10^K4)*('[3]Discharge'!H16^N4))))))</f>
        <v>8.946169081057283</v>
      </c>
      <c r="I18" s="54">
        <f>IF('[3]Discharge'!I16=0,0,IF(TRIM('[3]Discharge'!I16)="","",IF(COUNT(O6)=0,"",IF(O6=1,(((10^K4)*('[3]Discharge'!I16^N4))/100),((10^K4)*('[3]Discharge'!I16^N4))))))</f>
        <v>3.3048856387251124</v>
      </c>
      <c r="J18" s="54">
        <f>IF('[3]Discharge'!J16=0,0,IF(TRIM('[3]Discharge'!J16)="","",IF(COUNT(O6)=0,"",IF(O6=1,(((10^K4)*('[3]Discharge'!J16^N4))/100),((10^K4)*('[3]Discharge'!J16^N4))))))</f>
        <v>5.432129374512242</v>
      </c>
      <c r="K18" s="54">
        <f>IF('[3]Discharge'!K16=0,0,IF(TRIM('[3]Discharge'!K16)="","",IF(COUNT(O6)=0,"",IF(O6=1,(((10^K4)*('[3]Discharge'!K16^N4))/100),((10^K4)*('[3]Discharge'!K16^N4))))))</f>
        <v>1.0286294028466998</v>
      </c>
      <c r="L18" s="54">
        <f>IF('[3]Discharge'!L16=0,0,IF(TRIM('[3]Discharge'!L16)="","",IF(COUNT(O6)=0,"",IF(O6=1,(((10^K4)*('[3]Discharge'!L16^N4))/100),((10^K4)*('[3]Discharge'!L16^N4))))))</f>
        <v>1.5205365961254438</v>
      </c>
      <c r="M18" s="54">
        <f>IF('[3]Discharge'!M16=0,0,IF(TRIM('[3]Discharge'!M16)="","",IF(COUNT(O6)=0,"",IF(O6=1,(((10^K4)*('[3]Discharge'!M16^N4))/100),((10^K4)*('[3]Discharge'!M16^N4))))))</f>
        <v>0.7542147937197569</v>
      </c>
      <c r="N18" s="54">
        <f>IF('[3]Discharge'!N16=0,0,IF(TRIM('[3]Discharge'!N16)="","",IF(COUNT(O6)=0,"",IF(O6=1,(((10^K4)*('[3]Discharge'!N16^N4))/100),((10^K4)*('[3]Discharge'!N16^N4))))))</f>
        <v>0.4226621617286166</v>
      </c>
      <c r="O18" s="54">
        <f t="shared" si="0"/>
        <v>82.88553348830956</v>
      </c>
      <c r="P18" s="61"/>
      <c r="Q18" s="33"/>
    </row>
    <row r="19" spans="1:17" ht="21.75">
      <c r="A19" s="32"/>
      <c r="B19" s="53">
        <v>9</v>
      </c>
      <c r="C19" s="54">
        <f>IF('[3]Discharge'!C17=0,0,IF(TRIM('[3]Discharge'!C17)="","",IF(COUNT(O6)=0,"",IF(O6=1,(((10^K4)*('[3]Discharge'!C17^N4))/100),((10^K4)*('[3]Discharge'!C17^N4))))))</f>
        <v>5.432129374512242</v>
      </c>
      <c r="D19" s="54">
        <f>IF('[3]Discharge'!D17=0,0,IF(TRIM('[3]Discharge'!D17)="","",IF(COUNT(O6)=0,"",IF(O6=1,(((10^K4)*('[3]Discharge'!D17^N4))/100),((10^K4)*('[3]Discharge'!D17^N4))))))</f>
        <v>4.517715503561462</v>
      </c>
      <c r="E19" s="54">
        <f>IF('[3]Discharge'!E17=0,0,IF(TRIM('[3]Discharge'!E17)="","",IF(COUNT(O6)=0,"",IF(O6=1,(((10^K4)*('[3]Discharge'!E17^N4))/100),((10^K4)*('[3]Discharge'!E17^N4))))))</f>
        <v>17.983894636731982</v>
      </c>
      <c r="F19" s="54">
        <f>IF('[3]Discharge'!F17=0,0,IF(TRIM('[3]Discharge'!F17)="","",IF(COUNT(O6)=0,"",IF(O6=1,(((10^K4)*('[3]Discharge'!F17^N4))/100),((10^K4)*('[3]Discharge'!F17^N4))))))</f>
        <v>7.435218464534628</v>
      </c>
      <c r="G19" s="54">
        <f>IF('[3]Discharge'!G17=0,0,IF(TRIM('[3]Discharge'!G17)="","",IF(COUNT(O6)=0,"",IF(O6=1,(((10^K4)*('[3]Discharge'!G17^N4))/100),((10^K4)*('[3]Discharge'!G17^N4))))))</f>
        <v>14.435037922686487</v>
      </c>
      <c r="H19" s="54">
        <f>IF('[3]Discharge'!H17=0,0,IF(TRIM('[3]Discharge'!H17)="","",IF(COUNT(O6)=0,"",IF(O6=1,(((10^K4)*('[3]Discharge'!H17^N4))/100),((10^K4)*('[3]Discharge'!H17^N4))))))</f>
        <v>5.432129374512242</v>
      </c>
      <c r="I19" s="54">
        <f>IF('[3]Discharge'!I17=0,0,IF(TRIM('[3]Discharge'!I17)="","",IF(COUNT(O6)=0,"",IF(O6=1,(((10^K4)*('[3]Discharge'!I17^N4))/100),((10^K4)*('[3]Discharge'!I17^N4))))))</f>
        <v>3.3048856387251124</v>
      </c>
      <c r="J19" s="54">
        <f>IF('[3]Discharge'!J17=0,0,IF(TRIM('[3]Discharge'!J17)="","",IF(COUNT(O6)=0,"",IF(O6=1,(((10^K4)*('[3]Discharge'!J17^N4))/100),((10^K4)*('[3]Discharge'!J17^N4))))))</f>
        <v>4.517715503561462</v>
      </c>
      <c r="K19" s="54">
        <f>IF('[3]Discharge'!K17=0,0,IF(TRIM('[3]Discharge'!K17)="","",IF(COUNT(O6)=0,"",IF(O6=1,(((10^K4)*('[3]Discharge'!K17^N4))/100),((10^K4)*('[3]Discharge'!K17^N4))))))</f>
        <v>0.8860763939374384</v>
      </c>
      <c r="L19" s="54">
        <f>IF('[3]Discharge'!L17=0,0,IF(TRIM('[3]Discharge'!L17)="","",IF(COUNT(O6)=0,"",IF(O6=1,(((10^K4)*('[3]Discharge'!L17^N4))/100),((10^K4)*('[3]Discharge'!L17^N4))))))</f>
        <v>1.5205365961254438</v>
      </c>
      <c r="M19" s="54">
        <f>IF('[3]Discharge'!M17=0,0,IF(TRIM('[3]Discharge'!M17)="","",IF(COUNT(O6)=0,"",IF(O6=1,(((10^K4)*('[3]Discharge'!M17^N4))/100),((10^K4)*('[3]Discharge'!M17^N4))))))</f>
        <v>0.7542147937197569</v>
      </c>
      <c r="N19" s="54">
        <f>IF('[3]Discharge'!N17=0,0,IF(TRIM('[3]Discharge'!N17)="","",IF(COUNT(O6)=0,"",IF(O6=1,(((10^K4)*('[3]Discharge'!N17^N4))/100),((10^K4)*('[3]Discharge'!N17^N4))))))</f>
        <v>0.33344433408136465</v>
      </c>
      <c r="O19" s="54">
        <f t="shared" si="0"/>
        <v>66.55299853668961</v>
      </c>
      <c r="P19" s="61"/>
      <c r="Q19" s="33"/>
    </row>
    <row r="20" spans="1:17" ht="21.75">
      <c r="A20" s="32"/>
      <c r="B20" s="53">
        <v>10</v>
      </c>
      <c r="C20" s="54">
        <f>IF('[3]Discharge'!C18=0,0,IF(TRIM('[3]Discharge'!C18)="","",IF(COUNT(O6)=0,"",IF(O6=1,(((10^K4)*('[3]Discharge'!C18^N4))/100),((10^K4)*('[3]Discharge'!C18^N4))))))</f>
        <v>5.432129374512242</v>
      </c>
      <c r="D20" s="54">
        <f>IF('[3]Discharge'!D18=0,0,IF(TRIM('[3]Discharge'!D18)="","",IF(COUNT(O6)=0,"",IF(O6=1,(((10^K4)*('[3]Discharge'!D18^N4))/100),((10^K4)*('[3]Discharge'!D18^N4))))))</f>
        <v>4.517715503561462</v>
      </c>
      <c r="E20" s="54">
        <f>IF('[3]Discharge'!E18=0,0,IF(TRIM('[3]Discharge'!E18)="","",IF(COUNT(O6)=0,"",IF(O6=1,(((10^K4)*('[3]Discharge'!E18^N4))/100),((10^K4)*('[3]Discharge'!E18^N4))))))</f>
        <v>12.390159193780669</v>
      </c>
      <c r="F20" s="54">
        <f>IF('[3]Discharge'!F18=0,0,IF(TRIM('[3]Discharge'!F18)="","",IF(COUNT(O6)=0,"",IF(O6=1,(((10^K4)*('[3]Discharge'!F18^N4))/100),((10^K4)*('[3]Discharge'!F18^N4))))))</f>
        <v>7.435218464534628</v>
      </c>
      <c r="G20" s="54">
        <f>IF('[3]Discharge'!G18=0,0,IF(TRIM('[3]Discharge'!G18)="","",IF(COUNT(O6)=0,"",IF(O6=1,(((10^K4)*('[3]Discharge'!G18^N4))/100),((10^K4)*('[3]Discharge'!G18^N4))))))</f>
        <v>23.326261536587214</v>
      </c>
      <c r="H20" s="54">
        <f>IF('[3]Discharge'!H18=0,0,IF(TRIM('[3]Discharge'!H18)="","",IF(COUNT(O6)=0,"",IF(O6=1,(((10^K4)*('[3]Discharge'!H18^N4))/100),((10^K4)*('[3]Discharge'!H18^N4))))))</f>
        <v>10.59776460927395</v>
      </c>
      <c r="I20" s="54">
        <f>IF('[3]Discharge'!I18=0,0,IF(TRIM('[3]Discharge'!I18)="","",IF(COUNT(O6)=0,"",IF(O6=1,(((10^K4)*('[3]Discharge'!I18^N4))/100),((10^K4)*('[3]Discharge'!I18^N4))))))</f>
        <v>2.9428969874139486</v>
      </c>
      <c r="J20" s="54">
        <f>IF('[3]Discharge'!J18=0,0,IF(TRIM('[3]Discharge'!J18)="","",IF(COUNT(O6)=0,"",IF(O6=1,(((10^K4)*('[3]Discharge'!J18^N4))/100),((10^K4)*('[3]Discharge'!J18^N4))))))</f>
        <v>3.3048856387251124</v>
      </c>
      <c r="K20" s="54">
        <f>IF('[3]Discharge'!K18=0,0,IF(TRIM('[3]Discharge'!K18)="","",IF(COUNT(O6)=0,"",IF(O6=1,(((10^K4)*('[3]Discharge'!K18^N4))/100),((10^K4)*('[3]Discharge'!K18^N4))))))</f>
        <v>0.8860763939374384</v>
      </c>
      <c r="L20" s="54">
        <f>IF('[3]Discharge'!L18=0,0,IF(TRIM('[3]Discharge'!L18)="","",IF(COUNT(O6)=0,"",IF(O6=1,(((10^K4)*('[3]Discharge'!L18^N4))/100),((10^K4)*('[3]Discharge'!L18^N4))))))</f>
        <v>1.345850200404211</v>
      </c>
      <c r="M20" s="54">
        <f>IF('[3]Discharge'!M18=0,0,IF(TRIM('[3]Discharge'!M18)="","",IF(COUNT(O6)=0,"",IF(O6=1,(((10^K4)*('[3]Discharge'!M18^N4))/100),((10^K4)*('[3]Discharge'!M18^N4))))))</f>
        <v>0.7542147937197569</v>
      </c>
      <c r="N20" s="54">
        <f>IF('[3]Discharge'!N18=0,0,IF(TRIM('[3]Discharge'!N18)="","",IF(COUNT(O6)=0,"",IF(O6=1,(((10^K4)*('[3]Discharge'!N18^N4))/100),((10^K4)*('[3]Discharge'!N18^N4))))))</f>
        <v>0.33344433408136465</v>
      </c>
      <c r="O20" s="54">
        <f t="shared" si="0"/>
        <v>73.266617030532</v>
      </c>
      <c r="P20" s="61"/>
      <c r="Q20" s="33"/>
    </row>
    <row r="21" spans="1:17" ht="21.75">
      <c r="A21" s="3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1"/>
      <c r="Q21" s="33"/>
    </row>
    <row r="22" spans="1:17" ht="21.75">
      <c r="A22" s="32"/>
      <c r="B22" s="53">
        <v>11</v>
      </c>
      <c r="C22" s="54">
        <f>IF('[3]Discharge'!C20=0,0,IF(TRIM('[3]Discharge'!C20)="","",IF(COUNT(O6)=0,"",IF(O6=1,(((10^K4)*('[3]Discharge'!C20^N4))/100),((10^K4)*('[3]Discharge'!C20^N4))))))</f>
        <v>5.432129374512242</v>
      </c>
      <c r="D22" s="54">
        <f>IF('[3]Discharge'!D20=0,0,IF(TRIM('[3]Discharge'!D20)="","",IF(COUNT(O6)=0,"",IF(O6=1,(((10^K4)*('[3]Discharge'!D20^N4))/100),((10^K4)*('[3]Discharge'!D20^N4))))))</f>
        <v>4.964327562492997</v>
      </c>
      <c r="E22" s="54">
        <f>IF('[3]Discharge'!E20=0,0,IF(TRIM('[3]Discharge'!E20)="","",IF(COUNT(O6)=0,"",IF(O6=1,(((10^K4)*('[3]Discharge'!E20^N4))/100),((10^K4)*('[3]Discharge'!E20^N4))))))</f>
        <v>8.946169081057283</v>
      </c>
      <c r="F22" s="54">
        <f>IF('[3]Discharge'!F20=0,0,IF(TRIM('[3]Discharge'!F20)="","",IF(COUNT(O6)=0,"",IF(O6=1,(((10^K4)*('[3]Discharge'!F20^N4))/100),((10^K4)*('[3]Discharge'!F20^N4))))))</f>
        <v>7.435218464534628</v>
      </c>
      <c r="G22" s="54">
        <f>IF('[3]Discharge'!G20=0,0,IF(TRIM('[3]Discharge'!G20)="","",IF(COUNT(O6)=0,"",IF(O6=1,(((10^K4)*('[3]Discharge'!G20^N4))/100),((10^K4)*('[3]Discharge'!G20^N4))))))</f>
        <v>95.88048076685372</v>
      </c>
      <c r="H22" s="54">
        <f>IF('[3]Discharge'!H20=0,0,IF(TRIM('[3]Discharge'!H20)="","",IF(COUNT(O6)=0,"",IF(O6=1,(((10^K4)*('[3]Discharge'!H20^N4))/100),((10^K4)*('[3]Discharge'!H20^N4))))))</f>
        <v>50.42783146300937</v>
      </c>
      <c r="I22" s="54">
        <f>IF('[3]Discharge'!I20=0,0,IF(TRIM('[3]Discharge'!I20)="","",IF(COUNT(O6)=0,"",IF(O6=1,(((10^K4)*('[3]Discharge'!I20^N4))/100),((10^K4)*('[3]Discharge'!I20^N4))))))</f>
        <v>3.6880084141215064</v>
      </c>
      <c r="J22" s="54">
        <f>IF('[3]Discharge'!J20=0,0,IF(TRIM('[3]Discharge'!J20)="","",IF(COUNT(O6)=0,"",IF(O6=1,(((10^K4)*('[3]Discharge'!J20^N4))/100),((10^K4)*('[3]Discharge'!J20^N4))))))</f>
        <v>2.6020266242246084</v>
      </c>
      <c r="K22" s="54">
        <f>IF('[3]Discharge'!K20=0,0,IF(TRIM('[3]Discharge'!K20)="","",IF(COUNT(O6)=0,"",IF(O6=1,(((10^K4)*('[3]Discharge'!K20^N4))/100),((10^K4)*('[3]Discharge'!K20^N4))))))</f>
        <v>0.8860763939374384</v>
      </c>
      <c r="L22" s="54">
        <f>IF('[3]Discharge'!L20=0,0,IF(TRIM('[3]Discharge'!L20)="","",IF(COUNT(O6)=0,"",IF(O6=1,(((10^K4)*('[3]Discharge'!L20^N4))/100),((10^K4)*('[3]Discharge'!L20^N4))))))</f>
        <v>1.345850200404211</v>
      </c>
      <c r="M22" s="54">
        <f>IF('[3]Discharge'!M20=0,0,IF(TRIM('[3]Discharge'!M20)="","",IF(COUNT(O6)=0,"",IF(O6=1,(((10^K4)*('[3]Discharge'!M20^N4))/100),((10^K4)*('[3]Discharge'!M20^N4))))))</f>
        <v>0.6330334712173141</v>
      </c>
      <c r="N22" s="54">
        <f>IF('[3]Discharge'!N20=0,0,IF(TRIM('[3]Discharge'!N20)="","",IF(COUNT(O6)=0,"",IF(O6=1,(((10^K4)*('[3]Discharge'!N20^N4))/100),((10^K4)*('[3]Discharge'!N20^N4))))))</f>
        <v>0.33344433408136465</v>
      </c>
      <c r="O22" s="54">
        <f t="shared" si="0"/>
        <v>182.5745961504467</v>
      </c>
      <c r="P22" s="61"/>
      <c r="Q22" s="33"/>
    </row>
    <row r="23" spans="1:17" ht="21.75">
      <c r="A23" s="32"/>
      <c r="B23" s="53">
        <v>12</v>
      </c>
      <c r="C23" s="54">
        <f>IF('[3]Discharge'!C21=0,0,IF(TRIM('[3]Discharge'!C21)="","",IF(COUNT(O6)=0,"",IF(O6=1,(((10^K4)*('[3]Discharge'!C21^N4))/100),((10^K4)*('[3]Discharge'!C21^N4))))))</f>
        <v>5.432129374512242</v>
      </c>
      <c r="D23" s="54">
        <f>IF('[3]Discharge'!D21=0,0,IF(TRIM('[3]Discharge'!D21)="","",IF(COUNT(O6)=0,"",IF(O6=1,(((10^K4)*('[3]Discharge'!D21^N4))/100),((10^K4)*('[3]Discharge'!D21^N4))))))</f>
        <v>4.964327562492997</v>
      </c>
      <c r="E23" s="54">
        <f>IF('[3]Discharge'!E21=0,0,IF(TRIM('[3]Discharge'!E21)="","",IF(COUNT(O6)=0,"",IF(O6=1,(((10^K4)*('[3]Discharge'!E21^N4))/100),((10^K4)*('[3]Discharge'!E21^N4))))))</f>
        <v>9.754376296707632</v>
      </c>
      <c r="F23" s="54">
        <f>IF('[3]Discharge'!F21=0,0,IF(TRIM('[3]Discharge'!F21)="","",IF(COUNT(O6)=0,"",IF(O6=1,(((10^K4)*('[3]Discharge'!F21^N4))/100),((10^K4)*('[3]Discharge'!F21^N4))))))</f>
        <v>7.435218464534628</v>
      </c>
      <c r="G23" s="54">
        <f>IF('[3]Discharge'!G21=0,0,IF(TRIM('[3]Discharge'!G21)="","",IF(COUNT(O6)=0,"",IF(O6=1,(((10^K4)*('[3]Discharge'!G21^N4))/100),((10^K4)*('[3]Discharge'!G21^N4))))))</f>
        <v>1319.677789652337</v>
      </c>
      <c r="H23" s="54">
        <f>IF('[3]Discharge'!H21=0,0,IF(TRIM('[3]Discharge'!H21)="","",IF(COUNT(O6)=0,"",IF(O6=1,(((10^K4)*('[3]Discharge'!H21^N4))/100),((10^K4)*('[3]Discharge'!H21^N4))))))</f>
        <v>66.18532961987404</v>
      </c>
      <c r="I23" s="54">
        <f>IF('[3]Discharge'!I21=0,0,IF(TRIM('[3]Discharge'!I21)="","",IF(COUNT(O6)=0,"",IF(O6=1,(((10^K4)*('[3]Discharge'!I21^N4))/100),((10^K4)*('[3]Discharge'!I21^N4))))))</f>
        <v>3.6880084141215064</v>
      </c>
      <c r="J23" s="54">
        <f>IF('[3]Discharge'!J21=0,0,IF(TRIM('[3]Discharge'!J21)="","",IF(COUNT(O6)=0,"",IF(O6=1,(((10^K4)*('[3]Discharge'!J21^N4))/100),((10^K4)*('[3]Discharge'!J21^N4))))))</f>
        <v>3.3048856387251124</v>
      </c>
      <c r="K23" s="54">
        <f>IF('[3]Discharge'!K21=0,0,IF(TRIM('[3]Discharge'!K21)="","",IF(COUNT(O6)=0,"",IF(O6=1,(((10^K4)*('[3]Discharge'!K21^N4))/100),((10^K4)*('[3]Discharge'!K21^N4))))))</f>
        <v>1.181884134900463</v>
      </c>
      <c r="L23" s="54">
        <f>IF('[3]Discharge'!L21=0,0,IF(TRIM('[3]Discharge'!L21)="","",IF(COUNT(O6)=0,"",IF(O6=1,(((10^K4)*('[3]Discharge'!L21^N4))/100),((10^K4)*('[3]Discharge'!L21^N4))))))</f>
        <v>1.181884134900463</v>
      </c>
      <c r="M23" s="54">
        <f>IF('[3]Discharge'!M21=0,0,IF(TRIM('[3]Discharge'!M21)="","",IF(COUNT(O6)=0,"",IF(O6=1,(((10^K4)*('[3]Discharge'!M21^N4))/100),((10^K4)*('[3]Discharge'!M21^N4))))))</f>
        <v>0.7542147937197569</v>
      </c>
      <c r="N23" s="54">
        <f>IF('[3]Discharge'!N21=0,0,IF(TRIM('[3]Discharge'!N21)="","",IF(COUNT(O6)=0,"",IF(O6=1,(((10^K4)*('[3]Discharge'!N21^N4))/100),((10^K4)*('[3]Discharge'!N21^N4))))))</f>
        <v>0.4226621617286166</v>
      </c>
      <c r="O23" s="54">
        <f t="shared" si="0"/>
        <v>1423.9827102485542</v>
      </c>
      <c r="P23" s="61"/>
      <c r="Q23" s="33"/>
    </row>
    <row r="24" spans="1:17" ht="21.75">
      <c r="A24" s="32"/>
      <c r="B24" s="53">
        <v>13</v>
      </c>
      <c r="C24" s="54">
        <f>IF('[3]Discharge'!C10=0,0,IF(TRIM('[3]Discharge'!C22)="","",IF(COUNT(O6)=0,"",IF(O6=1,(((10^K4)*('[3]Discharge'!C22^N4))/100),((10^K4)*('[3]Discharge'!C22^N4))))))</f>
        <v>5.432129374512242</v>
      </c>
      <c r="D24" s="54">
        <f>IF('[3]Discharge'!D22=0,0,IF(TRIM('[3]Discharge'!D22)="","",IF(COUNT(O6)=0,"",IF(O6=1,(((10^K4)*('[3]Discharge'!D22^N4))/100),((10^K4)*('[3]Discharge'!D22^N4))))))</f>
        <v>5.432129374512242</v>
      </c>
      <c r="E24" s="54">
        <f>IF('[3]Discharge'!E22=0,0,IF(TRIM('[3]Discharge'!E22)="","",IF(COUNT(O6)=0,"",IF(O6=1,(((10^K4)*('[3]Discharge'!E22^N4))/100),((10^K4)*('[3]Discharge'!E22^N4))))))</f>
        <v>10.59776460927395</v>
      </c>
      <c r="F24" s="54">
        <f>IF('[3]Discharge'!F22=0,0,IF(TRIM('[3]Discharge'!F22)="","",IF(COUNT(O6)=0,"",IF(O6=1,(((10^K4)*('[3]Discharge'!F22^N4))/100),((10^K4)*('[3]Discharge'!F22^N4))))))</f>
        <v>6.732433066127687</v>
      </c>
      <c r="G24" s="54">
        <f>IF('[3]Discharge'!G22=0,0,IF(TRIM('[3]Discharge'!G22)="","",IF(COUNT(O6)=0,"",IF(O6=1,(((10^K4)*('[3]Discharge'!G22^N4))/100),((10^K4)*('[3]Discharge'!G22^N4))))))</f>
        <v>3549.0772574022776</v>
      </c>
      <c r="H24" s="54">
        <f>IF('[3]Discharge'!H22=0,0,IF(TRIM('[3]Discharge'!H22)="","",IF(COUNT(O6)=0,"",IF(O6=1,(((10^K4)*('[3]Discharge'!H22^N4))/100),((10^K4)*('[3]Discharge'!H22^N4))))))</f>
        <v>38.26753988173789</v>
      </c>
      <c r="I24" s="54">
        <f>IF('[3]Discharge'!I22=0,0,IF(TRIM('[3]Discharge'!I22)="","",IF(COUNT(O6)=0,"",IF(O6=1,(((10^K4)*('[3]Discharge'!I22^N4))/100),((10^K4)*('[3]Discharge'!I22^N4))))))</f>
        <v>4.092280296518018</v>
      </c>
      <c r="J24" s="54">
        <f>IF('[3]Discharge'!J22=0,0,IF(TRIM('[3]Discharge'!J22)="","",IF(COUNT(O6)=0,"",IF(O6=1,(((10^K4)*('[3]Discharge'!J22^N4))/100),((10^K4)*('[3]Discharge'!J22^N4))))))</f>
        <v>2.28225775628595</v>
      </c>
      <c r="K24" s="54">
        <f>IF('[3]Discharge'!K22=0,0,IF(TRIM('[3]Discharge'!K22)="","",IF(COUNT(O6)=0,"",IF(O6=1,(((10^K4)*('[3]Discharge'!K22^N4))/100),((10^K4)*('[3]Discharge'!K22^N4))))))</f>
        <v>0.7542147937197569</v>
      </c>
      <c r="L24" s="54">
        <f>IF('[3]Discharge'!L22=0,0,IF(TRIM('[3]Discharge'!L22)="","",IF(COUNT(O6)=0,"",IF(O6=1,(((10^K4)*('[3]Discharge'!L22^N4))/100),((10^K4)*('[3]Discharge'!L22^N4))))))</f>
        <v>1.345850200404211</v>
      </c>
      <c r="M24" s="54">
        <f>IF('[3]Discharge'!M22=0,0,IF(TRIM('[3]Discharge'!M22)="","",IF(COUNT(O6)=0,"",IF(O6=1,(((10^K4)*('[3]Discharge'!M22^N4))/100),((10^K4)*('[3]Discharge'!M22^N4))))))</f>
        <v>0.8860763939374384</v>
      </c>
      <c r="N24" s="54">
        <f>IF('[3]Discharge'!N22=0,0,IF(TRIM('[3]Discharge'!N22)="","",IF(COUNT(O6)=0,"",IF(O6=1,(((10^K4)*('[3]Discharge'!N22^N4))/100),((10^K4)*('[3]Discharge'!N22^N4))))))</f>
        <v>0.5225203371834778</v>
      </c>
      <c r="O24" s="54">
        <f t="shared" si="0"/>
        <v>3625.42245348649</v>
      </c>
      <c r="P24" s="61"/>
      <c r="Q24" s="33"/>
    </row>
    <row r="25" spans="1:17" ht="21.75">
      <c r="A25" s="32"/>
      <c r="B25" s="53">
        <v>14</v>
      </c>
      <c r="C25" s="54">
        <f>IF('[3]Discharge'!C10=0,0,IF(TRIM('[3]Discharge'!C23)="","",IF(COUNT(O6)=0,"",IF(O6=1,(((10^K4)*('[3]Discharge'!C23^N4))/100),((10^K4)*('[3]Discharge'!C23^N4))))))</f>
        <v>5.432129374512242</v>
      </c>
      <c r="D25" s="54">
        <f>IF('[3]Discharge'!D23=0,0,IF(TRIM('[3]Discharge'!D23)="","",IF(COUNT(O6)=0,"",IF(O6=1,(((10^K4)*('[3]Discharge'!D23^N4))/100),((10^K4)*('[3]Discharge'!D23^N4))))))</f>
        <v>5.432129374512242</v>
      </c>
      <c r="E25" s="54">
        <f>IF('[3]Discharge'!E23=0,0,IF(TRIM('[3]Discharge'!E23)="","",IF(COUNT(O6)=0,"",IF(O6=1,(((10^K4)*('[3]Discharge'!E23^N4))/100),((10^K4)*('[3]Discharge'!E23^N4))))))</f>
        <v>8.946169081057283</v>
      </c>
      <c r="F25" s="54">
        <f>IF('[3]Discharge'!F23=0,0,IF(TRIM('[3]Discharge'!F23)="","",IF(COUNT(O6)=0,"",IF(O6=1,(((10^K4)*('[3]Discharge'!F23^N4))/100),((10^K4)*('[3]Discharge'!F23^N4))))))</f>
        <v>5.432129374512242</v>
      </c>
      <c r="G25" s="54">
        <f>IF('[3]Discharge'!G23=0,0,IF(TRIM('[3]Discharge'!G23)="","",IF(COUNT(O6)=0,"",IF(O6=1,(((10^K4)*('[3]Discharge'!G23^N4))/100),((10^K4)*('[3]Discharge'!G23^N4))))))</f>
        <v>380.0072681982695</v>
      </c>
      <c r="H25" s="54">
        <f>IF('[3]Discharge'!H23=0,0,IF(TRIM('[3]Discharge'!H23)="","",IF(COUNT(O6)=0,"",IF(O6=1,(((10^K4)*('[3]Discharge'!H23^N4))/100),((10^K4)*('[3]Discharge'!H23^N4))))))</f>
        <v>21.925196082429053</v>
      </c>
      <c r="I25" s="54">
        <f>IF('[3]Discharge'!I23=0,0,IF(TRIM('[3]Discharge'!I23)="","",IF(COUNT(O6)=0,"",IF(O6=1,(((10^K4)*('[3]Discharge'!I23^N4))/100),((10^K4)*('[3]Discharge'!I23^N4))))))</f>
        <v>4.517715503561462</v>
      </c>
      <c r="J25" s="54">
        <f>IF('[3]Discharge'!J23=0,0,IF(TRIM('[3]Discharge'!J23)="","",IF(COUNT(O6)=0,"",IF(O6=1,(((10^K4)*('[3]Discharge'!J23^N4))/100),((10^K4)*('[3]Discharge'!J23^N4))))))</f>
        <v>1.7059517794263417</v>
      </c>
      <c r="K25" s="54">
        <f>IF('[3]Discharge'!K23=0,0,IF(TRIM('[3]Discharge'!K23)="","",IF(COUNT(O6)=0,"",IF(O6=1,(((10^K4)*('[3]Discharge'!K23^N4))/100),((10^K4)*('[3]Discharge'!K23^N4))))))</f>
        <v>0.7542147937197569</v>
      </c>
      <c r="L25" s="54">
        <f>IF('[3]Discharge'!L23=0,0,IF(TRIM('[3]Discharge'!L23)="","",IF(COUNT(O6)=0,"",IF(O6=1,(((10^K4)*('[3]Discharge'!L23^N4))/100),((10^K4)*('[3]Discharge'!L23^N4))))))</f>
        <v>1.345850200404211</v>
      </c>
      <c r="M25" s="54">
        <f>IF('[3]Discharge'!M23=0,0,IF(TRIM('[3]Discharge'!M23)="","",IF(COUNT(O6)=0,"",IF(O6=1,(((10^K4)*('[3]Discharge'!M23^N4))/100),((10^K4)*('[3]Discharge'!M23^N4))))))</f>
        <v>0.6330334712173141</v>
      </c>
      <c r="N25" s="54">
        <f>IF('[3]Discharge'!N23=0,0,IF(TRIM('[3]Discharge'!N23)="","",IF(COUNT(O6)=0,"",IF(O6=1,(((10^K4)*('[3]Discharge'!N23^N4))/100),((10^K4)*('[3]Discharge'!N23^N4))))))</f>
        <v>0.4226621617286166</v>
      </c>
      <c r="O25" s="54">
        <f t="shared" si="0"/>
        <v>436.5544493953503</v>
      </c>
      <c r="P25" s="61"/>
      <c r="Q25" s="33"/>
    </row>
    <row r="26" spans="1:17" ht="21.75">
      <c r="A26" s="32"/>
      <c r="B26" s="53">
        <v>15</v>
      </c>
      <c r="C26" s="54">
        <f>IF('[3]Discharge'!C24=0,0,IF(TRIM('[3]Discharge'!C24)="","",IF(COUNT(O6)=0,"",IF(O6=1,(((10^K4)*('[3]Discharge'!C24^N4))/100),((10^K4)*('[3]Discharge'!C24^N4))))))</f>
        <v>5.432129374512242</v>
      </c>
      <c r="D26" s="54">
        <f>IF('[3]Discharge'!D24=0,0,IF(TRIM('[3]Discharge'!D24)="","",IF(COUNT(O6)=0,"",IF(O6=1,(((10^K4)*('[3]Discharge'!D24^N4))/100),((10^K4)*('[3]Discharge'!D24^N4))))))</f>
        <v>6.732433066127687</v>
      </c>
      <c r="E26" s="54">
        <f>IF('[3]Discharge'!E24=0,0,IF(TRIM('[3]Discharge'!E24)="","",IF(COUNT(O6)=0,"",IF(O6=1,(((10^K4)*('[3]Discharge'!E24^N4))/100),((10^K4)*('[3]Discharge'!E24^N4))))))</f>
        <v>7.435218464534628</v>
      </c>
      <c r="F26" s="54">
        <f>IF('[3]Discharge'!F24=0,0,IF(TRIM('[3]Discharge'!F24)="","",IF(COUNT(O6)=0,"",IF(O6=1,(((10^K4)*('[3]Discharge'!F24^N4))/100),((10^K4)*('[3]Discharge'!F24^N4))))))</f>
        <v>5.432129374512242</v>
      </c>
      <c r="G26" s="54">
        <f>IF('[3]Discharge'!G24=0,0,IF(TRIM('[3]Discharge'!G24)="","",IF(COUNT(O6)=0,"",IF(O6=1,(((10^K4)*('[3]Discharge'!G24^N4))/100),((10^K4)*('[3]Discharge'!G24^N4))))))</f>
        <v>91.86646177654421</v>
      </c>
      <c r="H26" s="54">
        <f>IF('[3]Discharge'!H24=0,0,IF(TRIM('[3]Discharge'!H24)="","",IF(COUNT(O6)=0,"",IF(O6=1,(((10^K4)*('[3]Discharge'!H24^N4))/100),((10^K4)*('[3]Discharge'!H24^N4))))))</f>
        <v>12.390159193780669</v>
      </c>
      <c r="I26" s="54">
        <f>IF('[3]Discharge'!I24=0,0,IF(TRIM('[3]Discharge'!I24)="","",IF(COUNT(O6)=0,"",IF(O6=1,(((10^K4)*('[3]Discharge'!I24^N4))/100),((10^K4)*('[3]Discharge'!I24^N4))))))</f>
        <v>5.432129374512242</v>
      </c>
      <c r="J26" s="54">
        <f>IF('[3]Discharge'!J24=0,0,IF(TRIM('[3]Discharge'!J24)="","",IF(COUNT(O6)=0,"",IF(O6=1,(((10^K4)*('[3]Discharge'!J24^N4))/100),((10^K4)*('[3]Discharge'!J24^N4))))))</f>
        <v>1.7059517794263417</v>
      </c>
      <c r="K26" s="54">
        <f>IF('[3]Discharge'!K24=0,0,IF(TRIM('[3]Discharge'!K24)="","",IF(COUNT(O6)=0,"",IF(O6=1,(((10^K4)*('[3]Discharge'!K24^N4))/100),((10^K4)*('[3]Discharge'!K24^N4))))))</f>
        <v>1.181884134900463</v>
      </c>
      <c r="L26" s="54">
        <f>IF('[3]Discharge'!L24=0,0,IF(TRIM('[3]Discharge'!L24)="","",IF(COUNT(O6)=0,"",IF(O6=1,(((10^K4)*('[3]Discharge'!L24^N4))/100),((10^K4)*('[3]Discharge'!L24^N4))))))</f>
        <v>1.345850200404211</v>
      </c>
      <c r="M26" s="54">
        <f>IF('[3]Discharge'!M24=0,0,IF(TRIM('[3]Discharge'!M24)="","",IF(COUNT(O6)=0,"",IF(O6=1,(((10^K4)*('[3]Discharge'!M24^N4))/100),((10^K4)*('[3]Discharge'!M24^N4))))))</f>
        <v>0.7542147937197569</v>
      </c>
      <c r="N26" s="54">
        <f>IF('[3]Discharge'!N24=0,0,IF(TRIM('[3]Discharge'!N24)="","",IF(COUNT(O6)=0,"",IF(O6=1,(((10^K4)*('[3]Discharge'!N24^N4))/100),((10^K4)*('[3]Discharge'!N24^N4))))))</f>
        <v>0.5225203371834778</v>
      </c>
      <c r="O26" s="54">
        <f t="shared" si="0"/>
        <v>140.23108187015816</v>
      </c>
      <c r="P26" s="61"/>
      <c r="Q26" s="33"/>
    </row>
    <row r="27" spans="1:17" ht="21.75">
      <c r="A27" s="32"/>
      <c r="B27" s="53">
        <v>16</v>
      </c>
      <c r="C27" s="54">
        <f>IF('[3]Discharge'!C25=0,0,IF(TRIM('[3]Discharge'!C25)="","",IF(COUNT(O6)=0,"",IF(O6=1,(((10^K4)*('[3]Discharge'!C25^N4))/100),((10^K4)*('[3]Discharge'!C25^N4))))))</f>
        <v>5.432129374512242</v>
      </c>
      <c r="D27" s="54">
        <f>IF('[3]Discharge'!D25=0,0,IF(TRIM('[3]Discharge'!D25)="","",IF(COUNT(O6)=0,"",IF(O6=1,(((10^K4)*('[3]Discharge'!D25^N4))/100),((10^K4)*('[3]Discharge'!D25^N4))))))</f>
        <v>6.732433066127687</v>
      </c>
      <c r="E27" s="54">
        <f>IF('[3]Discharge'!E25=0,0,IF(TRIM('[3]Discharge'!E25)="","",IF(COUNT(O6)=0,"",IF(O6=1,(((10^K4)*('[3]Discharge'!E25^N4))/100),((10^K4)*('[3]Discharge'!E25^N4))))))</f>
        <v>4.092280296518018</v>
      </c>
      <c r="F27" s="54">
        <f>IF('[3]Discharge'!F25=0,0,IF(TRIM('[3]Discharge'!F25)="","",IF(COUNT(O6)=0,"",IF(O6=1,(((10^K4)*('[3]Discharge'!F25^N4))/100),((10^K4)*('[3]Discharge'!F25^N4))))))</f>
        <v>5.432129374512242</v>
      </c>
      <c r="G27" s="54">
        <f>IF('[3]Discharge'!G25=0,0,IF(TRIM('[3]Discharge'!G25)="","",IF(COUNT(O6)=0,"",IF(O6=1,(((10^K4)*('[3]Discharge'!G25^N4))/100),((10^K4)*('[3]Discharge'!G25^N4))))))</f>
        <v>59.623969035673234</v>
      </c>
      <c r="H27" s="54">
        <f>IF('[3]Discharge'!H25=0,0,IF(TRIM('[3]Discharge'!H25)="","",IF(COUNT(O6)=0,"",IF(O6=1,(((10^K4)*('[3]Discharge'!H25^N4))/100),((10^K4)*('[3]Discharge'!H25^N4))))))</f>
        <v>6.732433066127687</v>
      </c>
      <c r="I27" s="54">
        <f>IF('[3]Discharge'!I25=0,0,IF(TRIM('[3]Discharge'!I25)="","",IF(COUNT(O6)=0,"",IF(O6=1,(((10^K4)*('[3]Discharge'!I25^N4))/100),((10^K4)*('[3]Discharge'!I25^N4))))))</f>
        <v>3.6880084141215064</v>
      </c>
      <c r="J27" s="54">
        <f>IF('[3]Discharge'!J25=0,0,IF(TRIM('[3]Discharge'!J25)="","",IF(COUNT(O6)=0,"",IF(O6=1,(((10^K4)*('[3]Discharge'!J25^N4))/100),((10^K4)*('[3]Discharge'!J25^N4))))))</f>
        <v>1.9835725096886654</v>
      </c>
      <c r="K27" s="54">
        <f>IF('[3]Discharge'!K25=0,0,IF(TRIM('[3]Discharge'!K25)="","",IF(COUNT(O6)=0,"",IF(O6=1,(((10^K4)*('[3]Discharge'!K25^N4))/100),((10^K4)*('[3]Discharge'!K25^N4))))))</f>
        <v>1.181884134900463</v>
      </c>
      <c r="L27" s="54">
        <f>IF('[3]Discharge'!L25=0,0,IF(TRIM('[3]Discharge'!L25)="","",IF(COUNT(O6)=0,"",IF(O6=1,(((10^K4)*('[3]Discharge'!L25^N4))/100),((10^K4)*('[3]Discharge'!L25^N4))))))</f>
        <v>1.5205365961254438</v>
      </c>
      <c r="M27" s="54">
        <f>IF('[3]Discharge'!M25=0,0,IF(TRIM('[3]Discharge'!M25)="","",IF(COUNT(O6)=0,"",IF(O6=1,(((10^K4)*('[3]Discharge'!M25^N4))/100),((10^K4)*('[3]Discharge'!M25^N4))))))</f>
        <v>0.6330334712173141</v>
      </c>
      <c r="N27" s="54">
        <f>IF('[3]Discharge'!N25=0,0,IF(TRIM('[3]Discharge'!N25)="","",IF(COUNT(O6)=0,"",IF(O6=1,(((10^K4)*('[3]Discharge'!N25^N4))/100),((10^K4)*('[3]Discharge'!N25^N4))))))</f>
        <v>0.6330334712173141</v>
      </c>
      <c r="O27" s="54">
        <f t="shared" si="0"/>
        <v>97.68544281074182</v>
      </c>
      <c r="P27" s="61"/>
      <c r="Q27" s="33"/>
    </row>
    <row r="28" spans="1:17" ht="21.75">
      <c r="A28" s="32"/>
      <c r="B28" s="53">
        <v>17</v>
      </c>
      <c r="C28" s="54">
        <f>IF('[3]Discharge'!C26=0,0,IF(TRIM('[3]Discharge'!C26)="","",IF(COUNT(O6)=0,"",IF(O6=1,(((10^K4)*('[3]Discharge'!C26^N4))/100),((10^K4)*('[3]Discharge'!C26^N4))))))</f>
        <v>5.432129374512242</v>
      </c>
      <c r="D28" s="54">
        <f>IF('[3]Discharge'!D26=0,0,IF(TRIM('[3]Discharge'!D26)="","",IF(COUNT(O6)=0,"",IF(O6=1,(((10^K4)*('[3]Discharge'!D26^N4))/100),((10^K4)*('[3]Discharge'!D26^N4))))))</f>
        <v>6.064744594616947</v>
      </c>
      <c r="E28" s="54">
        <f>IF('[3]Discharge'!E26=0,0,IF(TRIM('[3]Discharge'!E26)="","",IF(COUNT(O6)=0,"",IF(O6=1,(((10^K4)*('[3]Discharge'!E26^N4))/100),((10^K4)*('[3]Discharge'!E26^N4))))))</f>
        <v>4.517715503561462</v>
      </c>
      <c r="F28" s="54">
        <f>IF('[3]Discharge'!F26=0,0,IF(TRIM('[3]Discharge'!F26)="","",IF(COUNT(O6)=0,"",IF(O6=1,(((10^K4)*('[3]Discharge'!F26^N4))/100),((10^K4)*('[3]Discharge'!F26^N4))))))</f>
        <v>5.432129374512242</v>
      </c>
      <c r="G28" s="54">
        <f>IF('[3]Discharge'!G26=0,0,IF(TRIM('[3]Discharge'!G26)="","",IF(COUNT(O6)=0,"",IF(O6=1,(((10^K4)*('[3]Discharge'!G26^N4))/100),((10^K4)*('[3]Discharge'!G26^N4))))))</f>
        <v>117.24696780020392</v>
      </c>
      <c r="H28" s="54">
        <f>IF('[3]Discharge'!H26=0,0,IF(TRIM('[3]Discharge'!H26)="","",IF(COUNT(O6)=0,"",IF(O6=1,(((10^K4)*('[3]Discharge'!H26^N4))/100),((10^K4)*('[3]Discharge'!H26^N4))))))</f>
        <v>4.092280296518018</v>
      </c>
      <c r="I28" s="54">
        <f>IF('[3]Discharge'!I26=0,0,IF(TRIM('[3]Discharge'!I26)="","",IF(COUNT(O6)=0,"",IF(O6=1,(((10^K4)*('[3]Discharge'!I26^N4))/100),((10^K4)*('[3]Discharge'!I26^N4))))))</f>
        <v>3.3048856387251124</v>
      </c>
      <c r="J28" s="54">
        <f>IF('[3]Discharge'!J26=0,0,IF(TRIM('[3]Discharge'!J26)="","",IF(COUNT(O6)=0,"",IF(O6=1,(((10^K4)*('[3]Discharge'!J26^N4))/100),((10^K4)*('[3]Discharge'!J26^N4))))))</f>
        <v>1.7059517794263417</v>
      </c>
      <c r="K28" s="54">
        <f>IF('[3]Discharge'!K26=0,0,IF(TRIM('[3]Discharge'!K26)="","",IF(COUNT(O6)=0,"",IF(O6=1,(((10^K4)*('[3]Discharge'!K26^N4))/100),((10^K4)*('[3]Discharge'!K26^N4))))))</f>
        <v>1.181884134900463</v>
      </c>
      <c r="L28" s="54">
        <f>IF('[3]Discharge'!L26=0,0,IF(TRIM('[3]Discharge'!L26)="","",IF(COUNT(O6)=0,"",IF(O6=1,(((10^K4)*('[3]Discharge'!L26^N4))/100),((10^K4)*('[3]Discharge'!L26^N4))))))</f>
        <v>1.345850200404211</v>
      </c>
      <c r="M28" s="54">
        <f>IF('[3]Discharge'!M26=0,0,IF(TRIM('[3]Discharge'!M26)="","",IF(COUNT(O6)=0,"",IF(O6=1,(((10^K4)*('[3]Discharge'!M26^N4))/100),((10^K4)*('[3]Discharge'!M26^N4))))))</f>
        <v>0.6330334712173141</v>
      </c>
      <c r="N28" s="54">
        <f>IF('[3]Discharge'!N26=0,0,IF(TRIM('[3]Discharge'!N26)="","",IF(COUNT(O6)=0,"",IF(O6=1,(((10^K4)*('[3]Discharge'!N26^N4))/100),((10^K4)*('[3]Discharge'!N26^N4))))))</f>
        <v>0.5225203371834778</v>
      </c>
      <c r="O28" s="54">
        <f t="shared" si="0"/>
        <v>151.48009250578176</v>
      </c>
      <c r="P28" s="61"/>
      <c r="Q28" s="33"/>
    </row>
    <row r="29" spans="1:17" ht="21.75">
      <c r="A29" s="32"/>
      <c r="B29" s="53">
        <v>18</v>
      </c>
      <c r="C29" s="54">
        <f>IF('[3]Discharge'!C27=0,0,IF(TRIM('[3]Discharge'!C27)="","",IF(COUNT(O6)=0,"",IF(O6=1,(((10^K4)*('[3]Discharge'!C27^N4))/100),((10^K4)*('[3]Discharge'!C27^N4))))))</f>
        <v>5.432129374512242</v>
      </c>
      <c r="D29" s="54">
        <f>IF('[3]Discharge'!D27=0,0,IF(TRIM('[3]Discharge'!D27)="","",IF(COUNT(O6)=0,"",IF(O6=1,(((10^K4)*('[3]Discharge'!D27^N4))/100),((10^K4)*('[3]Discharge'!D27^N4))))))</f>
        <v>5.432129374512242</v>
      </c>
      <c r="E29" s="54">
        <f>IF('[3]Discharge'!E27=0,0,IF(TRIM('[3]Discharge'!E27)="","",IF(COUNT(O6)=0,"",IF(O6=1,(((10^K4)*('[3]Discharge'!E27^N4))/100),((10^K4)*('[3]Discharge'!E27^N4))))))</f>
        <v>4.092280296518018</v>
      </c>
      <c r="F29" s="54">
        <f>IF('[3]Discharge'!F27=0,0,IF(TRIM('[3]Discharge'!F27)="","",IF(COUNT(O6)=0,"",IF(O6=1,(((10^K4)*('[3]Discharge'!F27^N4))/100),((10^K4)*('[3]Discharge'!F27^N4))))))</f>
        <v>5.432129374512242</v>
      </c>
      <c r="G29" s="54">
        <f>IF('[3]Discharge'!G27=0,0,IF(TRIM('[3]Discharge'!G27)="","",IF(COUNT(O6)=0,"",IF(O6=1,(((10^K4)*('[3]Discharge'!G27^N4))/100),((10^K4)*('[3]Discharge'!G27^N4))))))</f>
        <v>158.5347122357677</v>
      </c>
      <c r="H29" s="54">
        <f>IF('[3]Discharge'!H27=0,0,IF(TRIM('[3]Discharge'!H27)="","",IF(COUNT(O6)=0,"",IF(O6=1,(((10^K4)*('[3]Discharge'!H27^N4))/100),((10^K4)*('[3]Discharge'!H27^N4))))))</f>
        <v>4.517715503561462</v>
      </c>
      <c r="I29" s="54">
        <f>IF('[3]Discharge'!I27=0,0,IF(TRIM('[3]Discharge'!I27)="","",IF(COUNT(O6)=0,"",IF(O6=1,(((10^K4)*('[3]Discharge'!I27^N4))/100),((10^K4)*('[3]Discharge'!I27^N4))))))</f>
        <v>3.6880084141215064</v>
      </c>
      <c r="J29" s="54">
        <f>IF('[3]Discharge'!J27=0,0,IF(TRIM('[3]Discharge'!J27)="","",IF(COUNT(O6)=0,"",IF(O6=1,(((10^K4)*('[3]Discharge'!J27^N4))/100),((10^K4)*('[3]Discharge'!J27^N4))))))</f>
        <v>1.7059517794263417</v>
      </c>
      <c r="K29" s="54">
        <f>IF('[3]Discharge'!K27=0,0,IF(TRIM('[3]Discharge'!K27)="","",IF(COUNT(O6)=0,"",IF(O6=1,(((10^K4)*('[3]Discharge'!K27^N4))/100),((10^K4)*('[3]Discharge'!K27^N4))))))</f>
        <v>1.181884134900463</v>
      </c>
      <c r="L29" s="54">
        <f>IF('[3]Discharge'!L27=0,0,IF(TRIM('[3]Discharge'!L27)="","",IF(COUNT(O6)=0,"",IF(O6=1,(((10^K4)*('[3]Discharge'!L27^N4))/100),((10^K4)*('[3]Discharge'!L27^N4))))))</f>
        <v>1.345850200404211</v>
      </c>
      <c r="M29" s="54">
        <f>IF('[3]Discharge'!M27=0,0,IF(TRIM('[3]Discharge'!M27)="","",IF(COUNT(O6)=0,"",IF(O6=1,(((10^K4)*('[3]Discharge'!M27^N4))/100),((10^K4)*('[3]Discharge'!M27^N4))))))</f>
        <v>0.6330334712173141</v>
      </c>
      <c r="N29" s="54">
        <f>IF('[3]Discharge'!N27=0,0,IF(TRIM('[3]Discharge'!N27)="","",IF(COUNT(O6)=0,"",IF(O6=1,(((10^K4)*('[3]Discharge'!N27^N4))/100),((10^K4)*('[3]Discharge'!N27^N4))))))</f>
        <v>0.5225203371834778</v>
      </c>
      <c r="O29" s="54">
        <f t="shared" si="0"/>
        <v>192.51834449663718</v>
      </c>
      <c r="P29" s="61"/>
      <c r="Q29" s="33"/>
    </row>
    <row r="30" spans="1:17" ht="21.75">
      <c r="A30" s="32"/>
      <c r="B30" s="53">
        <v>19</v>
      </c>
      <c r="C30" s="54">
        <f>IF('[3]Discharge'!C28=0,0,IF(TRIM('[3]Discharge'!C28)="","",IF(COUNT(O6)=0,"",IF(O6=1,(((10^K4)*('[3]Discharge'!C28^N4))/100),((10^K4)*('[3]Discharge'!C28^N4))))))</f>
        <v>5.432129374512242</v>
      </c>
      <c r="D30" s="54">
        <f>IF('[3]Discharge'!D28=0,0,IF(TRIM('[3]Discharge'!D28)="","",IF(COUNT(O6)=0,"",IF(O6=1,(((10^K4)*('[3]Discharge'!D28^N4))/100),((10^K4)*('[3]Discharge'!D28^N4))))))</f>
        <v>5.432129374512242</v>
      </c>
      <c r="E30" s="54">
        <f>IF('[3]Discharge'!E28=0,0,IF('[3]Discharge'!E28=0,0,IF(TRIM('[3]Discharge'!E28)="","",IF(COUNT(O6)=0,"",IF(O6=1,(((10^K4)*('[3]Discharge'!E28^N4))/100),((10^K4)*('[3]Discharge'!E28^N4)))))))</f>
        <v>4.964327562492997</v>
      </c>
      <c r="F30" s="54">
        <f>IF('[3]Discharge'!F28=0,0,IF(TRIM('[3]Discharge'!F28)="","",IF(COUNT(O6)=0,"",IF(O6=1,(((10^K4)*('[3]Discharge'!F28^N4))/100),((10^K4)*('[3]Discharge'!F28^N4))))))</f>
        <v>5.432129374512242</v>
      </c>
      <c r="G30" s="54">
        <f>IF('[3]Discharge'!G28=0,0,IF(TRIM('[3]Discharge'!G28)="","",IF(COUNT(O6)=0,"",IF(O6=1,(((10^K4)*('[3]Discharge'!G28^N4))/100),((10^K4)*('[3]Discharge'!G28^N4))))))</f>
        <v>45.123085295742634</v>
      </c>
      <c r="H30" s="54">
        <f>IF('[3]Discharge'!H28=0,0,IF(TRIM('[3]Discharge'!H28)="","",IF(COUNT(O6)=0,"",IF(O6=1,(((10^K4)*('[3]Discharge'!H28^N4))/100),((10^K4)*('[3]Discharge'!H28^N4))))))</f>
        <v>4.964327562492997</v>
      </c>
      <c r="I30" s="54">
        <f>IF('[3]Discharge'!I28=0,0,IF(TRIM('[3]Discharge'!I28)="","",IF(COUNT(O6)=0,"",IF(O6=1,(((10^K4)*('[3]Discharge'!I28^N4))/100),((10^K4)*('[3]Discharge'!I28^N4))))))</f>
        <v>3.3048856387251124</v>
      </c>
      <c r="J30" s="54">
        <f>IF('[3]Discharge'!J28=0,0,IF(TRIM('[3]Discharge'!J28)="","",IF(COUNT(O6)=0,"",IF(O6=1,(((10^K4)*('[3]Discharge'!J28^N4))/100),((10^K4)*('[3]Discharge'!J28^N4))))))</f>
        <v>1.5205365961254438</v>
      </c>
      <c r="K30" s="54">
        <f>IF('[3]Discharge'!K28=0,0,IF(TRIM('[3]Discharge'!K28)="","",IF(COUNT(O6)=0,"",IF(O6=1,(((10^K4)*('[3]Discharge'!K28^N4))/100),((10^K4)*('[3]Discharge'!K28^N4))))))</f>
        <v>1.181884134900463</v>
      </c>
      <c r="L30" s="54">
        <f>IF('[3]Discharge'!L28=0,0,IF(TRIM('[3]Discharge'!L28)="","",IF(COUNT(O6)=0,"",IF(O6=1,(((10^K4)*('[3]Discharge'!L28^N4))/100),((10^K4)*('[3]Discharge'!L28^N4))))))</f>
        <v>1.345850200404211</v>
      </c>
      <c r="M30" s="54">
        <f>IF('[3]Discharge'!M28=0,0,IF(TRIM('[3]Discharge'!M28)="","",IF(COUNT(O6)=0,"",IF(O6=1,(((10^K4)*('[3]Discharge'!M28^N4))/100),((10^K4)*('[3]Discharge'!M28^N4))))))</f>
        <v>0.6330334712173141</v>
      </c>
      <c r="N30" s="54">
        <f>IF('[3]Discharge'!N28=0,0,IF(TRIM('[3]Discharge'!N28)="","",IF(COUNT(O6)=0,"",IF(O6=1,(((10^K4)*('[3]Discharge'!N28^N4))/100),((10^K4)*('[3]Discharge'!N28^N4))))))</f>
        <v>0.5225203371834778</v>
      </c>
      <c r="O30" s="54">
        <f t="shared" si="0"/>
        <v>79.85683892282137</v>
      </c>
      <c r="P30" s="61"/>
      <c r="Q30" s="33"/>
    </row>
    <row r="31" spans="1:17" ht="21.75">
      <c r="A31" s="32"/>
      <c r="B31" s="53">
        <v>20</v>
      </c>
      <c r="C31" s="54">
        <f>IF('[3]Discharge'!C29=0,0,IF(TRIM('[3]Discharge'!C29)="","",IF(COUNT(O6)=0,"",IF(O6=1,(((10^K4)*('[3]Discharge'!C29^N4))/100),((10^K4)*('[3]Discharge'!C29^N4))))))</f>
        <v>5.432129374512242</v>
      </c>
      <c r="D31" s="54">
        <f>IF('[3]Discharge'!D29=0,0,IF(TRIM('[3]Discharge'!D29)="","",IF(COUNT(O6)=0,"",IF(O6=1,(((10^K4)*('[3]Discharge'!D29^N4))/100),((10^K4)*('[3]Discharge'!D29^N4))))))</f>
        <v>4.517715503561462</v>
      </c>
      <c r="E31" s="54">
        <f>IF('[3]Discharge'!E29=0,0,IF(TRIM('[3]Discharge'!E29)="","",IF(COUNT(O6)=0,"",IF(O6=1,(((10^K4)*('[3]Discharge'!E29^N4))/100),((10^K4)*('[3]Discharge'!E29^N4))))))</f>
        <v>4.092280296518018</v>
      </c>
      <c r="F31" s="54">
        <f>IF('[3]Discharge'!F29=0,0,IF(TRIM('[3]Discharge'!F29)="","",IF(COUNT(O6)=0,"",IF(O6=1,(((10^K4)*('[3]Discharge'!F29^N4))/100),((10^K4)*('[3]Discharge'!F29^N4))))))</f>
        <v>5.432129374512242</v>
      </c>
      <c r="G31" s="54">
        <f>IF('[3]Discharge'!G29=0,0,IF(TRIM('[3]Discharge'!G29)="","",IF(COUNT(O6)=0,"",IF(O6=1,(((10^K4)*('[3]Discharge'!G29^N4))/100),((10^K4)*('[3]Discharge'!G29^N4))))))</f>
        <v>28.103274938896636</v>
      </c>
      <c r="H31" s="54">
        <f>IF('[3]Discharge'!H29=0,0,IF(TRIM('[3]Discharge'!H29)="","",IF(COUNT(O6)=0,"",IF(O6=1,(((10^K4)*('[3]Discharge'!H29^N4))/100),((10^K4)*('[3]Discharge'!H29^N4))))))</f>
        <v>5.432129374512242</v>
      </c>
      <c r="I31" s="54">
        <f>IF('[3]Discharge'!I29=0,0,IF(TRIM('[3]Discharge'!I29)="","",IF(COUNT(O6)=0,"",IF(O6=1,(((10^K4)*('[3]Discharge'!I29^N4))/100),((10^K4)*('[3]Discharge'!I29^N4))))))</f>
        <v>3.3048856387251124</v>
      </c>
      <c r="J31" s="54">
        <f>IF('[3]Discharge'!J29=0,0,IF(TRIM('[3]Discharge'!J29)="","",IF(COUNT(O6)=0,"",IF(O6=1,(((10^K4)*('[3]Discharge'!J29^N4))/100),((10^K4)*('[3]Discharge'!J29^N4))))))</f>
        <v>1.5205365961254438</v>
      </c>
      <c r="K31" s="54">
        <f>IF('[3]Discharge'!K29=0,0,IF(TRIM('[3]Discharge'!K29)="","",IF(COUNT(O6)=0,"",IF(O6=1,(((10^K4)*('[3]Discharge'!K29^N4))/100),((10^K4)*('[3]Discharge'!K29^N4))))))</f>
        <v>1.181884134900463</v>
      </c>
      <c r="L31" s="54">
        <f>IF('[3]Discharge'!L29=0,0,IF(TRIM('[3]Discharge'!L29)="","",IF(COUNT(O6)=0,"",IF(O6=1,(((10^K4)*('[3]Discharge'!L29^N4))/100),((10^K4)*('[3]Discharge'!L29^N4))))))</f>
        <v>1.345850200404211</v>
      </c>
      <c r="M31" s="54">
        <f>IF('[3]Discharge'!M29=0,0,IF(TRIM('[3]Discharge'!M29)="","",IF(COUNT(O6)=0,"",IF(O6=1,(((10^K4)*('[3]Discharge'!M29^N4))/100),((10^K4)*('[3]Discharge'!M29^N4))))))</f>
        <v>0.6330334712173141</v>
      </c>
      <c r="N31" s="54">
        <f>IF('[3]Discharge'!N29=0,0,IF(TRIM('[3]Discharge'!N29)="","",IF(COUNT(O6)=0,"",IF(O6=1,(((10^K4)*('[3]Discharge'!N29^N4))/100),((10^K4)*('[3]Discharge'!N29^N4))))))</f>
        <v>0.5225203371834778</v>
      </c>
      <c r="O31" s="54">
        <f t="shared" si="0"/>
        <v>61.51836924106887</v>
      </c>
      <c r="P31" s="61"/>
      <c r="Q31" s="33"/>
    </row>
    <row r="32" spans="1:17" ht="21.75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1"/>
      <c r="Q32" s="33"/>
    </row>
    <row r="33" spans="1:17" ht="21.75">
      <c r="A33" s="32"/>
      <c r="B33" s="53">
        <v>21</v>
      </c>
      <c r="C33" s="54">
        <f>IF('[3]Discharge'!C31=0,0,IF(TRIM('[3]Discharge'!C31)="","",IF(COUNT(O6)=0,"",IF(O6=1,(((10^K4)*('[3]Discharge'!C31^N4))/100),((10^K4)*('[3]Discharge'!C31^N4))))))</f>
        <v>5.432129374512242</v>
      </c>
      <c r="D33" s="54">
        <f>IF('[3]Discharge'!D31=0,0,IF(TRIM('[3]Discharge'!D31)="","",IF(COUNT(O6)=0,"",IF(O6=1,(((10^K4)*('[3]Discharge'!D31^N4))/100),((10^K4)*('[3]Discharge'!D31^N4))))))</f>
        <v>3.3048856387251124</v>
      </c>
      <c r="E33" s="54">
        <f>IF('[3]Discharge'!E31=0,0,IF(TRIM('[3]Discharge'!E31)="","",IF(COUNT(O6)=0,"",IF(O6=1,(((10^K4)*('[3]Discharge'!E31^N4))/100),((10^K4)*('[3]Discharge'!E31^N4))))))</f>
        <v>3.6880084141215064</v>
      </c>
      <c r="F33" s="54">
        <f>IF('[3]Discharge'!F31=0,0,IF(TRIM('[3]Discharge'!F31)="","",IF(COUNT(O6)=0,"",IF(O6=1,(((10^K4)*('[3]Discharge'!F31^N4))/100),((10^K4)*('[3]Discharge'!F31^N4))))))</f>
        <v>5.432129374512242</v>
      </c>
      <c r="G33" s="54">
        <f>IF('[3]Discharge'!G31=0,0,IF(TRIM('[3]Discharge'!G31)="","",IF(COUNT(O6)=0,"",IF(O6=1,(((10^K4)*('[3]Discharge'!G31^N4))/100),((10^K4)*('[3]Discharge'!G31^N4))))))</f>
        <v>87.93881436855825</v>
      </c>
      <c r="H33" s="54">
        <f>IF('[3]Discharge'!H31=0,0,IF(TRIM('[3]Discharge'!H31)="","",IF(COUNT(O6)=0,"",IF(O6=1,(((10^K4)*('[3]Discharge'!H31^N4))/100),((10^K4)*('[3]Discharge'!H31^N4))))))</f>
        <v>4.517715503561462</v>
      </c>
      <c r="I33" s="54">
        <f>IF('[3]Discharge'!I31=0,0,IF(TRIM('[3]Discharge'!I31)="","",IF(COUNT(O6)=0,"",IF(O6=1,(((10^K4)*('[3]Discharge'!I31^N4))/100),((10^K4)*('[3]Discharge'!I31^N4))))))</f>
        <v>2.9428969874139486</v>
      </c>
      <c r="J33" s="54">
        <f>IF('[3]Discharge'!J31=0,0,IF(TRIM('[3]Discharge'!J31)="","",IF(COUNT(O6)=0,"",IF(O6=1,(((10^K4)*('[3]Discharge'!J31^N4))/100),((10^K4)*('[3]Discharge'!J31^N4))))))</f>
        <v>1.5205365961254438</v>
      </c>
      <c r="K33" s="54">
        <f>IF('[3]Discharge'!K31=0,0,IF(TRIM('[3]Discharge'!K31)="","",IF(COUNT(O6)=0,"",IF(O6=1,(((10^K4)*('[3]Discharge'!K31^N4))/100),((10^K4)*('[3]Discharge'!K31^N4))))))</f>
        <v>1.0286294028466998</v>
      </c>
      <c r="L33" s="54">
        <f>IF('[3]Discharge'!L31=0,0,IF(TRIM('[3]Discharge'!L31)="","",IF(COUNT(O6)=0,"",IF(O6=1,(((10^K4)*('[3]Discharge'!L31^N4))/100),((10^K4)*('[3]Discharge'!L31^N4))))))</f>
        <v>1.345850200404211</v>
      </c>
      <c r="M33" s="54">
        <f>IF('[3]Discharge'!M31=0,0,IF(TRIM('[3]Discharge'!M31)="","",IF(COUNT(O6)=0,"",IF(O6=1,(((10^K4)*('[3]Discharge'!M31^N4))/100),((10^K4)*('[3]Discharge'!M31^N4))))))</f>
        <v>0.6330334712173141</v>
      </c>
      <c r="N33" s="54">
        <f>IF('[3]Discharge'!N31=0,0,IF(TRIM('[3]Discharge'!N31)="","",IF(COUNT(O6)=0,"",IF(O6=1,(((10^K4)*('[3]Discharge'!N31^N4))/100),((10^K4)*('[3]Discharge'!N31^N4))))))</f>
        <v>0.6330334712173141</v>
      </c>
      <c r="O33" s="54">
        <f t="shared" si="0"/>
        <v>118.41766280321575</v>
      </c>
      <c r="P33" s="61"/>
      <c r="Q33" s="33"/>
    </row>
    <row r="34" spans="1:17" ht="21.75">
      <c r="A34" s="32"/>
      <c r="B34" s="53">
        <v>22</v>
      </c>
      <c r="C34" s="54">
        <f>IF('[3]Discharge'!C32=0,0,IF(TRIM('[3]Discharge'!C32)="","",IF(COUNT(O6)=0,"",IF(O6=1,(((10^K4)*('[3]Discharge'!C32^N4))/100),((10^K4)*('[3]Discharge'!C32^N4))))))</f>
        <v>5.432129374512242</v>
      </c>
      <c r="D34" s="54">
        <f>IF('[3]Discharge'!D32=0,0,IF(TRIM('[3]Discharge'!D32)="","",IF(COUNT(O6)=0,"",IF(O6=1,(((10^K4)*('[3]Discharge'!D32^N4))/100),((10^K4)*('[3]Discharge'!D32^N4))))))</f>
        <v>3.6880084141215064</v>
      </c>
      <c r="E34" s="54">
        <f>IF('[3]Discharge'!E32=0,0,IF(TRIM('[3]Discharge'!E32)="","",IF(COUNT(O6)=0,"",IF(O6=1,(((10^K4)*('[3]Discharge'!E32^N4))/100),((10^K4)*('[3]Discharge'!E32^N4))))))</f>
        <v>3.3048856387251124</v>
      </c>
      <c r="F34" s="54">
        <f>IF('[3]Discharge'!F32=0,0,IF(TRIM('[3]Discharge'!F32)="","",IF(COUNT(O6)=0,"",IF(O6=1,(((10^K4)*('[3]Discharge'!F32^N4))/100),((10^K4)*('[3]Discharge'!F32^N4))))))</f>
        <v>6.732433066127687</v>
      </c>
      <c r="G34" s="54">
        <f>IF('[3]Discharge'!G32=0,0,IF(TRIM('[3]Discharge'!G32)="","",IF(COUNT(O6)=0,"",IF(O6=1,(((10^K4)*('[3]Discharge'!G32^N4))/100),((10^K4)*('[3]Discharge'!G32^N4))))))</f>
        <v>80.34253628212075</v>
      </c>
      <c r="H34" s="54">
        <f>IF('[3]Discharge'!H32=0,0,IF(TRIM('[3]Discharge'!H32)="","",IF(COUNT(O6)=0,"",IF(O6=1,(((10^K4)*('[3]Discharge'!H32^N4))/100),((10^K4)*('[3]Discharge'!H32^N4))))))</f>
        <v>4.092280296518018</v>
      </c>
      <c r="I34" s="54">
        <f>IF('[3]Discharge'!I32=0,0,IF(TRIM('[3]Discharge'!I32)="","",IF(COUNT(O6)=0,"",IF(O6=1,(((10^K4)*('[3]Discharge'!I32^N4))/100),((10^K4)*('[3]Discharge'!I32^N4))))))</f>
        <v>2.9428969874139486</v>
      </c>
      <c r="J34" s="54">
        <f>IF('[3]Discharge'!J32=0,0,IF(TRIM('[3]Discharge'!J32)="","",IF(COUNT(O6)=0,"",IF(O6=1,(((10^K4)*('[3]Discharge'!J32^N4))/100),((10^K4)*('[3]Discharge'!J32^N4))))))</f>
        <v>1.345850200404211</v>
      </c>
      <c r="K34" s="54">
        <f>IF('[3]Discharge'!K32=0,0,IF(TRIM('[3]Discharge'!K32)="","",IF(COUNT(O6)=0,"",IF(O6=1,(((10^K4)*('[3]Discharge'!K32^N4))/100),((10^K4)*('[3]Discharge'!K32^N4))))))</f>
        <v>1.0286294028466998</v>
      </c>
      <c r="L34" s="54">
        <f>IF('[3]Discharge'!L32=0,0,IF(TRIM('[3]Discharge'!L32)="","",IF(COUNT(O6)=0,"",IF(O6=1,(((10^K4)*('[3]Discharge'!L32^N4))/100),((10^K4)*('[3]Discharge'!L32^N4))))))</f>
        <v>1.5205365961254438</v>
      </c>
      <c r="M34" s="54">
        <f>IF('[3]Discharge'!M32=0,0,IF(TRIM('[3]Discharge'!M32)="","",IF(COUNT(O6)=0,"",IF(O6=1,(((10^K4)*('[3]Discharge'!M32^N4))/100),((10^K4)*('[3]Discharge'!M32^N4))))))</f>
        <v>0.6330334712173141</v>
      </c>
      <c r="N34" s="54">
        <f>IF('[3]Discharge'!N32=0,0,IF(TRIM('[3]Discharge'!N32)="","",IF(COUNT(O6)=0,"",IF(O6=1,(((10^K4)*('[3]Discharge'!N32^N4))/100),((10^K4)*('[3]Discharge'!N32^N4))))))</f>
        <v>0.6330334712173141</v>
      </c>
      <c r="O34" s="54">
        <f t="shared" si="0"/>
        <v>111.69625320135025</v>
      </c>
      <c r="P34" s="61"/>
      <c r="Q34" s="33"/>
    </row>
    <row r="35" spans="1:17" ht="21.75">
      <c r="A35" s="32"/>
      <c r="B35" s="53">
        <v>23</v>
      </c>
      <c r="C35" s="54">
        <f>IF('[3]Discharge'!C33=0,0,IF(TRIM('[3]Discharge'!C33)="","",IF(COUNT(O6)=0,"",IF(O6=1,(((10^K4)*('[3]Discharge'!C33^N4))/100),((10^K4)*('[3]Discharge'!C33^N4))))))</f>
        <v>5.432129374512242</v>
      </c>
      <c r="D35" s="54">
        <f>IF('[3]Discharge'!D33=0,0,IF(TRIM('[3]Discharge'!D33)="","",IF(COUNT(O6)=0,"",IF(O6=1,(((10^K4)*('[3]Discharge'!D33^N4))/100),((10^K4)*('[3]Discharge'!D33^N4))))))</f>
        <v>4.517715503561462</v>
      </c>
      <c r="E35" s="54">
        <f>IF('[3]Discharge'!E33=0,0,IF(TRIM('[3]Discharge'!E33)="","",IF(COUNT(O6)=0,"",IF(O6=1,(((10^K4)*('[3]Discharge'!E33^N4))/100),((10^K4)*('[3]Discharge'!E33^N4))))))</f>
        <v>3.3048856387251124</v>
      </c>
      <c r="F35" s="54">
        <f>IF('[3]Discharge'!F33=0,0,IF(TRIM('[3]Discharge'!F33)="","",IF(COUNT(O6)=0,"",IF(O6=1,(((10^K4)*('[3]Discharge'!F33^N4))/100),((10^K4)*('[3]Discharge'!F33^N4))))))</f>
        <v>8.946169081057283</v>
      </c>
      <c r="G35" s="54">
        <f>IF('[3]Discharge'!G33=0,0,IF(TRIM('[3]Discharge'!G33)="","",IF(COUNT(O6)=0,"",IF(O6=1,(((10^K4)*('[3]Discharge'!G33^N4))/100),((10^K4)*('[3]Discharge'!G33^N4))))))</f>
        <v>158.5347122357677</v>
      </c>
      <c r="H35" s="54">
        <f>IF('[3]Discharge'!H33=0,0,IF(TRIM('[3]Discharge'!H33)="","",IF(COUNT(O6)=0,"",IF(O6=1,(((10^K4)*('[3]Discharge'!H33^N4))/100),((10^K4)*('[3]Discharge'!H33^N4))))))</f>
        <v>3.3048856387251124</v>
      </c>
      <c r="I35" s="54">
        <f>IF('[3]Discharge'!I33=0,0,IF(TRIM('[3]Discharge'!I33)="","",IF(COUNT(O6)=0,"",IF(O6=1,(((10^K4)*('[3]Discharge'!I33^N4))/100),((10^K4)*('[3]Discharge'!I33^N4))))))</f>
        <v>2.28225775628595</v>
      </c>
      <c r="J35" s="54">
        <f>IF('[3]Discharge'!J33=0,0,IF(TRIM('[3]Discharge'!J33)="","",IF(COUNT(O6)=0,"",IF(O6=1,(((10^K4)*('[3]Discharge'!J33^N4))/100),((10^K4)*('[3]Discharge'!J33^N4))))))</f>
        <v>1.345850200404211</v>
      </c>
      <c r="K35" s="54">
        <f>IF('[3]Discharge'!K33=0,0,IF(TRIM('[3]Discharge'!K33)="","",IF(COUNT(O6)=0,"",IF(O6=1,(((10^K4)*('[3]Discharge'!K33^N4))/100),((10^K4)*('[3]Discharge'!K33^N4))))))</f>
        <v>1.0286294028466998</v>
      </c>
      <c r="L35" s="54">
        <f>IF('[3]Discharge'!L33=0,0,IF(TRIM('[3]Discharge'!L33)="","",IF(COUNT(O6)=0,"",IF(O6=1,(((10^K4)*('[3]Discharge'!L33^N4))/100),((10^K4)*('[3]Discharge'!L33^N4))))))</f>
        <v>1.5205365961254438</v>
      </c>
      <c r="M35" s="54">
        <f>IF('[3]Discharge'!M33=0,0,IF(TRIM('[3]Discharge'!M33)="","",IF(COUNT(O6)=0,"",IF(O6=1,(((10^K4)*('[3]Discharge'!M33^N4))/100),((10^K4)*('[3]Discharge'!M33^N4))))))</f>
        <v>0.6330334712173141</v>
      </c>
      <c r="N35" s="54">
        <f>IF('[3]Discharge'!N33=0,0,IF(TRIM('[3]Discharge'!N33)="","",IF(COUNT(O6)=0,"",IF(O6=1,(((10^K4)*('[3]Discharge'!N33^N4))/100),((10^K4)*('[3]Discharge'!N33^N4))))))</f>
        <v>0.4226621617286166</v>
      </c>
      <c r="O35" s="54">
        <f t="shared" si="0"/>
        <v>191.2734670609572</v>
      </c>
      <c r="P35" s="61"/>
      <c r="Q35" s="33"/>
    </row>
    <row r="36" spans="1:17" ht="21.75">
      <c r="A36" s="32"/>
      <c r="B36" s="53">
        <v>24</v>
      </c>
      <c r="C36" s="54">
        <f>IF('[3]Discharge'!C34=0,0,IF(TRIM('[3]Discharge'!C34)="","",IF(COUNT(O6)=0,"",IF(O6=1,(((10^K4)*('[3]Discharge'!C34^N4))/100),((10^K4)*('[3]Discharge'!C34^N4))))))</f>
        <v>5.432129374512242</v>
      </c>
      <c r="D36" s="54">
        <f>IF('[3]Discharge'!D34=0,0,IF(TRIM('[3]Discharge'!D34)="","",IF(COUNT(O6)=0,"",IF(O6=1,(((10^K4)*('[3]Discharge'!D34^N4))/100),((10^K4)*('[3]Discharge'!D34^N4))))))</f>
        <v>3.6880084141215064</v>
      </c>
      <c r="E36" s="54">
        <f>IF('[3]Discharge'!E34=0,0,IF(TRIM('[3]Discharge'!E34)="","",IF(COUNT(O6)=0,"",IF(O6=1,(((10^K4)*('[3]Discharge'!E34^N4))/100),((10^K4)*('[3]Discharge'!E34^N4))))))</f>
        <v>15.574418374974824</v>
      </c>
      <c r="F36" s="54">
        <f>IF('[3]Discharge'!F34=0,0,IF(TRIM('[3]Discharge'!F34)="","",IF(COUNT(O6)=0,"",IF(O6=1,(((10^K4)*('[3]Discharge'!F34^N4))/100),((10^K4)*('[3]Discharge'!F34^N4))))))</f>
        <v>8.173123311139054</v>
      </c>
      <c r="G36" s="54">
        <f>IF('[3]Discharge'!G34=0,0,IF(TRIM('[3]Discharge'!G34)="","",IF(COUNT(O6)=0,"",IF(O6=1,(((10^K4)*('[3]Discharge'!G34^N4))/100),((10^K4)*('[3]Discharge'!G34^N4))))))</f>
        <v>76.6738552365283</v>
      </c>
      <c r="H36" s="54">
        <f>IF('[3]Discharge'!H34=0,0,IF(TRIM('[3]Discharge'!H34)="","",IF(COUNT(O6)=0,"",IF(O6=1,(((10^K4)*('[3]Discharge'!H34^N4))/100),((10^K4)*('[3]Discharge'!H34^N4))))))</f>
        <v>2.6020266242246084</v>
      </c>
      <c r="I36" s="54">
        <f>IF('[3]Discharge'!I34=0,0,IF(TRIM('[3]Discharge'!I34)="","",IF(COUNT(O6)=0,"",IF(O6=1,(((10^K4)*('[3]Discharge'!I34^N4))/100),((10^K4)*('[3]Discharge'!I34^N4))))))</f>
        <v>2.6020266242246084</v>
      </c>
      <c r="J36" s="54">
        <f>IF('[3]Discharge'!J34=0,0,IF(TRIM('[3]Discharge'!J34)="","",IF(COUNT(O6)=0,"",IF(O6=1,(((10^K4)*('[3]Discharge'!J34^N4))/100),((10^K4)*('[3]Discharge'!J34^N4))))))</f>
        <v>1.345850200404211</v>
      </c>
      <c r="K36" s="54">
        <f>IF('[3]Discharge'!K34=0,0,IF(TRIM('[3]Discharge'!K34)="","",IF(COUNT(O6)=0,"",IF(O6=1,(((10^K4)*('[3]Discharge'!K34^N4))/100),((10^K4)*('[3]Discharge'!K34^N4))))))</f>
        <v>1.0286294028466998</v>
      </c>
      <c r="L36" s="54">
        <f>IF('[3]Discharge'!L34=0,0,IF(TRIM('[3]Discharge'!L34)="","",IF(COUNT(O6)=0,"",IF(O6=1,(((10^K4)*('[3]Discharge'!L34^N4))/100),((10^K4)*('[3]Discharge'!L34^N4))))))</f>
        <v>1.345850200404211</v>
      </c>
      <c r="M36" s="54">
        <f>IF('[3]Discharge'!M34=0,0,IF(TRIM('[3]Discharge'!M34)="","",IF(COUNT(O6)=0,"",IF(O6=1,(((10^K4)*('[3]Discharge'!M34^N4))/100),((10^K4)*('[3]Discharge'!M34^N4))))))</f>
        <v>0.5225203371834778</v>
      </c>
      <c r="N36" s="54">
        <f>IF('[3]Discharge'!N34=0,0,IF(TRIM('[3]Discharge'!N34)="","",IF(COUNT(O6)=0,"",IF(O6=1,(((10^K4)*('[3]Discharge'!N34^N4))/100),((10^K4)*('[3]Discharge'!N34^N4))))))</f>
        <v>0.33344433408136465</v>
      </c>
      <c r="O36" s="54">
        <f t="shared" si="0"/>
        <v>119.32188243464512</v>
      </c>
      <c r="P36" s="61"/>
      <c r="Q36" s="33"/>
    </row>
    <row r="37" spans="1:17" ht="21.75">
      <c r="A37" s="32"/>
      <c r="B37" s="53">
        <v>25</v>
      </c>
      <c r="C37" s="54">
        <f>IF('[3]Discharge'!C35=0,0,IF(TRIM('[3]Discharge'!C35)="","",IF(COUNT(O6)=0,"",IF(O6=1,(((10^K4)*('[3]Discharge'!C35^N4))/100),((10^K4)*('[3]Discharge'!C35^N4))))))</f>
        <v>5.432129374512242</v>
      </c>
      <c r="D37" s="54">
        <f>IF('[3]Discharge'!D35=0,0,IF(TRIM('[3]Discharge'!D35)="","",IF(COUNT(O6)=0,"",IF(O6=1,(((10^K4)*('[3]Discharge'!D35^N4))/100),((10^K4)*('[3]Discharge'!D35^N4))))))</f>
        <v>3.6880084141215064</v>
      </c>
      <c r="E37" s="54">
        <f>IF('[3]Discharge'!E35=0,0,IF(TRIM('[3]Discharge'!E35)="","",IF(COUNT(O6)=0,"",IF(O6=1,(((10^K4)*('[3]Discharge'!E35^N4))/100),((10^K4)*('[3]Discharge'!E35^N4))))))</f>
        <v>20.567791891431387</v>
      </c>
      <c r="F37" s="54">
        <f>IF('[3]Discharge'!F35=0,0,IF(TRIM('[3]Discharge'!F35)="","",IF(COUNT(O6)=0,"",IF(O6=1,(((10^K4)*('[3]Discharge'!F35^N4))/100),((10^K4)*('[3]Discharge'!F35^N4))))))</f>
        <v>6.732433066127687</v>
      </c>
      <c r="G37" s="54">
        <f>IF('[3]Discharge'!G35=0,0,IF(TRIM('[3]Discharge'!G35)="","",IF(COUNT(O6)=0,"",IF(O6=1,(((10^K4)*('[3]Discharge'!G35^N4))/100),((10^K4)*('[3]Discharge'!G35^N4))))))</f>
        <v>42.77476677635687</v>
      </c>
      <c r="H37" s="54">
        <f>IF('[3]Discharge'!H35=0,0,IF(TRIM('[3]Discharge'!H35)="","",IF(COUNT(O6)=0,"",IF(O6=1,(((10^K4)*('[3]Discharge'!H35^N4))/100),((10^K4)*('[3]Discharge'!H35^N4))))))</f>
        <v>2.6020266242246084</v>
      </c>
      <c r="I37" s="54">
        <f>IF('[3]Discharge'!I35=0,0,IF(TRIM('[3]Discharge'!I35)="","",IF(COUNT(O6)=0,"",IF(O6=1,(((10^K4)*('[3]Discharge'!I35^N4))/100),((10^K4)*('[3]Discharge'!I35^N4))))))</f>
        <v>4.092280296518018</v>
      </c>
      <c r="J37" s="54">
        <f>IF('[3]Discharge'!J35=0,0,IF(TRIM('[3]Discharge'!J35)="","",IF(COUNT(O6)=0,"",IF(O6=1,(((10^K4)*('[3]Discharge'!J35^N4))/100),((10^K4)*('[3]Discharge'!J35^N4))))))</f>
        <v>1.345850200404211</v>
      </c>
      <c r="K37" s="54">
        <f>IF('[3]Discharge'!K35=0,0,IF(TRIM('[3]Discharge'!K35)="","",IF(COUNT(O6)=0,"",IF(O6=1,(((10^K4)*('[3]Discharge'!K35^N4))/100),((10^K4)*('[3]Discharge'!K35^N4))))))</f>
        <v>1.0286294028466998</v>
      </c>
      <c r="L37" s="54">
        <f>IF('[3]Discharge'!L35=0,0,IF(TRIM('[3]Discharge'!L35)="","",IF(COUNT(O6)=0,"",IF(O6=1,(((10^K4)*('[3]Discharge'!L35^N4))/100),((10^K4)*('[3]Discharge'!L35^N4))))))</f>
        <v>1.0286294028466998</v>
      </c>
      <c r="M37" s="54">
        <f>IF('[3]Discharge'!M35=0,0,IF(TRIM('[3]Discharge'!M35)="","",IF(COUNT(O6)=0,"",IF(O6=1,(((10^K4)*('[3]Discharge'!M35^N4))/100),((10^K4)*('[3]Discharge'!M35^N4))))))</f>
        <v>0.5225203371834778</v>
      </c>
      <c r="N37" s="54">
        <f>IF('[3]Discharge'!N35=0,0,IF(TRIM('[3]Discharge'!N35)="","",IF(COUNT(O6)=0,"",IF(O6=1,(((10^K4)*('[3]Discharge'!N35^N4))/100),((10^K4)*('[3]Discharge'!N35^N4))))))</f>
        <v>0.33344433408136465</v>
      </c>
      <c r="O37" s="54">
        <f t="shared" si="0"/>
        <v>90.14851012065478</v>
      </c>
      <c r="P37" s="61"/>
      <c r="Q37" s="33"/>
    </row>
    <row r="38" spans="1:17" ht="21.75">
      <c r="A38" s="32"/>
      <c r="B38" s="53">
        <v>26</v>
      </c>
      <c r="C38" s="54">
        <f>IF('[3]Discharge'!C36=0,0,IF(TRIM('[3]Discharge'!C36)="","",IF(COUNT(O6)=0,"",IF(O6=1,(((10^K4)*('[3]Discharge'!C36^N4))/100),((10^K4)*('[3]Discharge'!C36^N4))))))</f>
        <v>5.432129374512242</v>
      </c>
      <c r="D38" s="54">
        <f>IF('[3]Discharge'!D36=0,0,IF(TRIM('[3]Discharge'!D36)="","",IF(COUNT(O6)=0,"",IF(O6=1,(((10^K4)*('[3]Discharge'!D36^N4))/100),((10^K4)*('[3]Discharge'!D36^N4))))))</f>
        <v>4.517715503561462</v>
      </c>
      <c r="E38" s="54">
        <f>IF('[3]Discharge'!E36=0,0,IF(TRIM('[3]Discharge'!E36)="","",IF(COUNT(O6)=0,"",IF(O6=1,(((10^K4)*('[3]Discharge'!E36^N4))/100),((10^K4)*('[3]Discharge'!E36^N4))))))</f>
        <v>15.574418374974824</v>
      </c>
      <c r="F38" s="54">
        <f>IF('[3]Discharge'!F36=0,0,IF(TRIM('[3]Discharge'!F36)="","",IF(COUNT(O6)=0,"",IF(O6=1,(((10^K4)*('[3]Discharge'!F36^N4))/100),((10^K4)*('[3]Discharge'!F36^N4))))))</f>
        <v>20.567791891431387</v>
      </c>
      <c r="G38" s="54">
        <f>IF('[3]Discharge'!G36=0,0,IF(TRIM('[3]Discharge'!G36)="","",IF(COUNT(O6)=0,"",IF(O6=1,(((10^K4)*('[3]Discharge'!G36^N4))/100),((10^K4)*('[3]Discharge'!G36^N4))))))</f>
        <v>26.25944560767964</v>
      </c>
      <c r="H38" s="54">
        <f>IF('[3]Discharge'!H36=0,0,IF(TRIM('[3]Discharge'!H36)="","",IF(COUNT(O6)=0,"",IF(O6=1,(((10^K4)*('[3]Discharge'!H36^N4))/100),((10^K4)*('[3]Discharge'!H36^N4))))))</f>
        <v>2.6020266242246084</v>
      </c>
      <c r="I38" s="54">
        <f>IF('[3]Discharge'!I36=0,0,IF(TRIM('[3]Discharge'!I36)="","",IF(COUNT(O6)=0,"",IF(O6=1,(((10^K4)*('[3]Discharge'!I36^N4))/100),((10^K4)*('[3]Discharge'!I36^N4))))))</f>
        <v>3.3048856387251124</v>
      </c>
      <c r="J38" s="54">
        <f>IF('[3]Discharge'!J36=0,0,IF(TRIM('[3]Discharge'!J36)="","",IF(COUNT(O6)=0,"",IF(O6=1,(((10^K4)*('[3]Discharge'!J36^N4))/100),((10^K4)*('[3]Discharge'!J36^N4))))))</f>
        <v>1.345850200404211</v>
      </c>
      <c r="K38" s="54">
        <f>IF('[3]Discharge'!K36=0,0,IF(TRIM('[3]Discharge'!K36)="","",IF(COUNT(O6)=0,"",IF(O6=1,(((10^K4)*('[3]Discharge'!K36^N4))/100),((10^K4)*('[3]Discharge'!K36^N4))))))</f>
        <v>1.181884134900463</v>
      </c>
      <c r="L38" s="54">
        <f>IF('[3]Discharge'!L36=0,0,IF(TRIM('[3]Discharge'!L36)="","",IF(COUNT(O6)=0,"",IF(O6=1,(((10^K4)*('[3]Discharge'!L36^N4))/100),((10^K4)*('[3]Discharge'!L36^N4))))))</f>
        <v>1.0286294028466998</v>
      </c>
      <c r="M38" s="54">
        <f>IF('[3]Discharge'!M36=0,0,IF(TRIM('[3]Discharge'!M36)="","",IF(COUNT(O6)=0,"",IF(O6=1,(((10^K4)*('[3]Discharge'!M36^N4))/100),((10^K4)*('[3]Discharge'!M36^N4))))))</f>
        <v>0.5225203371834778</v>
      </c>
      <c r="N38" s="54">
        <f>IF('[3]Discharge'!N36=0,0,IF(TRIM('[3]Discharge'!N36)="","",IF(COUNT(O6)=0,"",IF(O6=1,(((10^K4)*('[3]Discharge'!N36^N4))/100),((10^K4)*('[3]Discharge'!N36^N4))))))</f>
        <v>0.33344433408136465</v>
      </c>
      <c r="O38" s="54">
        <f t="shared" si="0"/>
        <v>82.67074142452549</v>
      </c>
      <c r="P38" s="61"/>
      <c r="Q38" s="33"/>
    </row>
    <row r="39" spans="1:17" ht="21.75">
      <c r="A39" s="32"/>
      <c r="B39" s="53">
        <v>27</v>
      </c>
      <c r="C39" s="54">
        <f>IF('[3]Discharge'!C37=0,0,IF(TRIM('[3]Discharge'!C37)="","",IF(COUNT(O6)=0,"",IF(O6=1,(((10^K4)*('[3]Discharge'!C37^N4))/100),((10^K4)*('[3]Discharge'!C37^N4))))))</f>
        <v>4.517715503561462</v>
      </c>
      <c r="D39" s="54">
        <f>IF('[3]Discharge'!D37=0,0,IF(TRIM('[3]Discharge'!D37)="","",IF(COUNT(O6)=0,"",IF(O6=1,(((10^K4)*('[3]Discharge'!D37^N4))/100),((10^K4)*('[3]Discharge'!D37^N4))))))</f>
        <v>3.6880084141215064</v>
      </c>
      <c r="E39" s="54">
        <f>IF('[3]Discharge'!E37=0,0,IF(TRIM('[3]Discharge'!E37)="","",IF(COUNT(O6)=0,"",IF(O6=1,(((10^K4)*('[3]Discharge'!E37^N4))/100),((10^K4)*('[3]Discharge'!E37^N4))))))</f>
        <v>8.173123311139054</v>
      </c>
      <c r="F39" s="54">
        <f>IF('[3]Discharge'!F37=0,0,IF(TRIM('[3]Discharge'!F37)="","",IF(COUNT(O6)=0,"",IF(O6=1,(((10^K4)*('[3]Discharge'!F37^N4))/100),((10^K4)*('[3]Discharge'!F37^N4))))))</f>
        <v>80.34253628212075</v>
      </c>
      <c r="G39" s="54">
        <f>IF('[3]Discharge'!G37=0,0,IF(TRIM('[3]Discharge'!G37)="","",IF(COUNT(O6)=0,"",IF(O6=1,(((10^K4)*('[3]Discharge'!G37^N4))/100),((10^K4)*('[3]Discharge'!G37^N4))))))</f>
        <v>30.01007735852323</v>
      </c>
      <c r="H39" s="54">
        <f>IF('[3]Discharge'!H37=0,0,IF(TRIM('[3]Discharge'!H37)="","",IF(COUNT(O6)=0,"",IF(O6=1,(((10^K4)*('[3]Discharge'!H37^N4))/100),((10^K4)*('[3]Discharge'!H37^N4))))))</f>
        <v>2.28225775628595</v>
      </c>
      <c r="I39" s="54">
        <f>IF('[3]Discharge'!I37=0,0,IF(TRIM('[3]Discharge'!I37)="","",IF(COUNT(O6)=0,"",IF(O6=1,(((10^K4)*('[3]Discharge'!I37^N4))/100),((10^K4)*('[3]Discharge'!I37^N4))))))</f>
        <v>3.3048856387251124</v>
      </c>
      <c r="J39" s="54">
        <f>IF('[3]Discharge'!J37=0,0,IF(TRIM('[3]Discharge'!J37)="","",IF(COUNT(O6)=0,"",IF(O6=1,(((10^K4)*('[3]Discharge'!J37^N4))/100),((10^K4)*('[3]Discharge'!J37^N4))))))</f>
        <v>1.345850200404211</v>
      </c>
      <c r="K39" s="54">
        <f>IF('[3]Discharge'!K37=0,0,IF(TRIM('[3]Discharge'!K37)="","",IF(COUNT(O6)=0,"",IF(O6=1,(((10^K4)*('[3]Discharge'!K37^N4))/100),((10^K4)*('[3]Discharge'!K37^N4))))))</f>
        <v>1.181884134900463</v>
      </c>
      <c r="L39" s="54">
        <f>IF('[3]Discharge'!L37=0,0,IF(TRIM('[3]Discharge'!L37)="","",IF(COUNT(O6)=0,"",IF(O6=1,(((10^K4)*('[3]Discharge'!L37^N4))/100),((10^K4)*('[3]Discharge'!L37^N4))))))</f>
        <v>1.0286294028466998</v>
      </c>
      <c r="M39" s="54">
        <f>IF('[3]Discharge'!M37=0,0,IF(TRIM('[3]Discharge'!M37)="","",IF(COUNT(O6)=0,"",IF(O6=1,(((10^K4)*('[3]Discharge'!M37^N4))/100),((10^K4)*('[3]Discharge'!M37^N4))))))</f>
        <v>0.5225203371834778</v>
      </c>
      <c r="N39" s="54">
        <f>IF('[3]Discharge'!N37=0,0,IF(TRIM('[3]Discharge'!N37)="","",IF(COUNT(O6)=0,"",IF(O6=1,(((10^K4)*('[3]Discharge'!N37^N4))/100),((10^K4)*('[3]Discharge'!N37^N4))))))</f>
        <v>0.33344433408136465</v>
      </c>
      <c r="O39" s="54">
        <f t="shared" si="0"/>
        <v>136.73093267389328</v>
      </c>
      <c r="P39" s="61"/>
      <c r="Q39" s="33"/>
    </row>
    <row r="40" spans="1:17" ht="21.75">
      <c r="A40" s="32"/>
      <c r="B40" s="53">
        <v>28</v>
      </c>
      <c r="C40" s="54">
        <f>IF('[3]Discharge'!C38=0,0,IF(TRIM('[3]Discharge'!C38)="","",IF(COUNT(O6)=0,"",IF(O6=1,(((10^K4)*('[3]Discharge'!C38^N4))/100),((10^K4)*('[3]Discharge'!C38^N4))))))</f>
        <v>4.517715503561462</v>
      </c>
      <c r="D40" s="54">
        <f>IF('[3]Discharge'!D38=0,0,IF(TRIM('[3]Discharge'!D38)="","",IF(COUNT(O6)=0,"",IF(O6=1,(((10^K4)*('[3]Discharge'!D38^N4))/100),((10^K4)*('[3]Discharge'!D38^N4))))))</f>
        <v>3.6880084141215064</v>
      </c>
      <c r="E40" s="54">
        <f>IF('[3]Discharge'!E38=0,0,IF(TRIM('[3]Discharge'!E38)="","",IF(COUNT(O6)=0,"",IF(O6=1,(((10^K4)*('[3]Discharge'!E38^N4))/100),((10^K4)*('[3]Discharge'!E38^N4))))))</f>
        <v>6.732433066127687</v>
      </c>
      <c r="F40" s="54">
        <f>IF('[3]Discharge'!F38=0,0,IF(TRIM('[3]Discharge'!F38)="","",IF(COUNT(O6)=0,"",IF(O6=1,(((10^K4)*('[3]Discharge'!F38^N4))/100),((10^K4)*('[3]Discharge'!F38^N4))))))</f>
        <v>38.26753988173789</v>
      </c>
      <c r="G40" s="54">
        <f>IF('[3]Discharge'!G38=0,0,IF(TRIM('[3]Discharge'!G38)="","",IF(COUNT(O6)=0,"",IF(O6=1,(((10^K4)*('[3]Discharge'!G38^N4))/100),((10^K4)*('[3]Discharge'!G38^N4))))))</f>
        <v>50.42783146300937</v>
      </c>
      <c r="H40" s="54">
        <f>IF('[3]Discharge'!H38=0,0,IF(TRIM('[3]Discharge'!H38)="","",IF(COUNT(O6)=0,"",IF(O6=1,(((10^K4)*('[3]Discharge'!H38^N4))/100),((10^K4)*('[3]Discharge'!H38^N4))))))</f>
        <v>2.28225775628595</v>
      </c>
      <c r="I40" s="54">
        <f>IF('[3]Discharge'!I38=0,0,IF(TRIM('[3]Discharge'!I38)="","",IF(COUNT(O6)=0,"",IF(O6=1,(((10^K4)*('[3]Discharge'!I38^N4))/100),((10^K4)*('[3]Discharge'!I38^N4))))))</f>
        <v>2.6020266242246084</v>
      </c>
      <c r="J40" s="54">
        <f>IF('[3]Discharge'!J38=0,0,IF(TRIM('[3]Discharge'!J38)="","",IF(COUNT(O6)=0,"",IF(O6=1,(((10^K4)*('[3]Discharge'!J38^N4))/100),((10^K4)*('[3]Discharge'!J38^N4))))))</f>
        <v>1.345850200404211</v>
      </c>
      <c r="K40" s="54">
        <f>IF('[3]Discharge'!K38=0,0,IF(TRIM('[3]Discharge'!K38)="","",IF(COUNT(O6)=0,"",IF(O6=1,(((10^K4)*('[3]Discharge'!K38^N4))/100),((10^K4)*('[3]Discharge'!K38^N4))))))</f>
        <v>1.181884134900463</v>
      </c>
      <c r="L40" s="54">
        <f>IF('[3]Discharge'!L38=0,0,IF(TRIM('[3]Discharge'!L38)="","",IF(COUNT(O6)=0,"",IF(O6=1,(((10^K4)*('[3]Discharge'!L38^N4))/100),((10^K4)*('[3]Discharge'!L38^N4))))))</f>
        <v>1.345850200404211</v>
      </c>
      <c r="M40" s="54">
        <f>IF('[3]Discharge'!M38=0,0,IF(TRIM('[3]Discharge'!M38)="","",IF(COUNT(O6)=0,"",IF(O6=1,(((10^K4)*('[3]Discharge'!M38^N4))/100),((10^K4)*('[3]Discharge'!M38^N4))))))</f>
        <v>0.5225203371834778</v>
      </c>
      <c r="N40" s="54">
        <f>IF('[3]Discharge'!N38=0,0,IF(TRIM('[3]Discharge'!N38)="","",IF(COUNT(O6)=0,"",IF(O6=1,(((10^K4)*('[3]Discharge'!N38^N4))/100),((10^K4)*('[3]Discharge'!N38^N4))))))</f>
        <v>0.33344433408136465</v>
      </c>
      <c r="O40" s="54">
        <f t="shared" si="0"/>
        <v>113.2473619160422</v>
      </c>
      <c r="P40" s="61"/>
      <c r="Q40" s="33"/>
    </row>
    <row r="41" spans="1:17" ht="21.75">
      <c r="A41" s="32"/>
      <c r="B41" s="53">
        <v>29</v>
      </c>
      <c r="C41" s="54">
        <f>IF('[3]Discharge'!C39=0,0,IF(TRIM('[3]Discharge'!C39)="","",IF(COUNT(O6)=0,"",IF(O6=1,(((10^K4)*('[3]Discharge'!C39^N4))/100),((10^K4)*('[3]Discharge'!C39^N4))))))</f>
        <v>4.517715503561462</v>
      </c>
      <c r="D41" s="54">
        <f>IF('[3]Discharge'!D39=0,0,IF(TRIM('[3]Discharge'!D39)="","",IF(COUNT(O6)=0,"",IF(O6=1,(((10^K4)*('[3]Discharge'!D39^N4))/100),((10^K4)*('[3]Discharge'!D39^N4))))))</f>
        <v>3.6880084141215064</v>
      </c>
      <c r="E41" s="54">
        <f>IF('[3]Discharge'!E39=0,0,IF(TRIM('[3]Discharge'!E39)="","",IF(COUNT(O6)=0,"",IF(O6=1,(((10^K4)*('[3]Discharge'!E39^N4))/100),((10^K4)*('[3]Discharge'!E39^N4))))))</f>
        <v>5.432129374512242</v>
      </c>
      <c r="F41" s="54">
        <f>IF('[3]Discharge'!F39=0,0,IF(TRIM('[3]Discharge'!F39)="","",IF(COUNT(O6)=0,"",IF(O6=1,(((10^K4)*('[3]Discharge'!F39^N4))/100),((10^K4)*('[3]Discharge'!F39^N4))))))</f>
        <v>9.754376296707632</v>
      </c>
      <c r="G41" s="54">
        <f>IF('[3]Discharge'!G39=0,0,IF(TRIM('[3]Discharge'!G39)="","",IF(COUNT(O6)=0,"",IF(O6=1,(((10^K4)*('[3]Discharge'!G39^N4))/100),((10^K4)*('[3]Discharge'!G39^N4))))))</f>
        <v>53.40713076959659</v>
      </c>
      <c r="H41" s="54">
        <f>IF('[3]Discharge'!H39=0,0,IF(TRIM('[3]Discharge'!H39)="","",IF(COUNT(O6)=0,"",IF(O6=1,(((10^K4)*('[3]Discharge'!H39^N4))/100),((10^K4)*('[3]Discharge'!H39^N4))))))</f>
        <v>2.6020266242246084</v>
      </c>
      <c r="I41" s="54">
        <f>IF('[3]Discharge'!I39=0,0,IF(TRIM('[3]Discharge'!I39)="","",IF(COUNT(O6)=0,"",IF(O6=1,(((10^K4)*('[3]Discharge'!I39^N4))/100),((10^K4)*('[3]Discharge'!I39^N4))))))</f>
        <v>2.28225775628595</v>
      </c>
      <c r="J41" s="54">
        <f>IF('[3]Discharge'!J39=0,0,IF(TRIM('[3]Discharge'!J39)="","",IF(COUNT(O6)=0,"",IF(O6=1,(((10^K4)*('[3]Discharge'!J39^N4))/100),((10^K4)*('[3]Discharge'!J39^N4))))))</f>
        <v>1.345850200404211</v>
      </c>
      <c r="K41" s="54">
        <f>IF('[3]Discharge'!K39=0,0,IF(TRIM('[3]Discharge'!K39)="","",IF(COUNT(O6)=0,"",IF(O6=1,(((10^K4)*('[3]Discharge'!K39^N4))/100),((10^K4)*('[3]Discharge'!K39^N4))))))</f>
        <v>1.345850200404211</v>
      </c>
      <c r="L41" s="54">
        <f>IF('[3]Discharge'!L39=0,0,IF(TRIM('[3]Discharge'!L39)="","",IF(COUNT(O6)=0,"",IF(O6=1,(((10^K4)*('[3]Discharge'!L39^N4))/100),((10^K4)*('[3]Discharge'!L39^N4))))))</f>
        <v>1.181884134900463</v>
      </c>
      <c r="M41" s="54">
        <f>IF('[3]Discharge'!M39=0,0,IF(TRIM('[3]Discharge'!M39)="","",IF(COUNT(O6)=0,"",IF(O6=1,(((10^K4)*('[3]Discharge'!M39^N4))/100),((10^K4)*('[3]Discharge'!M39^N4))))))</f>
        <v>0.5225203371832386</v>
      </c>
      <c r="N41" s="54">
        <f>IF('[3]Discharge'!N39=0,0,IF(TRIM('[3]Discharge'!N39)="","",IF(COUNT(O6)=0,"",IF(O6=1,(((10^K4)*('[3]Discharge'!N39^N4))/100),((10^K4)*('[3]Discharge'!N39^N4))))))</f>
        <v>0.33344433408136465</v>
      </c>
      <c r="O41" s="54">
        <f t="shared" si="0"/>
        <v>86.41319394598347</v>
      </c>
      <c r="P41" s="61"/>
      <c r="Q41" s="33"/>
    </row>
    <row r="42" spans="1:17" ht="21.75">
      <c r="A42" s="32"/>
      <c r="B42" s="53">
        <v>30</v>
      </c>
      <c r="C42" s="54">
        <f>IF('[3]Discharge'!C40=0,0,IF(TRIM('[3]Discharge'!C40)="","",IF(COUNT(O6)=0,"",IF(O6=1,(((10^K4)*('[3]Discharge'!C40^N4))/100),((10^K4)*('[3]Discharge'!C40^N4))))))</f>
        <v>4.517715503561462</v>
      </c>
      <c r="D42" s="54">
        <f>IF('[3]Discharge'!D40=0,0,IF(TRIM('[3]Discharge'!D40)="","",IF(COUNT(O6)=0,"",IF(O6=1,(((10^K4)*('[3]Discharge'!D40^N4))/100),((10^K4)*('[3]Discharge'!D40^N4))))))</f>
        <v>223.0326236298226</v>
      </c>
      <c r="E42" s="54">
        <f>IF('[3]Discharge'!E40=0,0,IF(TRIM('[3]Discharge'!E40)="","",IF(COUNT(O6)=0,"",IF(O6=1,(((10^K4)*('[3]Discharge'!E40^N4))/100),((10^K4)*('[3]Discharge'!E40^N4))))))</f>
        <v>5.432129374512242</v>
      </c>
      <c r="F42" s="54">
        <f>IF('[3]Discharge'!F40=0,0,IF(TRIM('[3]Discharge'!F40)="","",IF(COUNT(O6)=0,"",IF(O6=1,(((10^K4)*('[3]Discharge'!F40^N4))/100),((10^K4)*('[3]Discharge'!F40^N4))))))</f>
        <v>5.432129374512242</v>
      </c>
      <c r="G42" s="54">
        <f>IF('[3]Discharge'!G40=0,0,IF(TRIM('[3]Discharge'!G40)="","",IF(COUNT(O6)=0,"",IF(O6=1,(((10^K4)*('[3]Discharge'!G40^N4))/100),((10^K4)*('[3]Discharge'!G40^N4))))))</f>
        <v>19.254030943876224</v>
      </c>
      <c r="H42" s="54">
        <f>IF('[3]Discharge'!H40=0,0,IF(TRIM('[3]Discharge'!H40)="","",IF(COUNT(O6)=0,"",IF(O6=1,(((10^K4)*('[3]Discharge'!H40^N4))/100),((10^K4)*('[3]Discharge'!H40^N4))))))</f>
        <v>2.9428969874139486</v>
      </c>
      <c r="I42" s="54">
        <f>IF('[3]Discharge'!I40=0,0,IF(TRIM('[3]Discharge'!I40)="","",IF(COUNT(O6)=0,"",IF(O6=1,(((10^K4)*('[3]Discharge'!I40^N4))/100),((10^K4)*('[3]Discharge'!I40^N4))))))</f>
        <v>1.7059517794263417</v>
      </c>
      <c r="J42" s="54">
        <f>IF('[3]Discharge'!J40=0,0,IF(TRIM('[3]Discharge'!J40)="","",IF(COUNT(O6)=0,"",IF(O6=1,(((10^K4)*('[3]Discharge'!J40^N4))/100),((10^K4)*('[3]Discharge'!J40^N4))))))</f>
        <v>1.0286294028466998</v>
      </c>
      <c r="K42" s="54">
        <f>IF('[3]Discharge'!K40=0,0,IF(TRIM('[3]Discharge'!K40)="","",IF(COUNT(O6)=0,"",IF(O6=1,(((10^K4)*('[3]Discharge'!K40^N4))/100),((10^K4)*('[3]Discharge'!K40^N4))))))</f>
        <v>1.7059517794263417</v>
      </c>
      <c r="L42" s="54">
        <f>IF('[3]Discharge'!L40=0,0,IF(TRIM('[3]Discharge'!L40)="","",IF(COUNT(O6)=0,"",IF(O6=1,(((10^K4)*('[3]Discharge'!L40^N4))/100),((10^K4)*('[3]Discharge'!L40^N4))))))</f>
        <v>0.8860763939374384</v>
      </c>
      <c r="M42" s="54"/>
      <c r="N42" s="54">
        <f>IF('[3]Discharge'!N40=0,0,IF(TRIM('[3]Discharge'!N40)="","",IF(COUNT(O6)=0,"",IF(O6=1,(((10^K4)*('[3]Discharge'!N40^N4))/100),((10^K4)*('[3]Discharge'!N40^N4))))))</f>
        <v>0.33344433408136465</v>
      </c>
      <c r="O42" s="54">
        <f>IF(AND(C42="",D42="",E42="",F42="",G42="",H42="",I42="",J42="",K42="",L42="",M42="",N42=""),"",SUM(C42:N42))</f>
        <v>266.271579503417</v>
      </c>
      <c r="P42" s="61"/>
      <c r="Q42" s="33"/>
    </row>
    <row r="43" spans="1:17" ht="21.75">
      <c r="A43" s="32"/>
      <c r="B43" s="53">
        <v>31</v>
      </c>
      <c r="C43" s="54"/>
      <c r="D43" s="54">
        <f>IF('[3]Discharge'!D41=0,0,IF(TRIM('[3]Discharge'!D41)="","",IF(COUNT(O6)=0,"",IF(O6=1,(((10^K4)*('[3]Discharge'!D41^N4))/100),((10^K4)*('[3]Discharge'!D41^N4))))))</f>
        <v>1038.4415881019427</v>
      </c>
      <c r="E43" s="54"/>
      <c r="F43" s="54">
        <f>IF('[3]Discharge'!F41=0,0,IF(TRIM('[3]Discharge'!F41)="","",IF(COUNT(O6)=0,"",IF(O6=1,(((10^K4)*('[3]Discharge'!F41^N4))/100),((10^K4)*('[3]Discharge'!F41^N4))))))</f>
        <v>8.173123311139054</v>
      </c>
      <c r="G43" s="54">
        <f>IF('[3]Discharge'!G41=0,0,IF(TRIM('[3]Discharge'!G41)="","",IF(COUNT(O6)=0,"",IF(O6=1,(((10^K4)*('[3]Discharge'!G41^N4))/100),((10^K4)*('[3]Discharge'!G41^N4))))))</f>
        <v>59.623969035673234</v>
      </c>
      <c r="H43" s="54"/>
      <c r="I43" s="54">
        <f>IF('[3]Discharge'!I41=0,0,IF(TRIM('[3]Discharge'!I41)="","",IF(COUNT(O6)=0,"",IF(O6=1,(((10^K4)*('[3]Discharge'!I41^N4))/100),((10^K4)*('[3]Discharge'!I41^N4))))))</f>
        <v>1.7059517794263417</v>
      </c>
      <c r="J43" s="54"/>
      <c r="K43" s="54">
        <f>IF('[3]Discharge'!K41=0,0,IF(TRIM('[3]Discharge'!K41)="","",IF(COUNT(O6)=0,"",IF(O6=1,(((10^K4)*('[3]Discharge'!K41^N4))/100),((10^K4)*('[3]Discharge'!K41^N4))))))</f>
        <v>1.7059517794263417</v>
      </c>
      <c r="L43" s="54">
        <f>IF(TRIM('[3]Discharge'!L41)="","",IF(COUNT(O6)=0,"",IF(O6=1,(((10^K4)*('[3]Discharge'!L41^N4))/100),((10^K4)*('[3]Discharge'!L41^N4)))))</f>
        <v>0.8860763939374384</v>
      </c>
      <c r="M43" s="54"/>
      <c r="N43" s="56">
        <f>IF('[3]Discharge'!N41=0,0,IF(TRIM('[3]Discharge'!N41)="","",IF(COUNT(O6)=0,"",IF(O6=1,(((10^K4)*('[3]Discharge'!N41^N4))/100),((10^K4)*('[3]Discharge'!N41^N4))))))</f>
        <v>0.33344433408136465</v>
      </c>
      <c r="O43" s="54">
        <f t="shared" si="0"/>
        <v>1110.8701047356267</v>
      </c>
      <c r="P43" s="61"/>
      <c r="Q43" s="33"/>
    </row>
    <row r="44" spans="1:17" ht="21.75">
      <c r="A44" s="32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33"/>
    </row>
    <row r="45" spans="1:16" ht="21.75">
      <c r="A45" s="32"/>
      <c r="B45" s="30" t="s">
        <v>87</v>
      </c>
      <c r="C45" s="54">
        <f>IF(COUNT(C11:C43)=0,"",SUM(C11:C43))</f>
        <v>160.60652944317962</v>
      </c>
      <c r="D45" s="54">
        <f aca="true" t="shared" si="1" ref="D45:M45">IF(COUNT(D11:D43)=0,"",SUM(D11:D43))</f>
        <v>1395.9733623373388</v>
      </c>
      <c r="E45" s="54">
        <f t="shared" si="1"/>
        <v>460.8409366613911</v>
      </c>
      <c r="F45" s="54">
        <f t="shared" si="1"/>
        <v>339.31548599836503</v>
      </c>
      <c r="G45" s="54">
        <f t="shared" si="1"/>
        <v>7386.367879506781</v>
      </c>
      <c r="H45" s="54">
        <f t="shared" si="1"/>
        <v>1556.820443497345</v>
      </c>
      <c r="I45" s="54">
        <f t="shared" si="1"/>
        <v>98.0268094199781</v>
      </c>
      <c r="J45" s="54">
        <f t="shared" si="1"/>
        <v>62.06785936834559</v>
      </c>
      <c r="K45" s="54">
        <f t="shared" si="1"/>
        <v>33.83033009670194</v>
      </c>
      <c r="L45" s="54">
        <f t="shared" si="1"/>
        <v>40.0784342537331</v>
      </c>
      <c r="M45" s="54">
        <f t="shared" si="1"/>
        <v>19.797695454501337</v>
      </c>
      <c r="N45" s="54">
        <f>IF(COUNT(N11:N43)=0,"",SUM(N11:N43))</f>
        <v>13.561750589379939</v>
      </c>
      <c r="O45" s="64">
        <f>IF(COUNT(C45:N45)=0,"",SUM(C45:N45))</f>
        <v>11567.287516627042</v>
      </c>
      <c r="P45" s="59" t="s">
        <v>88</v>
      </c>
    </row>
    <row r="46" spans="1:17" ht="21.75">
      <c r="A46" s="32"/>
      <c r="B46" s="30" t="s">
        <v>89</v>
      </c>
      <c r="C46" s="54">
        <f>IF(COUNT(C11:C43)=0,"",AVERAGE(C11:C43))</f>
        <v>5.353550981439321</v>
      </c>
      <c r="D46" s="54">
        <f aca="true" t="shared" si="2" ref="D46:N46">IF(COUNT(D11:D43)=0,"",AVERAGE(D11:D43))</f>
        <v>45.031398785075446</v>
      </c>
      <c r="E46" s="54">
        <f t="shared" si="2"/>
        <v>15.361364555379703</v>
      </c>
      <c r="F46" s="54">
        <f t="shared" si="2"/>
        <v>10.945660838656936</v>
      </c>
      <c r="G46" s="54">
        <f t="shared" si="2"/>
        <v>238.26993159699293</v>
      </c>
      <c r="H46" s="54">
        <f t="shared" si="2"/>
        <v>51.894014783244835</v>
      </c>
      <c r="I46" s="54">
        <f t="shared" si="2"/>
        <v>3.1621551425799383</v>
      </c>
      <c r="J46" s="54">
        <f t="shared" si="2"/>
        <v>2.0689286456115195</v>
      </c>
      <c r="K46" s="54">
        <f t="shared" si="2"/>
        <v>1.091300970861353</v>
      </c>
      <c r="L46" s="54">
        <f t="shared" si="2"/>
        <v>1.2928527178623581</v>
      </c>
      <c r="M46" s="54">
        <f t="shared" si="2"/>
        <v>0.6826791536034944</v>
      </c>
      <c r="N46" s="54">
        <f t="shared" si="2"/>
        <v>0.437475825463869</v>
      </c>
      <c r="O46" s="54">
        <f>IF(COUNT(C46:N46)=0,"",SUM(C46:N46))</f>
        <v>375.59131399677165</v>
      </c>
      <c r="P46" s="61"/>
      <c r="Q46" s="33"/>
    </row>
    <row r="47" spans="1:17" ht="21.75">
      <c r="A47" s="32"/>
      <c r="B47" s="30" t="s">
        <v>90</v>
      </c>
      <c r="C47" s="54">
        <f>IF(COUNT(C11:C43)=0,"",MAX(C11:C43))</f>
        <v>6.732433066127687</v>
      </c>
      <c r="D47" s="54">
        <f aca="true" t="shared" si="3" ref="D47:N47">IF(COUNT(D11:D43)=0,"",MAX(D11:D43))</f>
        <v>1038.4415881019427</v>
      </c>
      <c r="E47" s="54">
        <f t="shared" si="3"/>
        <v>104.16772844328004</v>
      </c>
      <c r="F47" s="54">
        <f t="shared" si="3"/>
        <v>80.34253628212075</v>
      </c>
      <c r="G47" s="54">
        <f t="shared" si="3"/>
        <v>3549.0772574022776</v>
      </c>
      <c r="H47" s="54">
        <f t="shared" si="3"/>
        <v>668.0549671550262</v>
      </c>
      <c r="I47" s="54">
        <f t="shared" si="3"/>
        <v>5.432129374512242</v>
      </c>
      <c r="J47" s="54">
        <f t="shared" si="3"/>
        <v>5.432129374512242</v>
      </c>
      <c r="K47" s="54">
        <f t="shared" si="3"/>
        <v>1.7059517794263417</v>
      </c>
      <c r="L47" s="54">
        <f t="shared" si="3"/>
        <v>1.5205365961254438</v>
      </c>
      <c r="M47" s="54">
        <f t="shared" si="3"/>
        <v>0.8860763939374384</v>
      </c>
      <c r="N47" s="54">
        <f t="shared" si="3"/>
        <v>0.6330334712173141</v>
      </c>
      <c r="O47" s="54">
        <f>IF(COUNT(C47:N47)=0,"",MAX(C47:N47))</f>
        <v>3549.0772574022776</v>
      </c>
      <c r="P47" s="61"/>
      <c r="Q47" s="33"/>
    </row>
    <row r="48" spans="1:17" ht="21.75">
      <c r="A48" s="32"/>
      <c r="B48" s="30" t="s">
        <v>91</v>
      </c>
      <c r="C48" s="54">
        <f>IF(COUNT(C11:C43)=0,"",MIN(C11:C43))</f>
        <v>4.517715503561462</v>
      </c>
      <c r="D48" s="54">
        <f aca="true" t="shared" si="4" ref="D48:N48">IF(COUNT(D11:D43)=0,"",MIN(D11:D43))</f>
        <v>3.3048856387251124</v>
      </c>
      <c r="E48" s="54">
        <f t="shared" si="4"/>
        <v>3.3048856387251124</v>
      </c>
      <c r="F48" s="54">
        <f t="shared" si="4"/>
        <v>5.432129374512242</v>
      </c>
      <c r="G48" s="54">
        <f t="shared" si="4"/>
        <v>7.435218464534628</v>
      </c>
      <c r="H48" s="54">
        <f t="shared" si="4"/>
        <v>2.28225775628595</v>
      </c>
      <c r="I48" s="54">
        <f t="shared" si="4"/>
        <v>1.7059517794263417</v>
      </c>
      <c r="J48" s="54">
        <f t="shared" si="4"/>
        <v>1.0286294028466998</v>
      </c>
      <c r="K48" s="54">
        <f t="shared" si="4"/>
        <v>0.7542147937197569</v>
      </c>
      <c r="L48" s="54">
        <f t="shared" si="4"/>
        <v>0.8860763939374384</v>
      </c>
      <c r="M48" s="54">
        <f t="shared" si="4"/>
        <v>0.5225203371832386</v>
      </c>
      <c r="N48" s="54">
        <f t="shared" si="4"/>
        <v>0.33344433408136465</v>
      </c>
      <c r="O48" s="54">
        <f>IF(COUNT(C48:N48)=0,"",MIN(C48:N48))</f>
        <v>0.33344433408136465</v>
      </c>
      <c r="P48" s="61"/>
      <c r="Q48" s="33"/>
    </row>
    <row r="49" spans="1:17" ht="21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4" ht="21.75">
      <c r="A1" s="109" t="s">
        <v>59</v>
      </c>
      <c r="B1" s="110"/>
      <c r="C1" s="111" t="str">
        <f>'[4]c-form'!AG4</f>
        <v>Ban Mae Kham Lak Chet,  Mae Chan, Chiang Rai,KH.72</v>
      </c>
      <c r="D1" s="111"/>
      <c r="E1" s="111"/>
      <c r="F1" s="111"/>
      <c r="G1" s="111"/>
      <c r="H1" s="111"/>
      <c r="I1" s="111"/>
      <c r="J1" s="111"/>
      <c r="K1" s="66"/>
      <c r="M1" s="109" t="s">
        <v>60</v>
      </c>
      <c r="N1" s="110"/>
    </row>
    <row r="2" spans="1:14" ht="21.75">
      <c r="A2" s="109" t="s">
        <v>61</v>
      </c>
      <c r="B2" s="110"/>
      <c r="C2" s="111" t="str">
        <f>'[4]c-form'!AG3</f>
        <v>Nam Mae Kham</v>
      </c>
      <c r="D2" s="111"/>
      <c r="E2" s="111"/>
      <c r="F2" s="111"/>
      <c r="G2" s="111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11" t="str">
        <f>'[4]c-form'!AH3</f>
        <v>Khong</v>
      </c>
      <c r="D3" s="111"/>
      <c r="E3" s="111"/>
      <c r="F3" s="111"/>
      <c r="G3" s="111"/>
      <c r="H3" s="67"/>
      <c r="I3" s="67"/>
      <c r="J3" s="67"/>
      <c r="K3" s="66"/>
      <c r="M3" s="109" t="s">
        <v>64</v>
      </c>
      <c r="N3" s="109"/>
    </row>
    <row r="4" spans="1:15" ht="21.75">
      <c r="A4" s="68" t="s">
        <v>65</v>
      </c>
      <c r="B4" s="70"/>
      <c r="C4" s="112" t="str">
        <f>'[4]c-form'!AI3</f>
        <v>Khong</v>
      </c>
      <c r="D4" s="112"/>
      <c r="E4" s="112"/>
      <c r="F4" s="112"/>
      <c r="G4" s="112"/>
      <c r="J4" s="72" t="s">
        <v>66</v>
      </c>
      <c r="K4" s="113">
        <v>0.4363217001</v>
      </c>
      <c r="L4" s="114"/>
      <c r="M4" s="40" t="s">
        <v>67</v>
      </c>
      <c r="N4" s="115">
        <v>1.979</v>
      </c>
      <c r="O4" s="116"/>
    </row>
    <row r="5" spans="1:17" ht="21.75">
      <c r="A5" s="68"/>
      <c r="B5" s="70"/>
      <c r="C5" s="71"/>
      <c r="D5" s="71"/>
      <c r="E5" s="71"/>
      <c r="F5" s="71"/>
      <c r="G5" s="71"/>
      <c r="J5" s="117" t="s">
        <v>68</v>
      </c>
      <c r="K5" s="118"/>
      <c r="L5" s="75">
        <v>2020</v>
      </c>
      <c r="M5" s="73" t="s">
        <v>69</v>
      </c>
      <c r="N5" s="75">
        <v>2020</v>
      </c>
      <c r="O5" s="43" t="s">
        <v>70</v>
      </c>
      <c r="P5" s="76">
        <v>26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09" t="str">
        <f>IF(TRIM('[4]c-form'!AJ3)&lt;&gt;"","Water  Year   "&amp;'[4]c-form'!AJ3,"Water  Year   ")</f>
        <v>Water  Year   2020</v>
      </c>
      <c r="I6" s="109"/>
      <c r="J6" s="78"/>
      <c r="N6" s="79" t="s">
        <v>72</v>
      </c>
      <c r="O6" s="48">
        <v>0</v>
      </c>
    </row>
    <row r="7" spans="2:15" ht="21.75">
      <c r="B7" s="119" t="str">
        <f>IF(TRIM('[4]c-form'!AJ3)&lt;&gt;"","Suspended Sediment, in Tons per Day, Water Year April 1, "&amp;'[4]c-form'!AJ3&amp;" to March 31,  "&amp;'[4]c-form'!AJ3+1,"Suspended Sediment, in  Tons per Day, Water Year April 1,         to March 31,  ")</f>
        <v>Suspended Sediment, in Tons per Day, Water Year April 1, 2020 to March 31,  2021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21" t="s">
        <v>86</v>
      </c>
      <c r="P9" s="94"/>
      <c r="Q9" s="82"/>
    </row>
    <row r="11" spans="2:17" ht="21.75">
      <c r="B11" s="80">
        <v>1</v>
      </c>
      <c r="C11" s="85">
        <f>IF('[4]Discharge'!C9=0,0,IF(TRIM('[4]Discharge'!C9)="","",IF(COUNT(O6)=0,"",IF(O6=1,(((10^K4)*('[4]Discharge'!C9^N4))/100),((10^K4)*('[4]Discharge'!C9^N4))))))</f>
        <v>0.11299521725901328</v>
      </c>
      <c r="D11" s="85">
        <f>IF('[4]Discharge'!D9=0,0,IF(TRIM('[4]Discharge'!D9)="","",IF(COUNT(O6)=0,"",IF(O6=1,(((10^K4)*('[4]Discharge'!D9^N4))/100),((10^K4)*('[4]Discharge'!D9^N4))))))</f>
        <v>0.7486732517835666</v>
      </c>
      <c r="E11" s="85">
        <f>IF('[4]Discharge'!E9=0,0,IF(TRIM('[4]Discharge'!E9)="","",IF(COUNT(O6)=0,"",IF(O6=1,(((10^K4)*('[4]Discharge'!E9^N4))/100),((10^K4)*('[4]Discharge'!E9^N4))))))</f>
        <v>0.17572962297506303</v>
      </c>
      <c r="F11" s="85">
        <f>IF('[4]Discharge'!F9=0,0,IF(TRIM('[4]Discharge'!F9)="","",IF(COUNT(O6)=0,"",IF(O6=1,(((10^K4)*('[4]Discharge'!F9^N4))/100),((10^K4)*('[4]Discharge'!F9^N4))))))</f>
        <v>1.060388120300523</v>
      </c>
      <c r="G11" s="85">
        <f>IF('[4]Discharge'!G9=0,0,IF(TRIM('[4]Discharge'!G9)="","",IF(COUNT(O6)=0,"",IF(O6=1,(((10^K4)*('[4]Discharge'!G9^N4))/100),((10^K4)*('[4]Discharge'!G9^N4))))))</f>
        <v>1.2000494674267512</v>
      </c>
      <c r="H11" s="85">
        <f>IF('[4]Discharge'!H9=0,0,IF(TRIM('[4]Discharge'!H9)="","",IF(COUNT(O6)=0,"",IF(O6=1,(((10^K4)*('[4]Discharge'!H9^N4))/100),((10^K4)*('[4]Discharge'!H9^N4))))))</f>
        <v>29.0041930511992</v>
      </c>
      <c r="I11" s="85">
        <f>IF('[4]Discharge'!I9=0,0,IF(TRIM('[4]Discharge'!I9)="","",IF(COUNT(O6)=0,"",IF(O6=1,(((10^K4)*('[4]Discharge'!I9^N4))/100),((10^K4)*('[4]Discharge'!I9^N4))))))</f>
        <v>117.09930550010955</v>
      </c>
      <c r="J11" s="85">
        <f>IF('[4]Discharge'!J9=0,0,IF(TRIM('[4]Discharge'!J9)="","",IF(COUNT(O6)=0,"",IF(O6=1,(((10^K4)*('[4]Discharge'!J9^N4))/100),((10^K4)*('[4]Discharge'!J9^N4))))))</f>
        <v>21.101411520298097</v>
      </c>
      <c r="K11" s="85">
        <f>IF('[4]Discharge'!K9=0,0,IF(TRIM('[4]Discharge'!K9)="","",IF(COUNT(O6)=0,"",IF(O6=1,(((10^K4)*('[4]Discharge'!K9^N4))/100),((10^K4)*('[4]Discharge'!K9^N4))))))</f>
        <v>1.060388120300523</v>
      </c>
      <c r="L11" s="85">
        <f>IF('[4]Discharge'!L9=0,0,IF(TRIM('[4]Discharge'!L9)="","",IF(COUNT(O6)=0,"",IF(O6=1,(((10^K4)*('[4]Discharge'!L9^N4))/100),((10^K4)*('[4]Discharge'!L9^N4))))))</f>
        <v>0.4906050856203891</v>
      </c>
      <c r="M11" s="85">
        <f>IF('[4]Discharge'!M9=0,0,IF(TRIM('[4]Discharge'!M9)="","",IF(COUNT(O6)=0,"",IF(O6=1,(((10^K4)*('[4]Discharge'!M9^N4))/100),((10^K4)*('[4]Discharge'!M9^N4))))))</f>
        <v>4.590030742586297</v>
      </c>
      <c r="N11" s="85">
        <f>IF('[4]Discharge'!N9=0,0,IF(TRIM('[4]Discharge'!N9)="","",IF(COUNT(O6)=0,"",IF(O6=1,(((10^K4)*('[4]Discharge'!N9^N4))/100),((10^K4)*('[4]Discharge'!N9^N4))))))</f>
        <v>0.4906050856203891</v>
      </c>
      <c r="O11" s="122">
        <f>IF(AND(C11="",D11="",E11="",F11="",G11="",H11="",I11="",J11="",K11="",L11="",M11="",N11=""),"",SUM(C11:N11))</f>
        <v>177.13437478547937</v>
      </c>
      <c r="P11" s="92"/>
      <c r="Q11" s="74"/>
    </row>
    <row r="12" spans="2:17" ht="21.75">
      <c r="B12" s="80">
        <v>2</v>
      </c>
      <c r="C12" s="85">
        <f>IF('[4]Discharge'!C10=0,0,IF(TRIM('[4]Discharge'!C10)="","",IF(COUNT(O6)=0,"",IF(O6=1,(((10^K4)*('[4]Discharge'!C10^N4))/100),((10^K4)*('[4]Discharge'!C10^N4))))))</f>
        <v>0.1364508311677223</v>
      </c>
      <c r="D12" s="85">
        <f>IF('[4]Discharge'!D10=0,0,IF(TRIM('[4]Discharge'!D10)="","",IF(COUNT(O6)=0,"",IF(O6=1,(((10^K4)*('[4]Discharge'!D10^N4))/100),((10^K4)*('[4]Discharge'!D10^N4))))))</f>
        <v>0.7486732517835666</v>
      </c>
      <c r="E12" s="85">
        <f>IF('[4]Discharge'!E10=0,0,IF(TRIM('[4]Discharge'!E10)="","",IF(COUNT(O6)=0,"",IF(O6=1,(((10^K4)*('[4]Discharge'!E10^N4))/100),((10^K4)*('[4]Discharge'!E10^N4))))))</f>
        <v>0.25208364111321674</v>
      </c>
      <c r="F12" s="85">
        <f>IF('[4]Discharge'!F10=0,0,IF(TRIM('[4]Discharge'!F10)="","",IF(COUNT(O6)=0,"",IF(O6=1,(((10^K4)*('[4]Discharge'!F10^N4))/100),((10^K4)*('[4]Discharge'!F10^N4))))))</f>
        <v>1.060388120300523</v>
      </c>
      <c r="G12" s="85">
        <f>IF('[4]Discharge'!G10=0,0,IF(TRIM('[4]Discharge'!G10)="","",IF(COUNT(O6)=0,"",IF(O6=1,(((10^K4)*('[4]Discharge'!G10^N4))/100),((10^K4)*('[4]Discharge'!G10^N4))))))</f>
        <v>1.6281216268842258</v>
      </c>
      <c r="H12" s="85">
        <f>IF('[4]Discharge'!H10=0,0,IF(TRIM('[4]Discharge'!H10)="","",IF(COUNT(O6)=0,"",IF(O6=1,(((10^K4)*('[4]Discharge'!H10^N4))/100),((10^K4)*('[4]Discharge'!H10^N4))))))</f>
        <v>6.752491951061123</v>
      </c>
      <c r="I12" s="85">
        <f>IF('[4]Discharge'!I10=0,0,IF(TRIM('[4]Discharge'!I10)="","",IF(COUNT(O6)=0,"",IF(O6=1,(((10^K4)*('[4]Discharge'!I10^N4))/100),((10^K4)*('[4]Discharge'!I10^N4))))))</f>
        <v>75.74235756652014</v>
      </c>
      <c r="J12" s="85">
        <f>IF('[4]Discharge'!J10=0,0,IF(TRIM('[4]Discharge'!J10)="","",IF(COUNT(O6)=0,"",IF(O6=1,(((10^K4)*('[4]Discharge'!J10^N4))/100),((10^K4)*('[4]Discharge'!J10^N4))))))</f>
        <v>7.987897741393066</v>
      </c>
      <c r="K12" s="85">
        <f>IF('[4]Discharge'!K10=0,0,IF(TRIM('[4]Discharge'!K10)="","",IF(COUNT(O6)=0,"",IF(O6=1,(((10^K4)*('[4]Discharge'!K10^N4))/100),((10^K4)*('[4]Discharge'!K10^N4))))))</f>
        <v>0.9612532720826397</v>
      </c>
      <c r="L12" s="85">
        <f>IF('[4]Discharge'!L10=0,0,IF(TRIM('[4]Discharge'!L10)="","",IF(COUNT(O6)=0,"",IF(O6=1,(((10^K4)*('[4]Discharge'!L10^N4))/100),((10^K4)*('[4]Discharge'!L10^N4))))))</f>
        <v>0.4906050856203891</v>
      </c>
      <c r="M12" s="85">
        <f>IF('[4]Discharge'!M10=0,0,IF(TRIM('[4]Discharge'!M10)="","",IF(COUNT(O6)=0,"",IF(O6=1,(((10^K4)*('[4]Discharge'!M10^N4))/100),((10^K4)*('[4]Discharge'!M10^N4))))))</f>
        <v>4.590030742586297</v>
      </c>
      <c r="N12" s="85">
        <f>IF('[4]Discharge'!N10=0,0,IF(TRIM('[4]Discharge'!N10)="","",IF(COUNT(O6)=0,"",IF(O6=1,(((10^K4)*('[4]Discharge'!N10^N4))/100),((10^K4)*('[4]Discharge'!N10^N4))))))</f>
        <v>0.4906050856203891</v>
      </c>
      <c r="O12" s="122">
        <f aca="true" t="shared" si="0" ref="O12:O43">IF(AND(C12="",D12="",E12="",F12="",G12="",H12="",I12="",J12="",K12="",L12="",M12="",N12=""),"",SUM(C12:N12))</f>
        <v>100.8409589161333</v>
      </c>
      <c r="P12" s="92"/>
      <c r="Q12" s="74"/>
    </row>
    <row r="13" spans="2:17" ht="21.75">
      <c r="B13" s="80">
        <v>3</v>
      </c>
      <c r="C13" s="85">
        <f>IF('[4]Discharge'!C11=0,0,IF(TRIM('[4]Discharge'!C11)="","",IF(COUNT(O6)=0,"",IF(O6=1,(((10^K4)*('[4]Discharge'!C11^N4))/100),((10^K4)*('[4]Discharge'!C11^N4))))))</f>
        <v>0.11299521725901328</v>
      </c>
      <c r="D13" s="85">
        <f>IF('[4]Discharge'!D11=0,0,IF(TRIM('[4]Discharge'!D11)="","",IF(COUNT(O6)=0,"",IF(O6=1,(((10^K4)*('[4]Discharge'!D11^N4))/100),((10^K4)*('[4]Discharge'!D11^N4))))))</f>
        <v>0.9612532720826397</v>
      </c>
      <c r="E13" s="85">
        <f>IF('[4]Discharge'!E11=0,0,IF(TRIM('[4]Discharge'!E11)="","",IF(COUNT(O6)=0,"",IF(O6=1,(((10^K4)*('[4]Discharge'!E11^N4))/100),((10^K4)*('[4]Discharge'!E11^N4))))))</f>
        <v>0.25208364111321674</v>
      </c>
      <c r="F13" s="85">
        <f>IF('[4]Discharge'!F11=0,0,IF(TRIM('[4]Discharge'!F11)="","",IF(COUNT(O6)=0,"",IF(O6=1,(((10^K4)*('[4]Discharge'!F11^N4))/100),((10^K4)*('[4]Discharge'!F11^N4))))))</f>
        <v>1.060388120300523</v>
      </c>
      <c r="G13" s="85">
        <f>IF('[4]Discharge'!G11=0,0,IF(TRIM('[4]Discharge'!G11)="","",IF(COUNT(O6)=0,"",IF(O6=1,(((10^K4)*('[4]Discharge'!G11^N4))/100),((10^K4)*('[4]Discharge'!G11^N4))))))</f>
        <v>108.91979909556827</v>
      </c>
      <c r="H13" s="85">
        <f>IF('[4]Discharge'!H11=0,0,IF(TRIM('[4]Discharge'!H11)="","",IF(COUNT(O6)=0,"",IF(O6=1,(((10^K4)*('[4]Discharge'!H11^N4))/100),((10^K4)*('[4]Discharge'!H11^N4))))))</f>
        <v>4.590030742586297</v>
      </c>
      <c r="I13" s="85">
        <f>IF('[4]Discharge'!I11=0,0,IF(TRIM('[4]Discharge'!I11)="","",IF(COUNT(O6)=0,"",IF(O6=1,(((10^K4)*('[4]Discharge'!I11^N4))/100),((10^K4)*('[4]Discharge'!I11^N4))))))</f>
        <v>57.663341669469325</v>
      </c>
      <c r="J13" s="85">
        <f>IF('[4]Discharge'!J11=0,0,IF(TRIM('[4]Discharge'!J11)="","",IF(COUNT(O6)=0,"",IF(O6=1,(((10^K4)*('[4]Discharge'!J11^N4))/100),((10^K4)*('[4]Discharge'!J11^N4))))))</f>
        <v>7.987897741393066</v>
      </c>
      <c r="K13" s="85">
        <f>IF('[4]Discharge'!K11=0,0,IF(TRIM('[4]Discharge'!K11)="","",IF(COUNT(O6)=0,"",IF(O6=1,(((10^K4)*('[4]Discharge'!K11^N4))/100),((10^K4)*('[4]Discharge'!K11^N4))))))</f>
        <v>0.9612532720826397</v>
      </c>
      <c r="L13" s="85">
        <f>IF('[4]Discharge'!L11=0,0,IF(TRIM('[4]Discharge'!L11)="","",IF(COUNT(O6)=0,"",IF(O6=1,(((10^K4)*('[4]Discharge'!L11^N4))/100),((10^K4)*('[4]Discharge'!L11^N4))))))</f>
        <v>0.4906050856203891</v>
      </c>
      <c r="M13" s="85">
        <f>IF('[4]Discharge'!M11=0,0,IF(TRIM('[4]Discharge'!M11)="","",IF(COUNT(O6)=0,"",IF(O6=1,(((10^K4)*('[4]Discharge'!M11^N4))/100),((10^K4)*('[4]Discharge'!M11^N4))))))</f>
        <v>4.590030742586297</v>
      </c>
      <c r="N13" s="85">
        <f>IF('[4]Discharge'!N11=0,0,IF(TRIM('[4]Discharge'!N11)="","",IF(COUNT(O6)=0,"",IF(O6=1,(((10^K4)*('[4]Discharge'!N11^N4))/100),((10^K4)*('[4]Discharge'!N11^N4))))))</f>
        <v>0.4906050856203891</v>
      </c>
      <c r="O13" s="122">
        <f t="shared" si="0"/>
        <v>188.08028368568205</v>
      </c>
      <c r="P13" s="92"/>
      <c r="Q13" s="74"/>
    </row>
    <row r="14" spans="2:17" ht="21.75">
      <c r="B14" s="80">
        <v>4</v>
      </c>
      <c r="C14" s="85">
        <f>IF('[4]Discharge'!C12=0,0,IF(TRIM('[4]Discharge'!C12)="","",IF(COUNT(O6)=0,"",IF(O6=1,(((10^K4)*('[4]Discharge'!C12^N4))/100),((10^K4)*('[4]Discharge'!C12^N4))))))</f>
        <v>0.11299521725901328</v>
      </c>
      <c r="D14" s="85">
        <f>IF('[4]Discharge'!D12=0,0,IF(TRIM('[4]Discharge'!D12)="","",IF(COUNT(O6)=0,"",IF(O6=1,(((10^K4)*('[4]Discharge'!D12^N4))/100),((10^K4)*('[4]Discharge'!D12^N4))))))</f>
        <v>0.9612532720826397</v>
      </c>
      <c r="E14" s="85">
        <f>IF('[4]Discharge'!E12=0,0,IF(TRIM('[4]Discharge'!E12)="","",IF(COUNT(O6)=0,"",IF(O6=1,(((10^K4)*('[4]Discharge'!E12^N4))/100),((10^K4)*('[4]Discharge'!E12^N4))))))</f>
        <v>0.30441131216056416</v>
      </c>
      <c r="F14" s="85">
        <f>IF('[4]Discharge'!F12=0,0,IF(TRIM('[4]Discharge'!F12)="","",IF(COUNT(O6)=0,"",IF(O6=1,(((10^K4)*('[4]Discharge'!F12^N4))/100),((10^K4)*('[4]Discharge'!F12^N4))))))</f>
        <v>1.465000052583658</v>
      </c>
      <c r="G14" s="85">
        <f>IF('[4]Discharge'!G12=0,0,IF(TRIM('[4]Discharge'!G12)="","",IF(COUNT(O6)=0,"",IF(O6=1,(((10^K4)*('[4]Discharge'!G12^N4))/100),((10^K4)*('[4]Discharge'!G12^N4))))))</f>
        <v>1810.4081054353135</v>
      </c>
      <c r="H14" s="85">
        <f>IF('[4]Discharge'!H12=0,0,IF(TRIM('[4]Discharge'!H12)="","",IF(COUNT(O6)=0,"",IF(O6=1,(((10^K4)*('[4]Discharge'!H12^N4))/100),((10^K4)*('[4]Discharge'!H12^N4))))))</f>
        <v>4.590030742586297</v>
      </c>
      <c r="I14" s="85">
        <f>IF('[4]Discharge'!I12=0,0,IF(TRIM('[4]Discharge'!I12)="","",IF(COUNT(O6)=0,"",IF(O6=1,(((10^K4)*('[4]Discharge'!I12^N4))/100),((10^K4)*('[4]Discharge'!I12^N4))))))</f>
        <v>40.36812308854656</v>
      </c>
      <c r="J14" s="85">
        <f>IF('[4]Discharge'!J12=0,0,IF(TRIM('[4]Discharge'!J12)="","",IF(COUNT(O6)=0,"",IF(O6=1,(((10^K4)*('[4]Discharge'!J12^N4))/100),((10^K4)*('[4]Discharge'!J12^N4))))))</f>
        <v>8.644061506115554</v>
      </c>
      <c r="K14" s="85">
        <f>IF('[4]Discharge'!K12=0,0,IF(TRIM('[4]Discharge'!K12)="","",IF(COUNT(O6)=0,"",IF(O6=1,(((10^K4)*('[4]Discharge'!K12^N4))/100),((10^K4)*('[4]Discharge'!K12^N4))))))</f>
        <v>0.9612532720826397</v>
      </c>
      <c r="L14" s="85">
        <f>IF('[4]Discharge'!L12=0,0,IF(TRIM('[4]Discharge'!L12)="","",IF(COUNT(O6)=0,"",IF(O6=1,(((10^K4)*('[4]Discharge'!L12^N4))/100),((10^K4)*('[4]Discharge'!L12^N4))))))</f>
        <v>0.6389959548367001</v>
      </c>
      <c r="M14" s="85">
        <f>IF('[4]Discharge'!M12=0,0,IF(TRIM('[4]Discharge'!M12)="","",IF(COUNT(O6)=0,"",IF(O6=1,(((10^K4)*('[4]Discharge'!M12^N4))/100),((10^K4)*('[4]Discharge'!M12^N4))))))</f>
        <v>4.590030742586297</v>
      </c>
      <c r="N14" s="85">
        <f>IF('[4]Discharge'!N12=0,0,IF(TRIM('[4]Discharge'!N12)="","",IF(COUNT(O6)=0,"",IF(O6=1,(((10^K4)*('[4]Discharge'!N12^N4))/100),((10^K4)*('[4]Discharge'!N12^N4))))))</f>
        <v>0.4906050856203891</v>
      </c>
      <c r="O14" s="122">
        <f t="shared" si="0"/>
        <v>1873.534865681774</v>
      </c>
      <c r="P14" s="92"/>
      <c r="Q14" s="74"/>
    </row>
    <row r="15" spans="2:17" ht="21.75">
      <c r="B15" s="80">
        <v>5</v>
      </c>
      <c r="C15" s="85">
        <f>IF('[4]Discharge'!C13=0,0,IF(TRIM('[4]Discharge'!C13)="","",IF(COUNT(O6)=0,"",IF(O6=1,(((10^K4)*('[4]Discharge'!C13^N4))/100),(((10^K4)*('[4]Discharge'!C13^N4)))))))</f>
        <v>0.11299521725901328</v>
      </c>
      <c r="D15" s="85">
        <f>IF('[4]Discharge'!D13=0,0,IF(TRIM('[4]Discharge'!D13)="","",IF(COUNT(O6)=0,"",IF(O6=1,(((10^K4)*('[4]Discharge'!D13^N4))/100),((10^K4)*('[4]Discharge'!D13^N4))))))</f>
        <v>0.9612532720826397</v>
      </c>
      <c r="E15" s="85">
        <f>IF('[4]Discharge'!E13=0,0,IF(TRIM('[4]Discharge'!E13)="","",IF(COUNT(O6)=0,"",IF(O6=1,(((10^K4)*('[4]Discharge'!E13^N4))/100),((10^K4)*('[4]Discharge'!E13^N4))))))</f>
        <v>0.25208364111321674</v>
      </c>
      <c r="F15" s="85">
        <f>IF('[4]Discharge'!F13=0,0,IF(TRIM('[4]Discharge'!F13)="","",IF(COUNT(O6)=0,"",IF(O6=1,(((10^K4)*('[4]Discharge'!F13^N4))/100),((10^K4)*('[4]Discharge'!F13^N4))))))</f>
        <v>1.9798931545936427</v>
      </c>
      <c r="G15" s="85">
        <f>IF('[4]Discharge'!G13=0,0,IF(TRIM('[4]Discharge'!G13)="","",IF(COUNT(O6)=0,"",IF(O6=1,(((10^K4)*('[4]Discharge'!G13^N4))/100),((10^K4)*('[4]Discharge'!G13^N4))))))</f>
        <v>710.2859150686469</v>
      </c>
      <c r="H15" s="85">
        <f>IF('[4]Discharge'!H13=0,0,IF(TRIM('[4]Discharge'!H13)="","",IF(COUNT(O6)=0,"",IF(O6=1,(((10^K4)*('[4]Discharge'!H13^N4))/100),((10^K4)*('[4]Discharge'!H13^N4))))))</f>
        <v>34.45437284754007</v>
      </c>
      <c r="I15" s="85">
        <f>IF('[4]Discharge'!I13=0,0,IF(TRIM('[4]Discharge'!I13)="","",IF(COUNT(O6)=0,"",IF(O6=1,(((10^K4)*('[4]Discharge'!I13^N4))/100),((10^K4)*('[4]Discharge'!I13^N4))))))</f>
        <v>40.36812308854656</v>
      </c>
      <c r="J15" s="85">
        <f>IF('[4]Discharge'!J13=0,0,IF(TRIM('[4]Discharge'!J13)="","",IF(COUNT(O6)=0,"",IF(O6=1,(((10^K4)*('[4]Discharge'!J13^N4))/100),((10^K4)*('[4]Discharge'!J13^N4))))))</f>
        <v>7.987897741393066</v>
      </c>
      <c r="K15" s="85">
        <f>IF('[4]Discharge'!K13=0,0,IF(TRIM('[4]Discharge'!K13)="","",IF(COUNT(O6)=0,"",IF(O6=1,(((10^K4)*('[4]Discharge'!K13^N4))/100),((10^K4)*('[4]Discharge'!K13^N4))))))</f>
        <v>1.060388120300523</v>
      </c>
      <c r="L15" s="85">
        <f>IF('[4]Discharge'!L13=0,0,IF(TRIM('[4]Discharge'!L13)="","",IF(COUNT(O6)=0,"",IF(O6=1,(((10^K4)*('[4]Discharge'!L13^N4))/100),((10^K4)*('[4]Discharge'!L13^N4))))))</f>
        <v>0.7486732517835666</v>
      </c>
      <c r="M15" s="85">
        <f>IF('[4]Discharge'!M13=0,0,IF(TRIM('[4]Discharge'!M13)="","",IF(COUNT(O6)=0,"",IF(O6=1,(((10^K4)*('[4]Discharge'!M13^N4))/100),((10^K4)*('[4]Discharge'!M13^N4))))))</f>
        <v>2.730999999750143</v>
      </c>
      <c r="N15" s="85">
        <f>IF('[4]Discharge'!N13=0,0,IF(TRIM('[4]Discharge'!N13)="","",IF(COUNT(O6)=0,"",IF(O6=1,(((10^K4)*('[4]Discharge'!N13^N4))/100),((10^K4)*('[4]Discharge'!N13^N4))))))</f>
        <v>0.4906050856203891</v>
      </c>
      <c r="O15" s="122">
        <f t="shared" si="0"/>
        <v>801.4332004886297</v>
      </c>
      <c r="P15" s="92"/>
      <c r="Q15" s="74"/>
    </row>
    <row r="16" spans="2:17" ht="21.75">
      <c r="B16" s="80">
        <v>6</v>
      </c>
      <c r="C16" s="85">
        <f>IF('[4]Discharge'!C14=0,0,IF(TRIM('[4]Discharge'!C14)="","",IF(COUNT(O6)=0,"",IF(O6=1,(((10^K4)*('[4]Discharge'!C14^N4))/100),((10^K4)*('[4]Discharge'!C14^N4))))))</f>
        <v>0.1364508311677223</v>
      </c>
      <c r="D16" s="85">
        <f>IF('[4]Discharge'!D14=0,0,IF(TRIM('[4]Discharge'!D14)="","",IF(COUNT(O6)=0,"",IF(O6=1,(((10^K4)*('[4]Discharge'!D14^N4))/100),((10^K4)*('[4]Discharge'!D14^N4))))))</f>
        <v>0.4906050856203891</v>
      </c>
      <c r="E16" s="85">
        <f>IF('[4]Discharge'!E14=0,0,IF(TRIM('[4]Discharge'!E14)="","",IF(COUNT(O6)=0,"",IF(O6=1,(((10^K4)*('[4]Discharge'!E14^N4))/100),((10^K4)*('[4]Discharge'!E14^N4))))))</f>
        <v>0.25208364111321674</v>
      </c>
      <c r="F16" s="85">
        <f>IF('[4]Discharge'!F14=0,0,IF(TRIM('[4]Discharge'!F14)="","",IF(COUNT(O6)=0,"",IF(O6=1,(((10^K4)*('[4]Discharge'!F14^N4))/100),((10^K4)*('[4]Discharge'!F14^N4))))))</f>
        <v>1.3482509075210352</v>
      </c>
      <c r="G16" s="85">
        <f>IF('[4]Discharge'!G14=0,0,IF(TRIM('[4]Discharge'!G14)="","",IF(COUNT(O6)=0,"",IF(O6=1,(((10^K4)*('[4]Discharge'!G14^N4))/100),((10^K4)*('[4]Discharge'!G14^N4))))))</f>
        <v>280.1407343129426</v>
      </c>
      <c r="H16" s="85">
        <f>IF('[4]Discharge'!H14=0,0,IF(TRIM('[4]Discharge'!H14)="","",IF(COUNT(O6)=0,"",IF(O6=1,(((10^K4)*('[4]Discharge'!H14^N4))/100),((10^K4)*('[4]Discharge'!H14^N4))))))</f>
        <v>164.0207655031581</v>
      </c>
      <c r="I16" s="85">
        <f>IF('[4]Discharge'!I14=0,0,IF(TRIM('[4]Discharge'!I14)="","",IF(COUNT(O6)=0,"",IF(O6=1,(((10^K4)*('[4]Discharge'!I14^N4))/100),((10^K4)*('[4]Discharge'!I14^N4))))))</f>
        <v>40.36812308854656</v>
      </c>
      <c r="J16" s="85">
        <f>IF('[4]Discharge'!J14=0,0,IF(TRIM('[4]Discharge'!J14)="","",IF(COUNT(O6)=0,"",IF(O6=1,(((10^K4)*('[4]Discharge'!J14^N4))/100),((10^K4)*('[4]Discharge'!J14^N4))))))</f>
        <v>3.917611681867112</v>
      </c>
      <c r="K16" s="85">
        <f>IF('[4]Discharge'!K14=0,0,IF(TRIM('[4]Discharge'!K14)="","",IF(COUNT(O6)=0,"",IF(O6=1,(((10^K4)*('[4]Discharge'!K14^N4))/100),((10^K4)*('[4]Discharge'!K14^N4))))))</f>
        <v>0.9612532720826397</v>
      </c>
      <c r="L16" s="85">
        <f>IF('[4]Discharge'!L14=0,0,IF(TRIM('[4]Discharge'!L14)="","",IF(COUNT(O6)=0,"",IF(O6=1,(((10^K4)*('[4]Discharge'!L14^N4))/100),((10^K4)*('[4]Discharge'!L14^N4))))))</f>
        <v>0.7486732517835666</v>
      </c>
      <c r="M16" s="85">
        <f>IF('[4]Discharge'!M14=0,0,IF(TRIM('[4]Discharge'!M14)="","",IF(COUNT(O6)=0,"",IF(O6=1,(((10^K4)*('[4]Discharge'!M14^N4))/100),((10^K4)*('[4]Discharge'!M14^N4))))))</f>
        <v>0.6389959548367001</v>
      </c>
      <c r="N16" s="85">
        <f>IF('[4]Discharge'!N14=0,0,IF(TRIM('[4]Discharge'!N14)="","",IF(COUNT(O6)=0,"",IF(O6=1,(((10^K4)*('[4]Discharge'!N14^N4))/100),((10^K4)*('[4]Discharge'!N14^N4))))))</f>
        <v>0.4454494457877628</v>
      </c>
      <c r="O16" s="122">
        <f t="shared" si="0"/>
        <v>493.4689969764273</v>
      </c>
      <c r="P16" s="92"/>
      <c r="Q16" s="74"/>
    </row>
    <row r="17" spans="2:17" ht="21.75">
      <c r="B17" s="80">
        <v>7</v>
      </c>
      <c r="C17" s="85">
        <f>IF('[4]Discharge'!C15=0,0,IF(TRIM('[4]Discharge'!C15)="","",IF(COUNT(O6)=0,"",IF(O6=1,(((10^K4)*('[4]Discharge'!C15^N4))/100),((10^K4)*('[4]Discharge'!C15^N4))))))</f>
        <v>0.1364508311677223</v>
      </c>
      <c r="D17" s="85">
        <f>IF('[4]Discharge'!D15=0,0,IF(TRIM('[4]Discharge'!D15)="","",IF(COUNT(O6)=0,"",IF(O6=1,(((10^K4)*('[4]Discharge'!D15^N4))/100),((10^K4)*('[4]Discharge'!D15^N4))))))</f>
        <v>0.25208364111321674</v>
      </c>
      <c r="E17" s="85">
        <f>IF('[4]Discharge'!E15=0,0,IF(TRIM('[4]Discharge'!E15)="","",IF(COUNT(O6)=0,"",IF(O6=1,(((10^K4)*('[4]Discharge'!E15^N4))/100),((10^K4)*('[4]Discharge'!E15^N4))))))</f>
        <v>0.25208364111321674</v>
      </c>
      <c r="F17" s="85">
        <f>IF('[4]Discharge'!F15=0,0,IF(TRIM('[4]Discharge'!F15)="","",IF(COUNT(O6)=0,"",IF(O6=1,(((10^K4)*('[4]Discharge'!F15^N4))/100),((10^K4)*('[4]Discharge'!F15^N4))))))</f>
        <v>1.756049623744559</v>
      </c>
      <c r="G17" s="85">
        <f>IF('[4]Discharge'!G15=0,0,IF(TRIM('[4]Discharge'!G15)="","",IF(COUNT(O6)=0,"",IF(O6=1,(((10^K4)*('[4]Discharge'!G15^N4))/100),((10^K4)*('[4]Discharge'!G15^N4))))))</f>
        <v>125.57166739183073</v>
      </c>
      <c r="H17" s="85">
        <f>IF('[4]Discharge'!H15=0,0,IF(TRIM('[4]Discharge'!H15)="","",IF(COUNT(O6)=0,"",IF(O6=1,(((10^K4)*('[4]Discharge'!H15^N4))/100),((10^K4)*('[4]Discharge'!H15^N4))))))</f>
        <v>17.277767488454007</v>
      </c>
      <c r="I17" s="85">
        <f>IF('[4]Discharge'!I15=0,0,IF(TRIM('[4]Discharge'!I15)="","",IF(COUNT(O6)=0,"",IF(O6=1,(((10^K4)*('[4]Discharge'!I15^N4))/100),((10^K4)*('[4]Discharge'!I15^N4))))))</f>
        <v>34.45437284754007</v>
      </c>
      <c r="J17" s="85">
        <f>IF('[4]Discharge'!J15=0,0,IF(TRIM('[4]Discharge'!J15)="","",IF(COUNT(O6)=0,"",IF(O6=1,(((10^K4)*('[4]Discharge'!J15^N4))/100),((10^K4)*('[4]Discharge'!J15^N4))))))</f>
        <v>2.4673838340229293</v>
      </c>
      <c r="K17" s="85">
        <f>IF('[4]Discharge'!K15=0,0,IF(TRIM('[4]Discharge'!K15)="","",IF(COUNT(O6)=0,"",IF(O6=1,(((10^K4)*('[4]Discharge'!K15^N4))/100),((10^K4)*('[4]Discharge'!K15^N4))))))</f>
        <v>0.7486732517835666</v>
      </c>
      <c r="L17" s="85">
        <f>IF('[4]Discharge'!L15=0,0,IF(TRIM('[4]Discharge'!L15)="","",IF(COUNT(O6)=0,"",IF(O6=1,(((10^K4)*('[4]Discharge'!L15^N4))/100),((10^K4)*('[4]Discharge'!L15^N4))))))</f>
        <v>0.6389959548367001</v>
      </c>
      <c r="M17" s="85">
        <f>IF('[4]Discharge'!M15=0,0,IF(TRIM('[4]Discharge'!M15)="","",IF(COUNT(O6)=0,"",IF(O6=1,(((10^K4)*('[4]Discharge'!M15^N4))/100),((10^K4)*('[4]Discharge'!M15^N4))))))</f>
        <v>0.5623792197437294</v>
      </c>
      <c r="N17" s="85">
        <f>IF('[4]Discharge'!N15=0,0,IF(TRIM('[4]Discharge'!N15)="","",IF(COUNT(O6)=0,"",IF(O6=1,(((10^K4)*('[4]Discharge'!N15^N4))/100),((10^K4)*('[4]Discharge'!N15^N4))))))</f>
        <v>0.4454494457877628</v>
      </c>
      <c r="O17" s="122">
        <f t="shared" si="0"/>
        <v>184.56335717113822</v>
      </c>
      <c r="P17" s="92"/>
      <c r="Q17" s="74"/>
    </row>
    <row r="18" spans="2:17" ht="21.75">
      <c r="B18" s="80">
        <v>8</v>
      </c>
      <c r="C18" s="85">
        <f>IF('[4]Discharge'!C16=0,0,IF(TRIM('[4]Discharge'!C16)="","",IF(COUNT(O6)=0,"",IF(O6=1,(((10^K4)*('[4]Discharge'!C16^N4))/100),((10^K4)*('[4]Discharge'!C16^N4))))))</f>
        <v>0.11299521725901328</v>
      </c>
      <c r="D18" s="85">
        <f>IF('[4]Discharge'!D16=0,0,IF(TRIM('[4]Discharge'!D16)="","",IF(COUNT(O6)=0,"",IF(O6=1,(((10^K4)*('[4]Discharge'!D16^N4))/100),((10^K4)*('[4]Discharge'!D16^N4))))))</f>
        <v>0.11299521725901328</v>
      </c>
      <c r="E18" s="85">
        <f>IF('[4]Discharge'!E16=0,0,IF(TRIM('[4]Discharge'!E16)="","",IF(COUNT(O6)=0,"",IF(O6=1,(((10^K4)*('[4]Discharge'!E16^N4))/100),((10^K4)*('[4]Discharge'!E16^N4))))))</f>
        <v>0.2046400293256954</v>
      </c>
      <c r="F18" s="85">
        <f>IF('[4]Discharge'!F16=0,0,IF(TRIM('[4]Discharge'!F16)="","",IF(COUNT(O6)=0,"",IF(O6=1,(((10^K4)*('[4]Discharge'!F16^N4))/100),((10^K4)*('[4]Discharge'!F16^N4))))))</f>
        <v>1.756049623744559</v>
      </c>
      <c r="G18" s="85">
        <f>IF('[4]Discharge'!G16=0,0,IF(TRIM('[4]Discharge'!G16)="","",IF(COUNT(O6)=0,"",IF(O6=1,(((10^K4)*('[4]Discharge'!G16^N4))/100),((10^K4)*('[4]Discharge'!G16^N4))))))</f>
        <v>86.14070881833642</v>
      </c>
      <c r="H18" s="85">
        <f>IF('[4]Discharge'!H16=0,0,IF(TRIM('[4]Discharge'!H16)="","",IF(COUNT(O6)=0,"",IF(O6=1,(((10^K4)*('[4]Discharge'!H16^N4))/100),((10^K4)*('[4]Discharge'!H16^N4))))))</f>
        <v>2003.4607618166026</v>
      </c>
      <c r="I18" s="85">
        <f>IF('[4]Discharge'!I16=0,0,IF(TRIM('[4]Discharge'!I16)="","",IF(COUNT(O6)=0,"",IF(O6=1,(((10^K4)*('[4]Discharge'!I16^N4))/100),((10^K4)*('[4]Discharge'!I16^N4))))))</f>
        <v>25.62869497066951</v>
      </c>
      <c r="J18" s="85">
        <f>IF('[4]Discharge'!J16=0,0,IF(TRIM('[4]Discharge'!J16)="","",IF(COUNT(O6)=0,"",IF(O6=1,(((10^K4)*('[4]Discharge'!J16^N4))/100),((10^K4)*('[4]Discharge'!J16^N4))))))</f>
        <v>3.2979025920252534</v>
      </c>
      <c r="K18" s="85">
        <f>IF('[4]Discharge'!K16=0,0,IF(TRIM('[4]Discharge'!K16)="","",IF(COUNT(O6)=0,"",IF(O6=1,(((10^K4)*('[4]Discharge'!K16^N4))/100),((10^K4)*('[4]Discharge'!K16^N4))))))</f>
        <v>0.34200492481381906</v>
      </c>
      <c r="L18" s="85">
        <f>IF('[4]Discharge'!L16=0,0,IF(TRIM('[4]Discharge'!L16)="","",IF(COUNT(O6)=0,"",IF(O6=1,(((10^K4)*('[4]Discharge'!L16^N4))/100),((10^K4)*('[4]Discharge'!L16^N4))))))</f>
        <v>0.4906050856203891</v>
      </c>
      <c r="M18" s="85">
        <f>IF('[4]Discharge'!M16=0,0,IF(TRIM('[4]Discharge'!M16)="","",IF(COUNT(O6)=0,"",IF(O6=1,(((10^K4)*('[4]Discharge'!M16^N4))/100),((10^K4)*('[4]Discharge'!M16^N4))))))</f>
        <v>11.74603255840288</v>
      </c>
      <c r="N18" s="85">
        <f>IF('[4]Discharge'!N16=0,0,IF(TRIM('[4]Discharge'!N16)="","",IF(COUNT(O6)=0,"",IF(O6=1,(((10^K4)*('[4]Discharge'!N16^N4))/100),((10^K4)*('[4]Discharge'!N16^N4))))))</f>
        <v>0.4906050856203891</v>
      </c>
      <c r="O18" s="122">
        <f t="shared" si="0"/>
        <v>2133.7839959396797</v>
      </c>
      <c r="P18" s="92"/>
      <c r="Q18" s="74"/>
    </row>
    <row r="19" spans="2:17" ht="21.75">
      <c r="B19" s="80">
        <v>9</v>
      </c>
      <c r="C19" s="85">
        <f>IF('[4]Discharge'!C17=0,0,IF(TRIM('[4]Discharge'!C17)="","",IF(COUNT(O6)=0,"",IF(O6=1,(((10^K4)*('[4]Discharge'!C17^N4))/100),((10^K4)*('[4]Discharge'!C17^N4))))))</f>
        <v>0.11299521725901328</v>
      </c>
      <c r="D19" s="85">
        <f>IF('[4]Discharge'!D17=0,0,IF(TRIM('[4]Discharge'!D17)="","",IF(COUNT(O6)=0,"",IF(O6=1,(((10^K4)*('[4]Discharge'!D17^N4))/100),((10^K4)*('[4]Discharge'!D17^N4))))))</f>
        <v>0.11299521725901328</v>
      </c>
      <c r="E19" s="85">
        <f>IF('[4]Discharge'!E17=0,0,IF(TRIM('[4]Discharge'!E17)="","",IF(COUNT(O6)=0,"",IF(O6=1,(((10^K4)*('[4]Discharge'!E17^N4))/100),((10^K4)*('[4]Discharge'!E17^N4))))))</f>
        <v>0.30441131216056416</v>
      </c>
      <c r="F19" s="85">
        <f>IF('[4]Discharge'!F17=0,0,IF(TRIM('[4]Discharge'!F17)="","",IF(COUNT(O6)=0,"",IF(O6=1,(((10^K4)*('[4]Discharge'!F17^N4))/100),((10^K4)*('[4]Discharge'!F17^N4))))))</f>
        <v>1.465000052583658</v>
      </c>
      <c r="G19" s="85">
        <f>IF('[4]Discharge'!G17=0,0,IF(TRIM('[4]Discharge'!G17)="","",IF(COUNT(O6)=0,"",IF(O6=1,(((10^K4)*('[4]Discharge'!G17^N4))/100),((10^K4)*('[4]Discharge'!G17^N4))))))</f>
        <v>47.4077437998493</v>
      </c>
      <c r="H19" s="85">
        <f>IF('[4]Discharge'!H17=0,0,IF(TRIM('[4]Discharge'!H17)="","",IF(COUNT(O6)=0,"",IF(O6=1,(((10^K4)*('[4]Discharge'!H17^N4))/100),((10^K4)*('[4]Discharge'!H17^N4))))))</f>
        <v>1038.0098277137076</v>
      </c>
      <c r="I19" s="85">
        <f>IF('[4]Discharge'!I17=0,0,IF(TRIM('[4]Discharge'!I17)="","",IF(COUNT(O6)=0,"",IF(O6=1,(((10^K4)*('[4]Discharge'!I17^N4))/100),((10^K4)*('[4]Discharge'!I17^N4))))))</f>
        <v>18.510328507733977</v>
      </c>
      <c r="J19" s="85">
        <f>IF('[4]Discharge'!J17=0,0,IF(TRIM('[4]Discharge'!J17)="","",IF(COUNT(O6)=0,"",IF(O6=1,(((10^K4)*('[4]Discharge'!J17^N4))/100),((10^K4)*('[4]Discharge'!J17^N4))))))</f>
        <v>4.590030742586297</v>
      </c>
      <c r="K19" s="85">
        <f>IF('[4]Discharge'!K17=0,0,IF(TRIM('[4]Discharge'!K17)="","",IF(COUNT(O6)=0,"",IF(O6=1,(((10^K4)*('[4]Discharge'!K17^N4))/100),((10^K4)*('[4]Discharge'!K17^N4))))))</f>
        <v>0.30441131216056416</v>
      </c>
      <c r="L19" s="85">
        <f>IF('[4]Discharge'!L17=0,0,IF(TRIM('[4]Discharge'!L17)="","",IF(COUNT(O6)=0,"",IF(O6=1,(((10^K4)*('[4]Discharge'!L17^N4))/100),((10^K4)*('[4]Discharge'!L17^N4))))))</f>
        <v>0.4906050856203891</v>
      </c>
      <c r="M19" s="85">
        <f>IF('[4]Discharge'!M17=0,0,IF(TRIM('[4]Discharge'!M17)="","",IF(COUNT(O6)=0,"",IF(O6=1,(((10^K4)*('[4]Discharge'!M17^N4))/100),((10^K4)*('[4]Discharge'!M17^N4))))))</f>
        <v>117.09930550010955</v>
      </c>
      <c r="N19" s="85">
        <f>IF('[4]Discharge'!N17=0,0,IF(TRIM('[4]Discharge'!N17)="","",IF(COUNT(O6)=0,"",IF(O6=1,(((10^K4)*('[4]Discharge'!N17^N4))/100),((10^K4)*('[4]Discharge'!N17^N4))))))</f>
        <v>0.4454494457877628</v>
      </c>
      <c r="O19" s="122">
        <f t="shared" si="0"/>
        <v>1228.8531039068175</v>
      </c>
      <c r="P19" s="92"/>
      <c r="Q19" s="74"/>
    </row>
    <row r="20" spans="2:17" ht="21.75">
      <c r="B20" s="80">
        <v>10</v>
      </c>
      <c r="C20" s="85">
        <f>IF('[4]Discharge'!C18=0,0,IF(TRIM('[4]Discharge'!C18)="","",IF(COUNT(O6)=0,"",IF(O6=1,(((10^K4)*('[4]Discharge'!C18^N4))/100),((10^K4)*('[4]Discharge'!C18^N4))))))</f>
        <v>0.11299521725901328</v>
      </c>
      <c r="D20" s="85">
        <f>IF('[4]Discharge'!D18=0,0,IF(TRIM('[4]Discharge'!D18)="","",IF(COUNT(O6)=0,"",IF(O6=1,(((10^K4)*('[4]Discharge'!D18^N4))/100),((10^K4)*('[4]Discharge'!D18^N4))))))</f>
        <v>0.1364508311677223</v>
      </c>
      <c r="E20" s="85">
        <f>IF('[4]Discharge'!E18=0,0,IF(TRIM('[4]Discharge'!E18)="","",IF(COUNT(O6)=0,"",IF(O6=1,(((10^K4)*('[4]Discharge'!E18^N4))/100),((10^K4)*('[4]Discharge'!E18^N4))))))</f>
        <v>0.30441131216056416</v>
      </c>
      <c r="F20" s="85">
        <f>IF('[4]Discharge'!F18=0,0,IF(TRIM('[4]Discharge'!F18)="","",IF(COUNT(O6)=0,"",IF(O6=1,(((10^K4)*('[4]Discharge'!F18^N4))/100),((10^K4)*('[4]Discharge'!F18^N4))))))</f>
        <v>1.060388120300523</v>
      </c>
      <c r="G20" s="85">
        <f>IF('[4]Discharge'!G18=0,0,IF(TRIM('[4]Discharge'!G18)="","",IF(COUNT(O6)=0,"",IF(O6=1,(((10^K4)*('[4]Discharge'!G18^N4))/100),((10^K4)*('[4]Discharge'!G18^N4))))))</f>
        <v>21.101411520298097</v>
      </c>
      <c r="H20" s="85">
        <f>IF('[4]Discharge'!H18=0,0,IF(TRIM('[4]Discharge'!H18)="","",IF(COUNT(O6)=0,"",IF(O6=1,(((10^K4)*('[4]Discharge'!H18^N4))/100),((10^K4)*('[4]Discharge'!H18^N4))))))</f>
        <v>180.3898619347765</v>
      </c>
      <c r="I20" s="85">
        <f>IF('[4]Discharge'!I18=0,0,IF(TRIM('[4]Discharge'!I18)="","",IF(COUNT(O6)=0,"",IF(O6=1,(((10^K4)*('[4]Discharge'!I18^N4))/100),((10^K4)*('[4]Discharge'!I18^N4))))))</f>
        <v>13.83237873287442</v>
      </c>
      <c r="J20" s="85">
        <f>IF('[4]Discharge'!J18=0,0,IF(TRIM('[4]Discharge'!J18)="","",IF(COUNT(O6)=0,"",IF(O6=1,(((10^K4)*('[4]Discharge'!J18^N4))/100),((10^K4)*('[4]Discharge'!J18^N4))))))</f>
        <v>3.0078441030210157</v>
      </c>
      <c r="K20" s="85">
        <f>IF('[4]Discharge'!K18=0,0,IF(TRIM('[4]Discharge'!K18)="","",IF(COUNT(O6)=0,"",IF(O6=1,(((10^K4)*('[4]Discharge'!K18^N4))/100),((10^K4)*('[4]Discharge'!K18^N4))))))</f>
        <v>0.30441131216056416</v>
      </c>
      <c r="L20" s="85">
        <f>IF('[4]Discharge'!L18=0,0,IF(TRIM('[4]Discharge'!L18)="","",IF(COUNT(O6)=0,"",IF(O6=1,(((10^K4)*('[4]Discharge'!L18^N4))/100),((10^K4)*('[4]Discharge'!L18^N4))))))</f>
        <v>0.4906050856203891</v>
      </c>
      <c r="M20" s="85">
        <f>IF('[4]Discharge'!M18=0,0,IF(TRIM('[4]Discharge'!M18)="","",IF(COUNT(O6)=0,"",IF(O6=1,(((10^K4)*('[4]Discharge'!M18^N4))/100),((10^K4)*('[4]Discharge'!M18^N4))))))</f>
        <v>9.325836919733714</v>
      </c>
      <c r="N20" s="85">
        <f>IF('[4]Discharge'!N18=0,0,IF(TRIM('[4]Discharge'!N18)="","",IF(COUNT(O6)=0,"",IF(O6=1,(((10^K4)*('[4]Discharge'!N18^N4))/100),((10^K4)*('[4]Discharge'!N18^N4))))))</f>
        <v>0.4454494457877628</v>
      </c>
      <c r="O20" s="122">
        <f t="shared" si="0"/>
        <v>230.5120445351603</v>
      </c>
      <c r="P20" s="92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22"/>
      <c r="P21" s="92"/>
      <c r="Q21" s="74"/>
    </row>
    <row r="22" spans="2:17" ht="21.75">
      <c r="B22" s="80">
        <v>11</v>
      </c>
      <c r="C22" s="85">
        <f>IF('[4]Discharge'!C20=0,0,IF(TRIM('[4]Discharge'!C20)="","",IF(COUNT(O6)=0,"",IF(O6=1,(((10^K4)*('[4]Discharge'!C20^N4))/100),((10^K4)*('[4]Discharge'!C20^N4))))))</f>
        <v>0.11299521725901328</v>
      </c>
      <c r="D22" s="85">
        <f>IF('[4]Discharge'!D20=0,0,IF(TRIM('[4]Discharge'!D20)="","",IF(COUNT(O6)=0,"",IF(O6=1,(((10^K4)*('[4]Discharge'!D20^N4))/100),((10^K4)*('[4]Discharge'!D20^N4))))))</f>
        <v>0.30441131216056416</v>
      </c>
      <c r="E22" s="85">
        <f>IF('[4]Discharge'!E20=0,0,IF(TRIM('[4]Discharge'!E20)="","",IF(COUNT(O6)=0,"",IF(O6=1,(((10^K4)*('[4]Discharge'!E20^N4))/100),((10^K4)*('[4]Discharge'!E20^N4))))))</f>
        <v>0.25208364111321674</v>
      </c>
      <c r="F22" s="85">
        <f>IF('[4]Discharge'!F20=0,0,IF(TRIM('[4]Discharge'!F20)="","",IF(COUNT(O6)=0,"",IF(O6=1,(((10^K4)*('[4]Discharge'!F20^N4))/100),((10^K4)*('[4]Discharge'!F20^N4))))))</f>
        <v>0.9612532720826397</v>
      </c>
      <c r="G22" s="85">
        <f>IF('[4]Discharge'!G20=0,0,IF(TRIM('[4]Discharge'!G20)="","",IF(COUNT(O6)=0,"",IF(O6=1,(((10^K4)*('[4]Discharge'!G20^N4))/100),((10^K4)*('[4]Discharge'!G20^N4))))))</f>
        <v>47.4077437998493</v>
      </c>
      <c r="H22" s="85">
        <f>IF('[4]Discharge'!H20=0,0,IF(TRIM('[4]Discharge'!H20)="","",IF(COUNT(O6)=0,"",IF(O6=1,(((10^K4)*('[4]Discharge'!H20^N4))/100),((10^K4)*('[4]Discharge'!H20^N4))))))</f>
        <v>63.1631720767283</v>
      </c>
      <c r="I22" s="85">
        <f>IF('[4]Discharge'!I20=0,0,IF(TRIM('[4]Discharge'!I20)="","",IF(COUNT(O6)=0,"",IF(O6=1,(((10^K4)*('[4]Discharge'!I20^N4))/100),((10^K4)*('[4]Discharge'!I20^N4))))))</f>
        <v>13.83237873287442</v>
      </c>
      <c r="J22" s="85">
        <f>IF('[4]Discharge'!J20=0,0,IF(TRIM('[4]Discharge'!J20)="","",IF(COUNT(O6)=0,"",IF(O6=1,(((10^K4)*('[4]Discharge'!J20^N4))/100),((10^K4)*('[4]Discharge'!J20^N4))))))</f>
        <v>2.2170098685076534</v>
      </c>
      <c r="K22" s="85">
        <f>IF('[4]Discharge'!K20=0,0,IF(TRIM('[4]Discharge'!K20)="","",IF(COUNT(O6)=0,"",IF(O6=1,(((10^K4)*('[4]Discharge'!K20^N4))/100),((10^K4)*('[4]Discharge'!K20^N4))))))</f>
        <v>0.34200492481381906</v>
      </c>
      <c r="L22" s="85">
        <f>IF('[4]Discharge'!L20=0,0,IF(TRIM('[4]Discharge'!L20)="","",IF(COUNT(O6)=0,"",IF(O6=1,(((10^K4)*('[4]Discharge'!L20^N4))/100),((10^K4)*('[4]Discharge'!L20^N4))))))</f>
        <v>0.4906050856203891</v>
      </c>
      <c r="M22" s="85">
        <f>IF('[4]Discharge'!M20=0,0,IF(TRIM('[4]Discharge'!M20)="","",IF(COUNT(O6)=0,"",IF(O6=1,(((10^K4)*('[4]Discharge'!M20^N4))/100),((10^K4)*('[4]Discharge'!M20^N4))))))</f>
        <v>1.9798931545936427</v>
      </c>
      <c r="N22" s="85">
        <f>IF('[4]Discharge'!N20=0,0,IF(TRIM('[4]Discharge'!N20)="","",IF(COUNT(O6)=0,"",IF(O6=1,(((10^K4)*('[4]Discharge'!N20^N4))/100),((10^K4)*('[4]Discharge'!N20^N4))))))</f>
        <v>0.38176218883683677</v>
      </c>
      <c r="O22" s="122">
        <f t="shared" si="0"/>
        <v>131.44531327443977</v>
      </c>
      <c r="P22" s="92"/>
      <c r="Q22" s="74"/>
    </row>
    <row r="23" spans="2:17" ht="21.75">
      <c r="B23" s="80">
        <v>12</v>
      </c>
      <c r="C23" s="85">
        <f>IF('[4]Discharge'!C21=0,0,IF(TRIM('[4]Discharge'!C21)="","",IF(COUNT(O6)=0,"",IF(O6=1,(((10^K4)*('[4]Discharge'!C21^N4))/100),((10^K4)*('[4]Discharge'!C21^N4))))))</f>
        <v>0.11299521725901328</v>
      </c>
      <c r="D23" s="85">
        <f>IF('[4]Discharge'!D21=0,0,IF(TRIM('[4]Discharge'!D21)="","",IF(COUNT(O6)=0,"",IF(O6=1,(((10^K4)*('[4]Discharge'!D21^N4))/100),((10^K4)*('[4]Discharge'!D21^N4))))))</f>
        <v>0.30441131216056416</v>
      </c>
      <c r="E23" s="85">
        <f>IF('[4]Discharge'!E21=0,0,IF(TRIM('[4]Discharge'!E21)="","",IF(COUNT(O6)=0,"",IF(O6=1,(((10^K4)*('[4]Discharge'!E21^N4))/100),((10^K4)*('[4]Discharge'!E21^N4))))))</f>
        <v>0.30441131216056416</v>
      </c>
      <c r="F23" s="85">
        <f>IF('[4]Discharge'!F21=0,0,IF(TRIM('[4]Discharge'!F21)="","",IF(COUNT(O6)=0,"",IF(O6=1,(((10^K4)*('[4]Discharge'!F21^N4))/100),((10^K4)*('[4]Discharge'!F21^N4))))))</f>
        <v>0.9612532720826397</v>
      </c>
      <c r="G23" s="85">
        <f>IF('[4]Discharge'!G21=0,0,IF(TRIM('[4]Discharge'!G21)="","",IF(COUNT(O6)=0,"",IF(O6=1,(((10^K4)*('[4]Discharge'!G21^N4))/100),((10^K4)*('[4]Discharge'!G21^N4))))))</f>
        <v>223.4831801661543</v>
      </c>
      <c r="H23" s="85">
        <f>IF('[4]Discharge'!H21=0,0,IF(TRIM('[4]Discharge'!H21)="","",IF(COUNT(O6)=0,"",IF(O6=1,(((10^K4)*('[4]Discharge'!H21^N4))/100),((10^K4)*('[4]Discharge'!H21^N4))))))</f>
        <v>108.91979909556827</v>
      </c>
      <c r="I23" s="85">
        <f>IF('[4]Discharge'!I21=0,0,IF(TRIM('[4]Discharge'!I21)="","",IF(COUNT(O6)=0,"",IF(O6=1,(((10^K4)*('[4]Discharge'!I21^N4))/100),((10^K4)*('[4]Discharge'!I21^N4))))))</f>
        <v>11.74603255840288</v>
      </c>
      <c r="J23" s="85">
        <f>IF('[4]Discharge'!J21=0,0,IF(TRIM('[4]Discharge'!J21)="","",IF(COUNT(O6)=0,"",IF(O6=1,(((10^K4)*('[4]Discharge'!J21^N4))/100),((10^K4)*('[4]Discharge'!J21^N4))))))</f>
        <v>1.756049623744559</v>
      </c>
      <c r="K23" s="85">
        <f>IF('[4]Discharge'!K21=0,0,IF(TRIM('[4]Discharge'!K21)="","",IF(COUNT(O6)=0,"",IF(O6=1,(((10^K4)*('[4]Discharge'!K21^N4))/100),((10^K4)*('[4]Discharge'!K21^N4))))))</f>
        <v>0.5623792197437294</v>
      </c>
      <c r="L23" s="85">
        <f>IF('[4]Discharge'!L21=0,0,IF(TRIM('[4]Discharge'!L21)="","",IF(COUNT(O6)=0,"",IF(O6=1,(((10^K4)*('[4]Discharge'!L21^N4))/100),((10^K4)*('[4]Discharge'!L21^N4))))))</f>
        <v>0.4906050856203891</v>
      </c>
      <c r="M23" s="85">
        <f>IF('[4]Discharge'!M21=0,0,IF(TRIM('[4]Discharge'!M21)="","",IF(COUNT(O6)=0,"",IF(O6=1,(((10^K4)*('[4]Discharge'!M21^N4))/100),((10^K4)*('[4]Discharge'!M21^N4))))))</f>
        <v>1.756049623744559</v>
      </c>
      <c r="N23" s="85">
        <f>IF('[4]Discharge'!N21=0,0,IF(TRIM('[4]Discharge'!N21)="","",IF(COUNT(O6)=0,"",IF(O6=1,(((10^K4)*('[4]Discharge'!N21^N4))/100),((10^K4)*('[4]Discharge'!N21^N4))))))</f>
        <v>0.38176218883683677</v>
      </c>
      <c r="O23" s="122">
        <f t="shared" si="0"/>
        <v>350.7789286754783</v>
      </c>
      <c r="P23" s="92"/>
      <c r="Q23" s="74"/>
    </row>
    <row r="24" spans="2:17" ht="21.75">
      <c r="B24" s="80">
        <v>13</v>
      </c>
      <c r="C24" s="85">
        <f>IF('[4]Discharge'!C10=0,0,IF(TRIM('[4]Discharge'!C22)="","",IF(COUNT(O6)=0,"",IF(O6=1,(((10^K4)*('[4]Discharge'!C22^N4))/100),((10^K4)*('[4]Discharge'!C22^N4))))))</f>
        <v>0.1364508311677223</v>
      </c>
      <c r="D24" s="85">
        <f>IF('[4]Discharge'!D22=0,0,IF(TRIM('[4]Discharge'!D22)="","",IF(COUNT(O6)=0,"",IF(O6=1,(((10^K4)*('[4]Discharge'!D22^N4))/100),((10^K4)*('[4]Discharge'!D22^N4))))))</f>
        <v>0.30441131216056416</v>
      </c>
      <c r="E24" s="85">
        <f>IF('[4]Discharge'!E22=0,0,IF(TRIM('[4]Discharge'!E22)="","",IF(COUNT(O6)=0,"",IF(O6=1,(((10^K4)*('[4]Discharge'!E22^N4))/100),((10^K4)*('[4]Discharge'!E22^N4))))))</f>
        <v>0.25208364111321674</v>
      </c>
      <c r="F24" s="85">
        <f>IF('[4]Discharge'!F22=0,0,IF(TRIM('[4]Discharge'!F22)="","",IF(COUNT(O6)=0,"",IF(O6=1,(((10^K4)*('[4]Discharge'!F22^N4))/100),((10^K4)*('[4]Discharge'!F22^N4))))))</f>
        <v>1.060388120300523</v>
      </c>
      <c r="G24" s="85">
        <f>IF('[4]Discharge'!G22=0,0,IF(TRIM('[4]Discharge'!G22)="","",IF(COUNT(O6)=0,"",IF(O6=1,(((10^K4)*('[4]Discharge'!G22^N4))/100),((10^K4)*('[4]Discharge'!G22^N4))))))</f>
        <v>2071.8766989525648</v>
      </c>
      <c r="H24" s="85">
        <f>IF('[4]Discharge'!H22=0,0,IF(TRIM('[4]Discharge'!H22)="","",IF(COUNT(O6)=0,"",IF(O6=1,(((10^K4)*('[4]Discharge'!H22^N4))/100),((10^K4)*('[4]Discharge'!H22^N4))))))</f>
        <v>318.7615176840774</v>
      </c>
      <c r="I24" s="85">
        <f>IF('[4]Discharge'!I22=0,0,IF(TRIM('[4]Discharge'!I22)="","",IF(COUNT(O6)=0,"",IF(O6=1,(((10^K4)*('[4]Discharge'!I22^N4))/100),((10^K4)*('[4]Discharge'!I22^N4))))))</f>
        <v>10.033203353201738</v>
      </c>
      <c r="J24" s="85">
        <f>IF('[4]Discharge'!J22=0,0,IF(TRIM('[4]Discharge'!J22)="","",IF(COUNT(O6)=0,"",IF(O6=1,(((10^K4)*('[4]Discharge'!J22^N4))/100),((10^K4)*('[4]Discharge'!J22^N4))))))</f>
        <v>1.756049623744559</v>
      </c>
      <c r="K24" s="85">
        <f>IF('[4]Discharge'!K22=0,0,IF(TRIM('[4]Discharge'!K22)="","",IF(COUNT(O6)=0,"",IF(O6=1,(((10^K4)*('[4]Discharge'!K22^N4))/100),((10^K4)*('[4]Discharge'!K22^N4))))))</f>
        <v>0.5623792197437294</v>
      </c>
      <c r="L24" s="85">
        <f>IF('[4]Discharge'!L22=0,0,IF(TRIM('[4]Discharge'!L22)="","",IF(COUNT(O6)=0,"",IF(O6=1,(((10^K4)*('[4]Discharge'!L22^N4))/100),((10^K4)*('[4]Discharge'!L22^N4))))))</f>
        <v>0.4906050856203891</v>
      </c>
      <c r="M24" s="85">
        <f>IF('[4]Discharge'!M22=0,0,IF(TRIM('[4]Discharge'!M22)="","",IF(COUNT(O6)=0,"",IF(O6=1,(((10^K4)*('[4]Discharge'!M22^N4))/100),((10^K4)*('[4]Discharge'!M22^N4))))))</f>
        <v>1.465000052583658</v>
      </c>
      <c r="N24" s="85">
        <f>IF('[4]Discharge'!N22=0,0,IF(TRIM('[4]Discharge'!N22)="","",IF(COUNT(O6)=0,"",IF(O6=1,(((10^K4)*('[4]Discharge'!N22^N4))/100),((10^K4)*('[4]Discharge'!N22^N4))))))</f>
        <v>0.38176218883683677</v>
      </c>
      <c r="O24" s="122">
        <f t="shared" si="0"/>
        <v>2407.0805500651154</v>
      </c>
      <c r="P24" s="92"/>
      <c r="Q24" s="74"/>
    </row>
    <row r="25" spans="2:17" ht="21.75">
      <c r="B25" s="80">
        <v>14</v>
      </c>
      <c r="C25" s="85">
        <f>IF('[4]Discharge'!C10=0,0,IF(TRIM('[4]Discharge'!C23)="","",IF(COUNT(O6)=0,"",IF(O6=1,(((10^K4)*('[4]Discharge'!C23^N4))/100),((10^K4)*('[4]Discharge'!C23^N4))))))</f>
        <v>0.17572962297506303</v>
      </c>
      <c r="D25" s="85">
        <f>IF('[4]Discharge'!D23=0,0,IF(TRIM('[4]Discharge'!D23)="","",IF(COUNT(O6)=0,"",IF(O6=1,(((10^K4)*('[4]Discharge'!D23^N4))/100),((10^K4)*('[4]Discharge'!D23^N4))))))</f>
        <v>0.30441131216056416</v>
      </c>
      <c r="E25" s="85">
        <f>IF('[4]Discharge'!E23=0,0,IF(TRIM('[4]Discharge'!E23)="","",IF(COUNT(O6)=0,"",IF(O6=1,(((10^K4)*('[4]Discharge'!E23^N4))/100),((10^K4)*('[4]Discharge'!E23^N4))))))</f>
        <v>0.30441131216056416</v>
      </c>
      <c r="F25" s="85">
        <f>IF('[4]Discharge'!F23=0,0,IF(TRIM('[4]Discharge'!F23)="","",IF(COUNT(O6)=0,"",IF(O6=1,(((10^K4)*('[4]Discharge'!F23^N4))/100),((10^K4)*('[4]Discharge'!F23^N4))))))</f>
        <v>0.9612532720826397</v>
      </c>
      <c r="G25" s="85">
        <f>IF('[4]Discharge'!G23=0,0,IF(TRIM('[4]Discharge'!G23)="","",IF(COUNT(O6)=0,"",IF(O6=1,(((10^K4)*('[4]Discharge'!G23^N4))/100),((10^K4)*('[4]Discharge'!G23^N4))))))</f>
        <v>4859.182210166938</v>
      </c>
      <c r="H25" s="85">
        <f>IF('[4]Discharge'!H23=0,0,IF(TRIM('[4]Discharge'!H23)="","",IF(COUNT(O6)=0,"",IF(O6=1,(((10^K4)*('[4]Discharge'!H23^N4))/100),((10^K4)*('[4]Discharge'!H23^N4))))))</f>
        <v>169.39155208409548</v>
      </c>
      <c r="I25" s="85">
        <f>IF('[4]Discharge'!I23=0,0,IF(TRIM('[4]Discharge'!I23)="","",IF(COUNT(O6)=0,"",IF(O6=1,(((10^K4)*('[4]Discharge'!I23^N4))/100),((10^K4)*('[4]Discharge'!I23^N4))))))</f>
        <v>8.644061506115554</v>
      </c>
      <c r="J25" s="85">
        <f>IF('[4]Discharge'!J23=0,0,IF(TRIM('[4]Discharge'!J23)="","",IF(COUNT(O6)=0,"",IF(O6=1,(((10^K4)*('[4]Discharge'!J23^N4))/100),((10^K4)*('[4]Discharge'!J23^N4))))))</f>
        <v>1.6281216268842258</v>
      </c>
      <c r="K25" s="85">
        <f>IF('[4]Discharge'!K23=0,0,IF(TRIM('[4]Discharge'!K23)="","",IF(COUNT(O6)=0,"",IF(O6=1,(((10^K4)*('[4]Discharge'!K23^N4))/100),((10^K4)*('[4]Discharge'!K23^N4))))))</f>
        <v>0.5623792197437294</v>
      </c>
      <c r="L25" s="85">
        <f>IF('[4]Discharge'!L23=0,0,IF(TRIM('[4]Discharge'!L23)="","",IF(COUNT(O6)=0,"",IF(O6=1,(((10^K4)*('[4]Discharge'!L23^N4))/100),((10^K4)*('[4]Discharge'!L23^N4))))))</f>
        <v>0.5623792197437294</v>
      </c>
      <c r="M25" s="85">
        <f>IF('[4]Discharge'!M23=0,0,IF(TRIM('[4]Discharge'!M23)="","",IF(COUNT(O6)=0,"",IF(O6=1,(((10^K4)*('[4]Discharge'!M23^N4))/100),((10^K4)*('[4]Discharge'!M23^N4))))))</f>
        <v>1.3482509075210352</v>
      </c>
      <c r="N25" s="85">
        <f>IF('[4]Discharge'!N23=0,0,IF(TRIM('[4]Discharge'!N23)="","",IF(COUNT(O6)=0,"",IF(O6=1,(((10^K4)*('[4]Discharge'!N23^N4))/100),((10^K4)*('[4]Discharge'!N23^N4))))))</f>
        <v>0.34200492481381906</v>
      </c>
      <c r="O25" s="122">
        <f t="shared" si="0"/>
        <v>5043.406765175235</v>
      </c>
      <c r="P25" s="92"/>
      <c r="Q25" s="74"/>
    </row>
    <row r="26" spans="2:17" ht="21.75">
      <c r="B26" s="80">
        <v>15</v>
      </c>
      <c r="C26" s="85">
        <f>IF('[4]Discharge'!C24=0,0,IF(TRIM('[4]Discharge'!C24)="","",IF(COUNT(O6)=0,"",IF(O6=1,(((10^K4)*('[4]Discharge'!C24^N4))/100),((10^K4)*('[4]Discharge'!C24^N4))))))</f>
        <v>0.2046400293256954</v>
      </c>
      <c r="D26" s="85">
        <f>IF('[4]Discharge'!D24=0,0,IF(TRIM('[4]Discharge'!D24)="","",IF(COUNT(O6)=0,"",IF(O6=1,(((10^K4)*('[4]Discharge'!D24^N4))/100),((10^K4)*('[4]Discharge'!D24^N4))))))</f>
        <v>0.30441131216056416</v>
      </c>
      <c r="E26" s="85">
        <f>IF('[4]Discharge'!E24=0,0,IF(TRIM('[4]Discharge'!E24)="","",IF(COUNT(O6)=0,"",IF(O6=1,(((10^K4)*('[4]Discharge'!E24^N4))/100),((10^K4)*('[4]Discharge'!E24^N4))))))</f>
        <v>3.917611681867112</v>
      </c>
      <c r="F26" s="85">
        <f>IF('[4]Discharge'!F24=0,0,IF(TRIM('[4]Discharge'!F24)="","",IF(COUNT(O6)=0,"",IF(O6=1,(((10^K4)*('[4]Discharge'!F24^N4))/100),((10^K4)*('[4]Discharge'!F24^N4))))))</f>
        <v>1.2000494674267512</v>
      </c>
      <c r="G26" s="85">
        <f>IF('[4]Discharge'!G24=0,0,IF(TRIM('[4]Discharge'!G24)="","",IF(COUNT(O6)=0,"",IF(O6=1,(((10^K4)*('[4]Discharge'!G24^N4))/100),((10^K4)*('[4]Discharge'!G24^N4))))))</f>
        <v>1237.6146141357165</v>
      </c>
      <c r="H26" s="85">
        <f>IF('[4]Discharge'!H24=0,0,IF(TRIM('[4]Discharge'!H24)="","",IF(COUNT(O6)=0,"",IF(O6=1,(((10^K4)*('[4]Discharge'!H24^N4))/100),((10^K4)*('[4]Discharge'!H24^N4))))))</f>
        <v>191.73029773858275</v>
      </c>
      <c r="I26" s="85">
        <f>IF('[4]Discharge'!I24=0,0,IF(TRIM('[4]Discharge'!I24)="","",IF(COUNT(O6)=0,"",IF(O6=1,(((10^K4)*('[4]Discharge'!I24^N4))/100),((10^K4)*('[4]Discharge'!I24^N4))))))</f>
        <v>7.357367095713312</v>
      </c>
      <c r="J26" s="85">
        <f>IF('[4]Discharge'!J24=0,0,IF(TRIM('[4]Discharge'!J24)="","",IF(COUNT(O6)=0,"",IF(O6=1,(((10^K4)*('[4]Discharge'!J24^N4))/100),((10^K4)*('[4]Discharge'!J24^N4))))))</f>
        <v>1.756049623744559</v>
      </c>
      <c r="K26" s="85">
        <f>IF('[4]Discharge'!K24=0,0,IF(TRIM('[4]Discharge'!K24)="","",IF(COUNT(O6)=0,"",IF(O6=1,(((10^K4)*('[4]Discharge'!K24^N4))/100),((10^K4)*('[4]Discharge'!K24^N4))))))</f>
        <v>0.5623792197437294</v>
      </c>
      <c r="L26" s="85">
        <f>IF('[4]Discharge'!L24=0,0,IF(TRIM('[4]Discharge'!L24)="","",IF(COUNT(O6)=0,"",IF(O6=1,(((10^K4)*('[4]Discharge'!L24^N4))/100),((10^K4)*('[4]Discharge'!L24^N4))))))</f>
        <v>0.4906050856203891</v>
      </c>
      <c r="M26" s="85">
        <f>IF('[4]Discharge'!M24=0,0,IF(TRIM('[4]Discharge'!M24)="","",IF(COUNT(O6)=0,"",IF(O6=1,(((10^K4)*('[4]Discharge'!M24^N4))/100),((10^K4)*('[4]Discharge'!M24^N4))))))</f>
        <v>1.060388120300523</v>
      </c>
      <c r="N26" s="85">
        <f>IF('[4]Discharge'!N24=0,0,IF(TRIM('[4]Discharge'!N24)="","",IF(COUNT(O6)=0,"",IF(O6=1,(((10^K4)*('[4]Discharge'!N24^N4))/100),((10^K4)*('[4]Discharge'!N24^N4))))))</f>
        <v>0.30441131216056416</v>
      </c>
      <c r="O26" s="122">
        <f t="shared" si="0"/>
        <v>1446.5028248223623</v>
      </c>
      <c r="P26" s="92"/>
      <c r="Q26" s="74"/>
    </row>
    <row r="27" spans="2:17" ht="21.75">
      <c r="B27" s="80">
        <v>16</v>
      </c>
      <c r="C27" s="85">
        <f>IF('[4]Discharge'!C25=0,0,IF(TRIM('[4]Discharge'!C25)="","",IF(COUNT(O6)=0,"",IF(O6=1,(((10^K4)*('[4]Discharge'!C25^N4))/100),((10^K4)*('[4]Discharge'!C25^N4))))))</f>
        <v>0.1364508311677223</v>
      </c>
      <c r="D27" s="85">
        <f>IF('[4]Discharge'!D25=0,0,IF(TRIM('[4]Discharge'!D25)="","",IF(COUNT(O6)=0,"",IF(O6=1,(((10^K4)*('[4]Discharge'!D25^N4))/100),((10^K4)*('[4]Discharge'!D25^N4))))))</f>
        <v>0.30441131216056416</v>
      </c>
      <c r="E27" s="85">
        <f>IF('[4]Discharge'!E25=0,0,IF(TRIM('[4]Discharge'!E25)="","",IF(COUNT(O6)=0,"",IF(O6=1,(((10^K4)*('[4]Discharge'!E25^N4))/100),((10^K4)*('[4]Discharge'!E25^N4))))))</f>
        <v>38.34541459783559</v>
      </c>
      <c r="F27" s="85">
        <f>IF('[4]Discharge'!F25=0,0,IF(TRIM('[4]Discharge'!F25)="","",IF(COUNT(O6)=0,"",IF(O6=1,(((10^K4)*('[4]Discharge'!F25^N4))/100),((10^K4)*('[4]Discharge'!F25^N4))))))</f>
        <v>0.9612532720826397</v>
      </c>
      <c r="G27" s="85">
        <f>IF('[4]Discharge'!G25=0,0,IF(TRIM('[4]Discharge'!G25)="","",IF(COUNT(O6)=0,"",IF(O6=1,(((10^K4)*('[4]Discharge'!G25^N4))/100),((10^K4)*('[4]Discharge'!G25^N4))))))</f>
        <v>223.4831801661543</v>
      </c>
      <c r="H27" s="85">
        <f>IF('[4]Discharge'!H25=0,0,IF(TRIM('[4]Discharge'!H25)="","",IF(COUNT(O6)=0,"",IF(O6=1,(((10^K4)*('[4]Discharge'!H25^N4))/100),((10^K4)*('[4]Discharge'!H25^N4))))))</f>
        <v>138.82884156069082</v>
      </c>
      <c r="I27" s="85">
        <f>IF('[4]Discharge'!I25=0,0,IF(TRIM('[4]Discharge'!I25)="","",IF(COUNT(O6)=0,"",IF(O6=1,(((10^K4)*('[4]Discharge'!I25^N4))/100),((10^K4)*('[4]Discharge'!I25^N4))))))</f>
        <v>9.325836919733714</v>
      </c>
      <c r="J27" s="85">
        <f>IF('[4]Discharge'!J25=0,0,IF(TRIM('[4]Discharge'!J25)="","",IF(COUNT(O6)=0,"",IF(O6=1,(((10^K4)*('[4]Discharge'!J25^N4))/100),((10^K4)*('[4]Discharge'!J25^N4))))))</f>
        <v>1.6281216268842258</v>
      </c>
      <c r="K27" s="85">
        <f>IF('[4]Discharge'!K25=0,0,IF(TRIM('[4]Discharge'!K25)="","",IF(COUNT(O6)=0,"",IF(O6=1,(((10^K4)*('[4]Discharge'!K25^N4))/100),((10^K4)*('[4]Discharge'!K25^N4))))))</f>
        <v>0.5623792197437294</v>
      </c>
      <c r="L27" s="85">
        <f>IF('[4]Discharge'!L25=0,0,IF(TRIM('[4]Discharge'!L25)="","",IF(COUNT(O6)=0,"",IF(O6=1,(((10^K4)*('[4]Discharge'!L25^N4))/100),((10^K4)*('[4]Discharge'!L25^N4))))))</f>
        <v>0.4906050856203891</v>
      </c>
      <c r="M27" s="85">
        <f>IF('[4]Discharge'!M25=0,0,IF(TRIM('[4]Discharge'!M25)="","",IF(COUNT(O6)=0,"",IF(O6=1,(((10^K4)*('[4]Discharge'!M25^N4))/100),((10^K4)*('[4]Discharge'!M25^N4))))))</f>
        <v>0.9612532720826397</v>
      </c>
      <c r="N27" s="85">
        <f>IF('[4]Discharge'!N25=0,0,IF(TRIM('[4]Discharge'!N25)="","",IF(COUNT(O6)=0,"",IF(O6=1,(((10^K4)*('[4]Discharge'!N25^N4))/100),((10^K4)*('[4]Discharge'!N25^N4))))))</f>
        <v>0.30441131216056416</v>
      </c>
      <c r="O27" s="122">
        <f t="shared" si="0"/>
        <v>415.3321591763169</v>
      </c>
      <c r="P27" s="92"/>
      <c r="Q27" s="74"/>
    </row>
    <row r="28" spans="2:17" ht="21.75">
      <c r="B28" s="80">
        <v>17</v>
      </c>
      <c r="C28" s="85">
        <f>IF('[4]Discharge'!C26=0,0,IF(TRIM('[4]Discharge'!C26)="","",IF(COUNT(O6)=0,"",IF(O6=1,(((10^K4)*('[4]Discharge'!C26^N4))/100),((10^K4)*('[4]Discharge'!C26^N4))))))</f>
        <v>0.1364508311677223</v>
      </c>
      <c r="D28" s="85">
        <f>IF('[4]Discharge'!D26=0,0,IF(TRIM('[4]Discharge'!D26)="","",IF(COUNT(O6)=0,"",IF(O6=1,(((10^K4)*('[4]Discharge'!D26^N4))/100),((10^K4)*('[4]Discharge'!D26^N4))))))</f>
        <v>0.30441131216056416</v>
      </c>
      <c r="E28" s="85">
        <f>IF('[4]Discharge'!E26=0,0,IF(TRIM('[4]Discharge'!E26)="","",IF(COUNT(O6)=0,"",IF(O6=1,(((10^K4)*('[4]Discharge'!E26^N4))/100),((10^K4)*('[4]Discharge'!E26^N4))))))</f>
        <v>3.2979025920252534</v>
      </c>
      <c r="F28" s="85">
        <f>IF('[4]Discharge'!F26=0,0,IF(TRIM('[4]Discharge'!F26)="","",IF(COUNT(O6)=0,"",IF(O6=1,(((10^K4)*('[4]Discharge'!F26^N4))/100),((10^K4)*('[4]Discharge'!F26^N4))))))</f>
        <v>0.9612532720826397</v>
      </c>
      <c r="G28" s="85">
        <f>IF('[4]Discharge'!G26=0,0,IF(TRIM('[4]Discharge'!G26)="","",IF(COUNT(O6)=0,"",IF(O6=1,(((10^K4)*('[4]Discharge'!G26^N4))/100),((10^K4)*('[4]Discharge'!G26^N4))))))</f>
        <v>197.52874344502476</v>
      </c>
      <c r="H28" s="85">
        <f>IF('[4]Discharge'!H26=0,0,IF(TRIM('[4]Discharge'!H26)="","",IF(COUNT(O6)=0,"",IF(O6=1,(((10^K4)*('[4]Discharge'!H26^N4))/100),((10^K4)*('[4]Discharge'!H26^N4))))))</f>
        <v>79.13496695438015</v>
      </c>
      <c r="I28" s="85">
        <f>IF('[4]Discharge'!I26=0,0,IF(TRIM('[4]Discharge'!I26)="","",IF(COUNT(O6)=0,"",IF(O6=1,(((10^K4)*('[4]Discharge'!I26^N4))/100),((10^K4)*('[4]Discharge'!I26^N4))))))</f>
        <v>10.766140955740699</v>
      </c>
      <c r="J28" s="85">
        <f>IF('[4]Discharge'!J26=0,0,IF(TRIM('[4]Discharge'!J26)="","",IF(COUNT(O6)=0,"",IF(O6=1,(((10^K4)*('[4]Discharge'!J26^N4))/100),((10^K4)*('[4]Discharge'!J26^N4))))))</f>
        <v>1.6281216268842258</v>
      </c>
      <c r="K28" s="85">
        <f>IF('[4]Discharge'!K26=0,0,IF(TRIM('[4]Discharge'!K26)="","",IF(COUNT(O6)=0,"",IF(O6=1,(((10^K4)*('[4]Discharge'!K26^N4))/100),((10^K4)*('[4]Discharge'!K26^N4))))))</f>
        <v>0.5623792197437294</v>
      </c>
      <c r="L28" s="85">
        <f>IF('[4]Discharge'!L26=0,0,IF(TRIM('[4]Discharge'!L26)="","",IF(COUNT(O6)=0,"",IF(O6=1,(((10^K4)*('[4]Discharge'!L26^N4))/100),((10^K4)*('[4]Discharge'!L26^N4))))))</f>
        <v>0.5623792197437294</v>
      </c>
      <c r="M28" s="85">
        <f>IF('[4]Discharge'!M26=0,0,IF(TRIM('[4]Discharge'!M26)="","",IF(COUNT(O6)=0,"",IF(O6=1,(((10^K4)*('[4]Discharge'!M26^N4))/100),((10^K4)*('[4]Discharge'!M26^N4))))))</f>
        <v>0.9612532720826397</v>
      </c>
      <c r="N28" s="85">
        <f>IF('[4]Discharge'!N26=0,0,IF(TRIM('[4]Discharge'!N26)="","",IF(COUNT(O6)=0,"",IF(O6=1,(((10^K4)*('[4]Discharge'!N26^N4))/100),((10^K4)*('[4]Discharge'!N26^N4))))))</f>
        <v>0.30441131216056416</v>
      </c>
      <c r="O28" s="122">
        <f t="shared" si="0"/>
        <v>296.1484140131966</v>
      </c>
      <c r="P28" s="92"/>
      <c r="Q28" s="74"/>
    </row>
    <row r="29" spans="2:17" ht="21.75">
      <c r="B29" s="80">
        <v>18</v>
      </c>
      <c r="C29" s="85">
        <f>IF('[4]Discharge'!C27=0,0,IF(TRIM('[4]Discharge'!C27)="","",IF(COUNT(O6)=0,"",IF(O6=1,(((10^K4)*('[4]Discharge'!C27^N4))/100),((10^K4)*('[4]Discharge'!C27^N4))))))</f>
        <v>0.11299521725901328</v>
      </c>
      <c r="D29" s="85">
        <f>IF('[4]Discharge'!D27=0,0,IF(TRIM('[4]Discharge'!D27)="","",IF(COUNT(O6)=0,"",IF(O6=1,(((10^K4)*('[4]Discharge'!D27^N4))/100),((10^K4)*('[4]Discharge'!D27^N4))))))</f>
        <v>0.25208364111321674</v>
      </c>
      <c r="E29" s="85">
        <f>IF('[4]Discharge'!E27=0,0,IF(TRIM('[4]Discharge'!E27)="","",IF(COUNT(O6)=0,"",IF(O6=1,(((10^K4)*('[4]Discharge'!E27^N4))/100),((10^K4)*('[4]Discharge'!E27^N4))))))</f>
        <v>3.0078441030210157</v>
      </c>
      <c r="F29" s="85">
        <f>IF('[4]Discharge'!F27=0,0,IF(TRIM('[4]Discharge'!F27)="","",IF(COUNT(O6)=0,"",IF(O6=1,(((10^K4)*('[4]Discharge'!F27^N4))/100),((10^K4)*('[4]Discharge'!F27^N4))))))</f>
        <v>2.2170098685076534</v>
      </c>
      <c r="G29" s="85">
        <f>IF('[4]Discharge'!G27=0,0,IF(TRIM('[4]Discharge'!G27)="","",IF(COUNT(O6)=0,"",IF(O6=1,(((10^K4)*('[4]Discharge'!G27^N4))/100),((10^K4)*('[4]Discharge'!G27^N4))))))</f>
        <v>381.9358994978466</v>
      </c>
      <c r="H29" s="85">
        <f>IF('[4]Discharge'!H27=0,0,IF(TRIM('[4]Discharge'!H27)="","",IF(COUNT(O6)=0,"",IF(O6=1,(((10^K4)*('[4]Discharge'!H27^N4))/100),((10^K4)*('[4]Discharge'!H27^N4))))))</f>
        <v>44.99904434163948</v>
      </c>
      <c r="I29" s="85">
        <f>IF('[4]Discharge'!I27=0,0,IF(TRIM('[4]Discharge'!I27)="","",IF(COUNT(O6)=0,"",IF(O6=1,(((10^K4)*('[4]Discharge'!I27^N4))/100),((10^K4)*('[4]Discharge'!I27^N4))))))</f>
        <v>10.766140955740699</v>
      </c>
      <c r="J29" s="85">
        <f>IF('[4]Discharge'!J27=0,0,IF(TRIM('[4]Discharge'!J27)="","",IF(COUNT(O6)=0,"",IF(O6=1,(((10^K4)*('[4]Discharge'!J27^N4))/100),((10^K4)*('[4]Discharge'!J27^N4))))))</f>
        <v>1.6281216268842258</v>
      </c>
      <c r="K29" s="85">
        <f>IF('[4]Discharge'!K27=0,0,IF(TRIM('[4]Discharge'!K27)="","",IF(COUNT(O6)=0,"",IF(O6=1,(((10^K4)*('[4]Discharge'!K27^N4))/100),((10^K4)*('[4]Discharge'!K27^N4))))))</f>
        <v>0.5623792197437294</v>
      </c>
      <c r="L29" s="85">
        <f>IF('[4]Discharge'!L27=0,0,IF(TRIM('[4]Discharge'!L27)="","",IF(COUNT(O6)=0,"",IF(O6=1,(((10^K4)*('[4]Discharge'!L27^N4))/100),((10^K4)*('[4]Discharge'!L27^N4))))))</f>
        <v>0.5623792197437294</v>
      </c>
      <c r="M29" s="85">
        <f>IF('[4]Discharge'!M27=0,0,IF(TRIM('[4]Discharge'!M27)="","",IF(COUNT(O6)=0,"",IF(O6=1,(((10^K4)*('[4]Discharge'!M27^N4))/100),((10^K4)*('[4]Discharge'!M27^N4))))))</f>
        <v>0.8365645606000073</v>
      </c>
      <c r="N29" s="85">
        <f>IF('[4]Discharge'!N27=0,0,IF(TRIM('[4]Discharge'!N27)="","",IF(COUNT(O6)=0,"",IF(O6=1,(((10^K4)*('[4]Discharge'!N27^N4))/100),((10^K4)*('[4]Discharge'!N27^N4))))))</f>
        <v>0.30441131216056416</v>
      </c>
      <c r="O29" s="122">
        <f t="shared" si="0"/>
        <v>447.1848735642599</v>
      </c>
      <c r="P29" s="92"/>
      <c r="Q29" s="74"/>
    </row>
    <row r="30" spans="2:17" ht="21.75">
      <c r="B30" s="80">
        <v>19</v>
      </c>
      <c r="C30" s="85">
        <f>IF('[4]Discharge'!C28=0,0,IF(TRIM('[4]Discharge'!C28)="","",IF(COUNT(O6)=0,"",IF(O6=1,(((10^K4)*('[4]Discharge'!C28^N4))/100),((10^K4)*('[4]Discharge'!C28^N4))))))</f>
        <v>0.09172885821322514</v>
      </c>
      <c r="D30" s="85">
        <f>IF('[4]Discharge'!D28=0,0,IF(TRIM('[4]Discharge'!D28)="","",IF(COUNT(O6)=0,"",IF(O6=1,(((10^K4)*('[4]Discharge'!D28^N4))/100),((10^K4)*('[4]Discharge'!D28^N4))))))</f>
        <v>0.25208364111321674</v>
      </c>
      <c r="E30" s="85">
        <f>IF('[4]Discharge'!E28=0,0,IF('[4]Discharge'!E28=0,0,IF(TRIM('[4]Discharge'!E28)="","",IF(COUNT(O6)=0,"",IF(O6=1,(((10^K4)*('[4]Discharge'!E28^N4))/100),((10^K4)*('[4]Discharge'!E28^N4)))))))</f>
        <v>2.2170098685076534</v>
      </c>
      <c r="F30" s="85">
        <f>IF('[4]Discharge'!F28=0,0,IF(TRIM('[4]Discharge'!F28)="","",IF(COUNT(O6)=0,"",IF(O6=1,(((10^K4)*('[4]Discharge'!F28^N4))/100),((10^K4)*('[4]Discharge'!F28^N4))))))</f>
        <v>7.357367095713312</v>
      </c>
      <c r="G30" s="85">
        <f>IF('[4]Discharge'!G28=0,0,IF(TRIM('[4]Discharge'!G28)="","",IF(COUNT(O6)=0,"",IF(O6=1,(((10^K4)*('[4]Discharge'!G28^N4))/100),((10^K4)*('[4]Discharge'!G28^N4))))))</f>
        <v>180.3898619347765</v>
      </c>
      <c r="H30" s="85">
        <f>IF('[4]Discharge'!H28=0,0,IF(TRIM('[4]Discharge'!H28)="","",IF(COUNT(O6)=0,"",IF(O6=1,(((10^K4)*('[4]Discharge'!H28^N4))/100),((10^K4)*('[4]Discharge'!H28^N4))))))</f>
        <v>30.769360982854007</v>
      </c>
      <c r="I30" s="85">
        <f>IF('[4]Discharge'!I28=0,0,IF(TRIM('[4]Discharge'!I28)="","",IF(COUNT(O6)=0,"",IF(O6=1,(((10^K4)*('[4]Discharge'!I28^N4))/100),((10^K4)*('[4]Discharge'!I28^N4))))))</f>
        <v>12.768124270039579</v>
      </c>
      <c r="J30" s="85">
        <f>IF('[4]Discharge'!J28=0,0,IF(TRIM('[4]Discharge'!J28)="","",IF(COUNT(O6)=0,"",IF(O6=1,(((10^K4)*('[4]Discharge'!J28^N4))/100),((10^K4)*('[4]Discharge'!J28^N4))))))</f>
        <v>1.6281216268842258</v>
      </c>
      <c r="K30" s="85">
        <f>IF('[4]Discharge'!K28=0,0,IF(TRIM('[4]Discharge'!K28)="","",IF(COUNT(O6)=0,"",IF(O6=1,(((10^K4)*('[4]Discharge'!K28^N4))/100),((10^K4)*('[4]Discharge'!K28^N4))))))</f>
        <v>0.4906050856203891</v>
      </c>
      <c r="L30" s="85">
        <f>IF('[4]Discharge'!L28=0,0,IF(TRIM('[4]Discharge'!L28)="","",IF(COUNT(O6)=0,"",IF(O6=1,(((10^K4)*('[4]Discharge'!L28^N4))/100),((10^K4)*('[4]Discharge'!L28^N4))))))</f>
        <v>0.5623792197437294</v>
      </c>
      <c r="M30" s="85">
        <f>IF('[4]Discharge'!M28=0,0,IF(TRIM('[4]Discharge'!M28)="","",IF(COUNT(O6)=0,"",IF(O6=1,(((10^K4)*('[4]Discharge'!M28^N4))/100),((10^K4)*('[4]Discharge'!M28^N4))))))</f>
        <v>0.6389959548367001</v>
      </c>
      <c r="N30" s="85">
        <f>IF('[4]Discharge'!N28=0,0,IF(TRIM('[4]Discharge'!N28)="","",IF(COUNT(O6)=0,"",IF(O6=1,(((10^K4)*('[4]Discharge'!N28^N4))/100),((10^K4)*('[4]Discharge'!N28^N4))))))</f>
        <v>0.30441131216056416</v>
      </c>
      <c r="O30" s="122">
        <f t="shared" si="0"/>
        <v>237.47004985046308</v>
      </c>
      <c r="P30" s="92"/>
      <c r="Q30" s="74"/>
    </row>
    <row r="31" spans="2:17" ht="21.75">
      <c r="B31" s="80">
        <v>20</v>
      </c>
      <c r="C31" s="85">
        <f>IF('[4]Discharge'!C29=0,0,IF(TRIM('[4]Discharge'!C29)="","",IF(COUNT(O6)=0,"",IF(O6=1,(((10^K4)*('[4]Discharge'!C29^N4))/100),((10^K4)*('[4]Discharge'!C29^N4))))))</f>
        <v>0.09172885821322514</v>
      </c>
      <c r="D31" s="85">
        <f>IF('[4]Discharge'!D29=0,0,IF(TRIM('[4]Discharge'!D29)="","",IF(COUNT(O6)=0,"",IF(O6=1,(((10^K4)*('[4]Discharge'!D29^N4))/100),((10^K4)*('[4]Discharge'!D29^N4))))))</f>
        <v>0.2046400293256954</v>
      </c>
      <c r="E31" s="85">
        <f>IF('[4]Discharge'!E29=0,0,IF(TRIM('[4]Discharge'!E29)="","",IF(COUNT(O6)=0,"",IF(O6=1,(((10^K4)*('[4]Discharge'!E29^N4))/100),((10^K4)*('[4]Discharge'!E29^N4))))))</f>
        <v>1.060388120300523</v>
      </c>
      <c r="F31" s="85">
        <f>IF('[4]Discharge'!F29=0,0,IF(TRIM('[4]Discharge'!F29)="","",IF(COUNT(O6)=0,"",IF(O6=1,(((10^K4)*('[4]Discharge'!F29^N4))/100),((10^K4)*('[4]Discharge'!F29^N4))))))</f>
        <v>5.619802743063278</v>
      </c>
      <c r="G31" s="85">
        <f>IF('[4]Discharge'!G29=0,0,IF(TRIM('[4]Discharge'!G29)="","",IF(COUNT(O6)=0,"",IF(O6=1,(((10^K4)*('[4]Discharge'!G29^N4))/100),((10^K4)*('[4]Discharge'!G29^N4))))))</f>
        <v>89.75377514194851</v>
      </c>
      <c r="H31" s="85">
        <f>IF('[4]Discharge'!H29=0,0,IF(TRIM('[4]Discharge'!H29)="","",IF(COUNT(O6)=0,"",IF(O6=1,(((10^K4)*('[4]Discharge'!H29^N4))/100),((10^K4)*('[4]Discharge'!H29^N4))))))</f>
        <v>372.038378636094</v>
      </c>
      <c r="I31" s="85">
        <f>IF('[4]Discharge'!I29=0,0,IF(TRIM('[4]Discharge'!I29)="","",IF(COUNT(O6)=0,"",IF(O6=1,(((10^K4)*('[4]Discharge'!I29^N4))/100),((10^K4)*('[4]Discharge'!I29^N4))))))</f>
        <v>29.0041930511992</v>
      </c>
      <c r="J31" s="85">
        <f>IF('[4]Discharge'!J29=0,0,IF(TRIM('[4]Discharge'!J29)="","",IF(COUNT(O6)=0,"",IF(O6=1,(((10^K4)*('[4]Discharge'!J29^N4))/100),((10^K4)*('[4]Discharge'!J29^N4))))))</f>
        <v>1.6281216268842258</v>
      </c>
      <c r="K31" s="85">
        <f>IF('[4]Discharge'!K29=0,0,IF(TRIM('[4]Discharge'!K29)="","",IF(COUNT(O6)=0,"",IF(O6=1,(((10^K4)*('[4]Discharge'!K29^N4))/100),((10^K4)*('[4]Discharge'!K29^N4))))))</f>
        <v>0.4906050856203891</v>
      </c>
      <c r="L31" s="85">
        <f>IF('[4]Discharge'!L29=0,0,IF(TRIM('[4]Discharge'!L29)="","",IF(COUNT(O6)=0,"",IF(O6=1,(((10^K4)*('[4]Discharge'!L29^N4))/100),((10^K4)*('[4]Discharge'!L29^N4))))))</f>
        <v>0.5623792197437294</v>
      </c>
      <c r="M31" s="85">
        <f>IF('[4]Discharge'!M29=0,0,IF(TRIM('[4]Discharge'!M29)="","",IF(COUNT(O6)=0,"",IF(O6=1,(((10^K4)*('[4]Discharge'!M29^N4))/100),((10^K4)*('[4]Discharge'!M29^N4))))))</f>
        <v>0.5623792197437294</v>
      </c>
      <c r="N31" s="85">
        <f>IF('[4]Discharge'!N29=0,0,IF(TRIM('[4]Discharge'!N29)="","",IF(COUNT(O6)=0,"",IF(O6=1,(((10^K4)*('[4]Discharge'!N29^N4))/100),((10^K4)*('[4]Discharge'!N29^N4))))))</f>
        <v>0.34200492481381906</v>
      </c>
      <c r="O31" s="122">
        <f t="shared" si="0"/>
        <v>501.35839665695033</v>
      </c>
      <c r="P31" s="92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22"/>
      <c r="P32" s="92"/>
      <c r="Q32" s="74"/>
    </row>
    <row r="33" spans="2:17" ht="21.75">
      <c r="B33" s="80">
        <v>21</v>
      </c>
      <c r="C33" s="85">
        <f>IF('[4]Discharge'!C31=0,0,IF(TRIM('[4]Discharge'!C31)="","",IF(COUNT(O6)=0,"",IF(O6=1,(((10^K4)*('[4]Discharge'!C31^N4))/100),((10^K4)*('[4]Discharge'!C31^N4))))))</f>
        <v>0.09172885821322514</v>
      </c>
      <c r="D33" s="85">
        <f>IF('[4]Discharge'!D31=0,0,IF(TRIM('[4]Discharge'!D31)="","",IF(COUNT(O6)=0,"",IF(O6=1,(((10^K4)*('[4]Discharge'!D31^N4))/100),((10^K4)*('[4]Discharge'!D31^N4))))))</f>
        <v>0.2046400293256954</v>
      </c>
      <c r="E33" s="85">
        <f>IF('[4]Discharge'!E31=0,0,IF(TRIM('[4]Discharge'!E31)="","",IF(COUNT(O6)=0,"",IF(O6=1,(((10^K4)*('[4]Discharge'!E31^N4))/100),((10^K4)*('[4]Discharge'!E31^N4))))))</f>
        <v>0.8365645606000073</v>
      </c>
      <c r="F33" s="85">
        <f>IF('[4]Discharge'!F31=0,0,IF(TRIM('[4]Discharge'!F31)="","",IF(COUNT(O6)=0,"",IF(O6=1,(((10^K4)*('[4]Discharge'!F31^N4))/100),((10^K4)*('[4]Discharge'!F31^N4))))))</f>
        <v>9.325836919733714</v>
      </c>
      <c r="G33" s="85">
        <f>IF('[4]Discharge'!G31=0,0,IF(TRIM('[4]Discharge'!G31)="","",IF(COUNT(O6)=0,"",IF(O6=1,(((10^K4)*('[4]Discharge'!G31^N4))/100),((10^K4)*('[4]Discharge'!G31^N4))))))</f>
        <v>42.65249232691912</v>
      </c>
      <c r="H33" s="85">
        <f>IF('[4]Discharge'!H31=0,0,IF(TRIM('[4]Discharge'!H31)="","",IF(COUNT(O6)=0,"",IF(O6=1,(((10^K4)*('[4]Discharge'!H31^N4))/100),((10^K4)*('[4]Discharge'!H31^N4))))))</f>
        <v>3308.1123104787753</v>
      </c>
      <c r="I33" s="85">
        <f>IF('[4]Discharge'!I31=0,0,IF(TRIM('[4]Discharge'!I31)="","",IF(COUNT(O6)=0,"",IF(O6=1,(((10^K4)*('[4]Discharge'!I31^N4))/100),((10^K4)*('[4]Discharge'!I31^N4))))))</f>
        <v>29.0041930511992</v>
      </c>
      <c r="J33" s="85">
        <f>IF('[4]Discharge'!J31=0,0,IF(TRIM('[4]Discharge'!J31)="","",IF(COUNT(O6)=0,"",IF(O6=1,(((10^K4)*('[4]Discharge'!J31^N4))/100),((10^K4)*('[4]Discharge'!J31^N4))))))</f>
        <v>1.6281216268842258</v>
      </c>
      <c r="K33" s="85">
        <f>IF('[4]Discharge'!K31=0,0,IF(TRIM('[4]Discharge'!K31)="","",IF(COUNT(O6)=0,"",IF(O6=1,(((10^K4)*('[4]Discharge'!K31^N4))/100),((10^K4)*('[4]Discharge'!K31^N4))))))</f>
        <v>0.4906050856203891</v>
      </c>
      <c r="L33" s="85">
        <f>IF('[4]Discharge'!L31=0,0,IF(TRIM('[4]Discharge'!L31)="","",IF(COUNT(O6)=0,"",IF(O6=1,(((10^K4)*('[4]Discharge'!L31^N4))/100),((10^K4)*('[4]Discharge'!L31^N4))))))</f>
        <v>0.5623792197437294</v>
      </c>
      <c r="M33" s="85">
        <f>IF('[4]Discharge'!M31=0,0,IF(TRIM('[4]Discharge'!M31)="","",IF(COUNT(O6)=0,"",IF(O6=1,(((10^K4)*('[4]Discharge'!M31^N4))/100),((10^K4)*('[4]Discharge'!M31^N4))))))</f>
        <v>0.5623792197437294</v>
      </c>
      <c r="N33" s="85">
        <f>IF('[4]Discharge'!N31=0,0,IF(TRIM('[4]Discharge'!N31)="","",IF(COUNT(O6)=0,"",IF(O6=1,(((10^K4)*('[4]Discharge'!N31^N4))/100),((10^K4)*('[4]Discharge'!N31^N4))))))</f>
        <v>0.34200492481381906</v>
      </c>
      <c r="O33" s="122">
        <f t="shared" si="0"/>
        <v>3393.8132563015724</v>
      </c>
      <c r="P33" s="92"/>
      <c r="Q33" s="74"/>
    </row>
    <row r="34" spans="2:17" ht="21.75">
      <c r="B34" s="80">
        <v>22</v>
      </c>
      <c r="C34" s="85">
        <f>IF('[4]Discharge'!C32=0,0,IF(TRIM('[4]Discharge'!C32)="","",IF(COUNT(O6)=0,"",IF(O6=1,(((10^K4)*('[4]Discharge'!C32^N4))/100),((10^K4)*('[4]Discharge'!C32^N4))))))</f>
        <v>0.11299521725901328</v>
      </c>
      <c r="D34" s="85">
        <f>IF('[4]Discharge'!D32=0,0,IF(TRIM('[4]Discharge'!D32)="","",IF(COUNT(O6)=0,"",IF(O6=1,(((10^K4)*('[4]Discharge'!D32^N4))/100),((10^K4)*('[4]Discharge'!D32^N4))))))</f>
        <v>0.2046400293256954</v>
      </c>
      <c r="E34" s="85">
        <f>IF('[4]Discharge'!E32=0,0,IF(TRIM('[4]Discharge'!E32)="","",IF(COUNT(O6)=0,"",IF(O6=1,(((10^K4)*('[4]Discharge'!E32^N4))/100),((10^K4)*('[4]Discharge'!E32^N4))))))</f>
        <v>0.8365645606000073</v>
      </c>
      <c r="F34" s="85">
        <f>IF('[4]Discharge'!F32=0,0,IF(TRIM('[4]Discharge'!F32)="","",IF(COUNT(O6)=0,"",IF(O6=1,(((10^K4)*('[4]Discharge'!F32^N4))/100),((10^K4)*('[4]Discharge'!F32^N4))))))</f>
        <v>14.938760132604626</v>
      </c>
      <c r="G34" s="85">
        <f>IF('[4]Discharge'!G32=0,0,IF(TRIM('[4]Discharge'!G32)="","",IF(COUNT(O6)=0,"",IF(O6=1,(((10^K4)*('[4]Discharge'!G32^N4))/100),((10^K4)*('[4]Discharge'!G32^N4))))))</f>
        <v>40.36812308854656</v>
      </c>
      <c r="H34" s="85">
        <f>IF('[4]Discharge'!H32=0,0,IF(TRIM('[4]Discharge'!H32)="","",IF(COUNT(O6)=0,"",IF(O6=1,(((10^K4)*('[4]Discharge'!H32^N4))/100),((10^K4)*('[4]Discharge'!H32^N4))))))</f>
        <v>343.1173872153489</v>
      </c>
      <c r="I34" s="85">
        <f>IF('[4]Discharge'!I32=0,0,IF(TRIM('[4]Discharge'!I32)="","",IF(COUNT(O6)=0,"",IF(O6=1,(((10^K4)*('[4]Discharge'!I32^N4))/100),((10^K4)*('[4]Discharge'!I32^N4))))))</f>
        <v>21.101411520298097</v>
      </c>
      <c r="J34" s="85">
        <f>IF('[4]Discharge'!J32=0,0,IF(TRIM('[4]Discharge'!J32)="","",IF(COUNT(O6)=0,"",IF(O6=1,(((10^K4)*('[4]Discharge'!J32^N4))/100),((10^K4)*('[4]Discharge'!J32^N4))))))</f>
        <v>1.6281216268842258</v>
      </c>
      <c r="K34" s="85">
        <f>IF('[4]Discharge'!K32=0,0,IF(TRIM('[4]Discharge'!K32)="","",IF(COUNT(O6)=0,"",IF(O6=1,(((10^K4)*('[4]Discharge'!K32^N4))/100),((10^K4)*('[4]Discharge'!K32^N4))))))</f>
        <v>0.5623792197437294</v>
      </c>
      <c r="L34" s="85">
        <f>IF('[4]Discharge'!L32=0,0,IF(TRIM('[4]Discharge'!L32)="","",IF(COUNT(O6)=0,"",IF(O6=1,(((10^K4)*('[4]Discharge'!L32^N4))/100),((10^K4)*('[4]Discharge'!L32^N4))))))</f>
        <v>0.5623792197437294</v>
      </c>
      <c r="M34" s="85">
        <f>IF('[4]Discharge'!M32=0,0,IF(TRIM('[4]Discharge'!M32)="","",IF(COUNT(O6)=0,"",IF(O6=1,(((10^K4)*('[4]Discharge'!M32^N4))/100),((10^K4)*('[4]Discharge'!M32^N4))))))</f>
        <v>0.5623792197437294</v>
      </c>
      <c r="N34" s="85">
        <f>IF('[4]Discharge'!N32=0,0,IF(TRIM('[4]Discharge'!N32)="","",IF(COUNT(O6)=0,"",IF(O6=1,(((10^K4)*('[4]Discharge'!N32^N4))/100),((10^K4)*('[4]Discharge'!N32^N4))))))</f>
        <v>0.30441131216056416</v>
      </c>
      <c r="O34" s="122">
        <f t="shared" si="0"/>
        <v>424.29955236225885</v>
      </c>
      <c r="P34" s="92"/>
      <c r="Q34" s="74"/>
    </row>
    <row r="35" spans="2:17" ht="21.75">
      <c r="B35" s="80">
        <v>23</v>
      </c>
      <c r="C35" s="85">
        <f>IF('[4]Discharge'!C33=0,0,IF(TRIM('[4]Discharge'!C33)="","",IF(COUNT(O6)=0,"",IF(O6=1,(((10^K4)*('[4]Discharge'!C33^N4))/100),((10^K4)*('[4]Discharge'!C33^N4))))))</f>
        <v>0.07265661251218554</v>
      </c>
      <c r="D35" s="85">
        <f>IF('[4]Discharge'!D33=0,0,IF(TRIM('[4]Discharge'!D33)="","",IF(COUNT(O6)=0,"",IF(O6=1,(((10^K4)*('[4]Discharge'!D33^N4))/100),((10^K4)*('[4]Discharge'!D33^N4))))))</f>
        <v>0.11299521725901328</v>
      </c>
      <c r="E35" s="85">
        <f>IF('[4]Discharge'!E33=0,0,IF(TRIM('[4]Discharge'!E33)="","",IF(COUNT(O6)=0,"",IF(O6=1,(((10^K4)*('[4]Discharge'!E33^N4))/100),((10^K4)*('[4]Discharge'!E33^N4))))))</f>
        <v>0.5623792197437294</v>
      </c>
      <c r="F35" s="85">
        <f>IF('[4]Discharge'!F33=0,0,IF(TRIM('[4]Discharge'!F33)="","",IF(COUNT(O6)=0,"",IF(O6=1,(((10^K4)*('[4]Discharge'!F33^N4))/100),((10^K4)*('[4]Discharge'!F33^N4))))))</f>
        <v>3.0078441030210157</v>
      </c>
      <c r="G35" s="85">
        <f>IF('[4]Discharge'!G33=0,0,IF(TRIM('[4]Discharge'!G33)="","",IF(COUNT(O6)=0,"",IF(O6=1,(((10^K4)*('[4]Discharge'!G33^N4))/100),((10^K4)*('[4]Discharge'!G33^N4))))))</f>
        <v>191.73029773858275</v>
      </c>
      <c r="H35" s="85">
        <f>IF('[4]Discharge'!H33=0,0,IF(TRIM('[4]Discharge'!H33)="","",IF(COUNT(O6)=0,"",IF(O6=1,(((10^K4)*('[4]Discharge'!H33^N4))/100),((10^K4)*('[4]Discharge'!H33^N4))))))</f>
        <v>295.29303818733604</v>
      </c>
      <c r="I35" s="85">
        <f>IF('[4]Discharge'!I33=0,0,IF(TRIM('[4]Discharge'!I33)="","",IF(COUNT(O6)=0,"",IF(O6=1,(((10^K4)*('[4]Discharge'!I33^N4))/100),((10^K4)*('[4]Discharge'!I33^N4))))))</f>
        <v>13.83237873287442</v>
      </c>
      <c r="J35" s="85">
        <f>IF('[4]Discharge'!J33=0,0,IF(TRIM('[4]Discharge'!J33)="","",IF(COUNT(O6)=0,"",IF(O6=1,(((10^K4)*('[4]Discharge'!J33^N4))/100),((10^K4)*('[4]Discharge'!J33^N4))))))</f>
        <v>1.6281216268842258</v>
      </c>
      <c r="K35" s="85">
        <f>IF('[4]Discharge'!K33=0,0,IF(TRIM('[4]Discharge'!K33)="","",IF(COUNT(O6)=0,"",IF(O6=1,(((10^K4)*('[4]Discharge'!K33^N4))/100),((10^K4)*('[4]Discharge'!K33^N4))))))</f>
        <v>0.5623792197437294</v>
      </c>
      <c r="L35" s="85">
        <f>IF('[4]Discharge'!L33=0,0,IF(TRIM('[4]Discharge'!L33)="","",IF(COUNT(O6)=0,"",IF(O6=1,(((10^K4)*('[4]Discharge'!L33^N4))/100),((10^K4)*('[4]Discharge'!L33^N4))))))</f>
        <v>0.5623792197437294</v>
      </c>
      <c r="M35" s="85">
        <f>IF('[4]Discharge'!M33=0,0,IF(TRIM('[4]Discharge'!M33)="","",IF(COUNT(O6)=0,"",IF(O6=1,(((10^K4)*('[4]Discharge'!M33^N4))/100),((10^K4)*('[4]Discharge'!M33^N4))))))</f>
        <v>0.5623792197437294</v>
      </c>
      <c r="N35" s="85">
        <f>IF('[4]Discharge'!N33=0,0,IF(TRIM('[4]Discharge'!N33)="","",IF(COUNT(O6)=0,"",IF(O6=1,(((10^K4)*('[4]Discharge'!N33^N4))/100),((10^K4)*('[4]Discharge'!N33^N4))))))</f>
        <v>0.30441131216056416</v>
      </c>
      <c r="O35" s="122">
        <f t="shared" si="0"/>
        <v>508.2312604096051</v>
      </c>
      <c r="P35" s="92"/>
      <c r="Q35" s="74"/>
    </row>
    <row r="36" spans="2:17" ht="21.75">
      <c r="B36" s="80">
        <v>24</v>
      </c>
      <c r="C36" s="85">
        <f>IF('[4]Discharge'!C34=0,0,IF(TRIM('[4]Discharge'!C34)="","",IF(COUNT(O6)=0,"",IF(O6=1,(((10^K4)*('[4]Discharge'!C34^N4))/100),((10^K4)*('[4]Discharge'!C34^N4))))))</f>
        <v>0.09172885821322514</v>
      </c>
      <c r="D36" s="85">
        <f>IF('[4]Discharge'!D34=0,0,IF(TRIM('[4]Discharge'!D34)="","",IF(COUNT(O6)=0,"",IF(O6=1,(((10^K4)*('[4]Discharge'!D34^N4))/100),((10^K4)*('[4]Discharge'!D34^N4))))))</f>
        <v>0.11299521725901328</v>
      </c>
      <c r="E36" s="85">
        <f>IF('[4]Discharge'!E34=0,0,IF(TRIM('[4]Discharge'!E34)="","",IF(COUNT(O6)=0,"",IF(O6=1,(((10^K4)*('[4]Discharge'!E34^N4))/100),((10^K4)*('[4]Discharge'!E34^N4))))))</f>
        <v>0.4906050856203891</v>
      </c>
      <c r="F36" s="85">
        <f>IF('[4]Discharge'!F34=0,0,IF(TRIM('[4]Discharge'!F34)="","",IF(COUNT(O6)=0,"",IF(O6=1,(((10^K4)*('[4]Discharge'!F34^N4))/100),((10^K4)*('[4]Discharge'!F34^N4))))))</f>
        <v>1.756049623744559</v>
      </c>
      <c r="G36" s="85">
        <f>IF('[4]Discharge'!G34=0,0,IF(TRIM('[4]Discharge'!G34)="","",IF(COUNT(O6)=0,"",IF(O6=1,(((10^K4)*('[4]Discharge'!G34^N4))/100),((10^K4)*('[4]Discharge'!G34^N4))))))</f>
        <v>1190.1798389017142</v>
      </c>
      <c r="H36" s="85">
        <f>IF('[4]Discharge'!H34=0,0,IF(TRIM('[4]Discharge'!H34)="","",IF(COUNT(O6)=0,"",IF(O6=1,(((10^K4)*('[4]Discharge'!H34^N4))/100),((10^K4)*('[4]Discharge'!H34^N4))))))</f>
        <v>632.1419162854296</v>
      </c>
      <c r="I36" s="85">
        <f>IF('[4]Discharge'!I34=0,0,IF(TRIM('[4]Discharge'!I34)="","",IF(COUNT(O6)=0,"",IF(O6=1,(((10^K4)*('[4]Discharge'!I34^N4))/100),((10^K4)*('[4]Discharge'!I34^N4))))))</f>
        <v>9.325836919733714</v>
      </c>
      <c r="J36" s="85">
        <f>IF('[4]Discharge'!J34=0,0,IF(TRIM('[4]Discharge'!J34)="","",IF(COUNT(O6)=0,"",IF(O6=1,(((10^K4)*('[4]Discharge'!J34^N4))/100),((10^K4)*('[4]Discharge'!J34^N4))))))</f>
        <v>1.6281216268842258</v>
      </c>
      <c r="K36" s="85">
        <f>IF('[4]Discharge'!K34=0,0,IF(TRIM('[4]Discharge'!K34)="","",IF(COUNT(O6)=0,"",IF(O6=1,(((10^K4)*('[4]Discharge'!K34^N4))/100),((10^K4)*('[4]Discharge'!K34^N4))))))</f>
        <v>0.5623792197437294</v>
      </c>
      <c r="L36" s="85">
        <f>IF('[4]Discharge'!L34=0,0,IF(TRIM('[4]Discharge'!L34)="","",IF(COUNT(O6)=0,"",IF(O6=1,(((10^K4)*('[4]Discharge'!L34^N4))/100),((10^K4)*('[4]Discharge'!L34^N4))))))</f>
        <v>0.4906050856203891</v>
      </c>
      <c r="M36" s="85">
        <f>IF('[4]Discharge'!M34=0,0,IF(TRIM('[4]Discharge'!M34)="","",IF(COUNT(O6)=0,"",IF(O6=1,(((10^K4)*('[4]Discharge'!M34^N4))/100),((10^K4)*('[4]Discharge'!M34^N4))))))</f>
        <v>0.4906050856203891</v>
      </c>
      <c r="N36" s="85">
        <f>IF('[4]Discharge'!N34=0,0,IF(TRIM('[4]Discharge'!N34)="","",IF(COUNT(O6)=0,"",IF(O6=1,(((10^K4)*('[4]Discharge'!N34^N4))/100),((10^K4)*('[4]Discharge'!N34^N4))))))</f>
        <v>0.30441131216056416</v>
      </c>
      <c r="O36" s="122">
        <f t="shared" si="0"/>
        <v>1837.5750932217443</v>
      </c>
      <c r="P36" s="92"/>
      <c r="Q36" s="74"/>
    </row>
    <row r="37" spans="2:17" ht="21.75">
      <c r="B37" s="80">
        <v>25</v>
      </c>
      <c r="C37" s="85">
        <f>IF('[4]Discharge'!C35=0,0,IF(TRIM('[4]Discharge'!C35)="","",IF(COUNT(O6)=0,"",IF(O6=1,(((10^K4)*('[4]Discharge'!C35^N4))/100),((10^K4)*('[4]Discharge'!C35^N4))))))</f>
        <v>0.11299521725901328</v>
      </c>
      <c r="D37" s="85">
        <f>IF('[4]Discharge'!D35=0,0,IF(TRIM('[4]Discharge'!D35)="","",IF(COUNT(O6)=0,"",IF(O6=1,(((10^K4)*('[4]Discharge'!D35^N4))/100),((10^K4)*('[4]Discharge'!D35^N4))))))</f>
        <v>0.11299521725901328</v>
      </c>
      <c r="E37" s="85">
        <f>IF('[4]Discharge'!E35=0,0,IF(TRIM('[4]Discharge'!E35)="","",IF(COUNT(O6)=0,"",IF(O6=1,(((10^K4)*('[4]Discharge'!E35^N4))/100),((10^K4)*('[4]Discharge'!E35^N4))))))</f>
        <v>0.4906050856203891</v>
      </c>
      <c r="F37" s="85">
        <f>IF('[4]Discharge'!F35=0,0,IF(TRIM('[4]Discharge'!F35)="","",IF(COUNT(O6)=0,"",IF(O6=1,(((10^K4)*('[4]Discharge'!F35^N4))/100),((10^K4)*('[4]Discharge'!F35^N4))))))</f>
        <v>1.756049623744559</v>
      </c>
      <c r="G37" s="85">
        <f>IF('[4]Discharge'!G35=0,0,IF(TRIM('[4]Discharge'!G35)="","",IF(COUNT(O6)=0,"",IF(O6=1,(((10^K4)*('[4]Discharge'!G35^N4))/100),((10^K4)*('[4]Discharge'!G35^N4))))))</f>
        <v>334.9002084775846</v>
      </c>
      <c r="H37" s="85">
        <f>IF('[4]Discharge'!H35=0,0,IF(TRIM('[4]Discharge'!H35)="","",IF(COUNT(O6)=0,"",IF(O6=1,(((10^K4)*('[4]Discharge'!H35^N4))/100),((10^K4)*('[4]Discharge'!H35^N4))))))</f>
        <v>997.5679237357377</v>
      </c>
      <c r="I37" s="85">
        <f>IF('[4]Discharge'!I35=0,0,IF(TRIM('[4]Discharge'!I35)="","",IF(COUNT(O6)=0,"",IF(O6=1,(((10^K4)*('[4]Discharge'!I35^N4))/100),((10^K4)*('[4]Discharge'!I35^N4))))))</f>
        <v>9.325836919733714</v>
      </c>
      <c r="J37" s="85">
        <f>IF('[4]Discharge'!J35=0,0,IF(TRIM('[4]Discharge'!J35)="","",IF(COUNT(O6)=0,"",IF(O6=1,(((10^K4)*('[4]Discharge'!J35^N4))/100),((10^K4)*('[4]Discharge'!J35^N4))))))</f>
        <v>1.6281216268842258</v>
      </c>
      <c r="K37" s="85">
        <f>IF('[4]Discharge'!K35=0,0,IF(TRIM('[4]Discharge'!K35)="","",IF(COUNT(O6)=0,"",IF(O6=1,(((10^K4)*('[4]Discharge'!K35^N4))/100),((10^K4)*('[4]Discharge'!K35^N4))))))</f>
        <v>0.5623792197437294</v>
      </c>
      <c r="L37" s="85">
        <f>IF('[4]Discharge'!L35=0,0,IF(TRIM('[4]Discharge'!L35)="","",IF(COUNT(O6)=0,"",IF(O6=1,(((10^K4)*('[4]Discharge'!L35^N4))/100),((10^K4)*('[4]Discharge'!L35^N4))))))</f>
        <v>0.4906050856203891</v>
      </c>
      <c r="M37" s="85">
        <f>IF('[4]Discharge'!M35=0,0,IF(TRIM('[4]Discharge'!M35)="","",IF(COUNT(O6)=0,"",IF(O6=1,(((10^K4)*('[4]Discharge'!M35^N4))/100),((10^K4)*('[4]Discharge'!M35^N4))))))</f>
        <v>0.4454494457877628</v>
      </c>
      <c r="N37" s="85">
        <f>IF('[4]Discharge'!N35=0,0,IF(TRIM('[4]Discharge'!N35)="","",IF(COUNT(O6)=0,"",IF(O6=1,(((10^K4)*('[4]Discharge'!N35^N4))/100),((10^K4)*('[4]Discharge'!N35^N4))))))</f>
        <v>0.30441131216056416</v>
      </c>
      <c r="O37" s="122">
        <f t="shared" si="0"/>
        <v>1347.6975809671355</v>
      </c>
      <c r="P37" s="92"/>
      <c r="Q37" s="74"/>
    </row>
    <row r="38" spans="2:17" ht="21.75">
      <c r="B38" s="80">
        <v>26</v>
      </c>
      <c r="C38" s="85">
        <f>IF('[4]Discharge'!C36=0,0,IF(TRIM('[4]Discharge'!C36)="","",IF(COUNT(O6)=0,"",IF(O6=1,(((10^K4)*('[4]Discharge'!C36^N4))/100),((10^K4)*('[4]Discharge'!C36^N4))))))</f>
        <v>0.17572962297506303</v>
      </c>
      <c r="D38" s="85">
        <f>IF('[4]Discharge'!D36=0,0,IF(TRIM('[4]Discharge'!D36)="","",IF(COUNT(O6)=0,"",IF(O6=1,(((10^K4)*('[4]Discharge'!D36^N4))/100),((10^K4)*('[4]Discharge'!D36^N4))))))</f>
        <v>0.11299521725901328</v>
      </c>
      <c r="E38" s="85">
        <f>IF('[4]Discharge'!E36=0,0,IF(TRIM('[4]Discharge'!E36)="","",IF(COUNT(O6)=0,"",IF(O6=1,(((10^K4)*('[4]Discharge'!E36^N4))/100),((10^K4)*('[4]Discharge'!E36^N4))))))</f>
        <v>1.756049623744559</v>
      </c>
      <c r="F38" s="85">
        <f>IF('[4]Discharge'!F36=0,0,IF(TRIM('[4]Discharge'!F36)="","",IF(COUNT(O6)=0,"",IF(O6=1,(((10^K4)*('[4]Discharge'!F36^N4))/100),((10^K4)*('[4]Discharge'!F36^N4))))))</f>
        <v>1.465000052583658</v>
      </c>
      <c r="G38" s="85">
        <f>IF('[4]Discharge'!G36=0,0,IF(TRIM('[4]Discharge'!G36)="","",IF(COUNT(O6)=0,"",IF(O6=1,(((10^K4)*('[4]Discharge'!G36^N4))/100),((10^K4)*('[4]Discharge'!G36^N4))))))</f>
        <v>69.17783288561606</v>
      </c>
      <c r="H38" s="85">
        <f>IF('[4]Discharge'!H36=0,0,IF(TRIM('[4]Discharge'!H36)="","",IF(COUNT(O6)=0,"",IF(O6=1,(((10^K4)*('[4]Discharge'!H36^N4))/100),((10^K4)*('[4]Discharge'!H36^N4))))))</f>
        <v>710.2859150686469</v>
      </c>
      <c r="I38" s="85">
        <f>IF('[4]Discharge'!I36=0,0,IF(TRIM('[4]Discharge'!I36)="","",IF(COUNT(O6)=0,"",IF(O6=1,(((10^K4)*('[4]Discharge'!I36^N4))/100),((10^K4)*('[4]Discharge'!I36^N4))))))</f>
        <v>7.987897741393066</v>
      </c>
      <c r="J38" s="85">
        <f>IF('[4]Discharge'!J36=0,0,IF(TRIM('[4]Discharge'!J36)="","",IF(COUNT(O6)=0,"",IF(O6=1,(((10^K4)*('[4]Discharge'!J36^N4))/100),((10^K4)*('[4]Discharge'!J36^N4))))))</f>
        <v>1.6281216268842258</v>
      </c>
      <c r="K38" s="85">
        <f>IF('[4]Discharge'!K36=0,0,IF(TRIM('[4]Discharge'!K36)="","",IF(COUNT(O6)=0,"",IF(O6=1,(((10^K4)*('[4]Discharge'!K36^N4))/100),((10^K4)*('[4]Discharge'!K36^N4))))))</f>
        <v>0.4906050856203891</v>
      </c>
      <c r="L38" s="85">
        <f>IF('[4]Discharge'!L36=0,0,IF(TRIM('[4]Discharge'!L36)="","",IF(COUNT(O6)=0,"",IF(O6=1,(((10^K4)*('[4]Discharge'!L36^N4))/100),((10^K4)*('[4]Discharge'!L36^N4))))))</f>
        <v>0.4906050856203891</v>
      </c>
      <c r="M38" s="85">
        <f>IF('[4]Discharge'!M36=0,0,IF(TRIM('[4]Discharge'!M36)="","",IF(COUNT(O6)=0,"",IF(O6=1,(((10^K4)*('[4]Discharge'!M36^N4))/100),((10^K4)*('[4]Discharge'!M36^N4))))))</f>
        <v>0.4906050856203891</v>
      </c>
      <c r="N38" s="85">
        <f>IF('[4]Discharge'!N36=0,0,IF(TRIM('[4]Discharge'!N36)="","",IF(COUNT(O6)=0,"",IF(O6=1,(((10^K4)*('[4]Discharge'!N36^N4))/100),((10^K4)*('[4]Discharge'!N36^N4))))))</f>
        <v>0.30441131216056416</v>
      </c>
      <c r="O38" s="122">
        <f t="shared" si="0"/>
        <v>794.3657684081242</v>
      </c>
      <c r="P38" s="92"/>
      <c r="Q38" s="74"/>
    </row>
    <row r="39" spans="2:17" ht="21.75">
      <c r="B39" s="80">
        <v>27</v>
      </c>
      <c r="C39" s="85">
        <f>IF('[4]Discharge'!C37=0,0,IF(TRIM('[4]Discharge'!C37)="","",IF(COUNT(O6)=0,"",IF(O6=1,(((10^K4)*('[4]Discharge'!C37^N4))/100),((10^K4)*('[4]Discharge'!C37^N4))))))</f>
        <v>0.25208364111321674</v>
      </c>
      <c r="D39" s="85">
        <f>IF('[4]Discharge'!D37=0,0,IF(TRIM('[4]Discharge'!D37)="","",IF(COUNT(O6)=0,"",IF(O6=1,(((10^K4)*('[4]Discharge'!D37^N4))/100),((10^K4)*('[4]Discharge'!D37^N4))))))</f>
        <v>0.11299521725901328</v>
      </c>
      <c r="E39" s="85">
        <f>IF('[4]Discharge'!E37=0,0,IF(TRIM('[4]Discharge'!E37)="","",IF(COUNT(O6)=0,"",IF(O6=1,(((10^K4)*('[4]Discharge'!E37^N4))/100),((10^K4)*('[4]Discharge'!E37^N4))))))</f>
        <v>60.382279970805456</v>
      </c>
      <c r="F39" s="85">
        <f>IF('[4]Discharge'!F37=0,0,IF(TRIM('[4]Discharge'!F37)="","",IF(COUNT(O6)=0,"",IF(O6=1,(((10^K4)*('[4]Discharge'!F37^N4))/100),((10^K4)*('[4]Discharge'!F37^N4))))))</f>
        <v>10.766140955740699</v>
      </c>
      <c r="G39" s="85">
        <f>IF('[4]Discharge'!G37=0,0,IF(TRIM('[4]Discharge'!G37)="","",IF(COUNT(O6)=0,"",IF(O6=1,(((10^K4)*('[4]Discharge'!G37^N4))/100),((10^K4)*('[4]Discharge'!G37^N4))))))</f>
        <v>32.586098043980456</v>
      </c>
      <c r="H39" s="85">
        <f>IF('[4]Discharge'!H37=0,0,IF(TRIM('[4]Discharge'!H37)="","",IF(COUNT(O6)=0,"",IF(O6=1,(((10^K4)*('[4]Discharge'!H37^N4))/100),((10^K4)*('[4]Discharge'!H37^N4))))))</f>
        <v>343.1173872153489</v>
      </c>
      <c r="I39" s="85">
        <f>IF('[4]Discharge'!I37=0,0,IF(TRIM('[4]Discharge'!I37)="","",IF(COUNT(O6)=0,"",IF(O6=1,(((10^K4)*('[4]Discharge'!I37^N4))/100),((10^K4)*('[4]Discharge'!I37^N4))))))</f>
        <v>6.752491951061123</v>
      </c>
      <c r="J39" s="85">
        <f>IF('[4]Discharge'!J37=0,0,IF(TRIM('[4]Discharge'!J37)="","",IF(COUNT(O6)=0,"",IF(O6=1,(((10^K4)*('[4]Discharge'!J37^N4))/100),((10^K4)*('[4]Discharge'!J37^N4))))))</f>
        <v>1.3482509075210352</v>
      </c>
      <c r="K39" s="85">
        <f>IF('[4]Discharge'!K37=0,0,IF(TRIM('[4]Discharge'!K37)="","",IF(COUNT(O6)=0,"",IF(O6=1,(((10^K4)*('[4]Discharge'!K37^N4))/100),((10^K4)*('[4]Discharge'!K37^N4))))))</f>
        <v>0.4906050856203891</v>
      </c>
      <c r="L39" s="85">
        <f>IF('[4]Discharge'!L37=0,0,IF(TRIM('[4]Discharge'!L37)="","",IF(COUNT(O6)=0,"",IF(O6=1,(((10^K4)*('[4]Discharge'!L37^N4))/100),((10^K4)*('[4]Discharge'!L37^N4))))))</f>
        <v>2.4673838340229293</v>
      </c>
      <c r="M39" s="85">
        <f>IF('[4]Discharge'!M37=0,0,IF(TRIM('[4]Discharge'!M37)="","",IF(COUNT(O6)=0,"",IF(O6=1,(((10^K4)*('[4]Discharge'!M37^N4))/100),((10^K4)*('[4]Discharge'!M37^N4))))))</f>
        <v>0.4906050856203891</v>
      </c>
      <c r="N39" s="85">
        <f>IF('[4]Discharge'!N37=0,0,IF(TRIM('[4]Discharge'!N37)="","",IF(COUNT(O6)=0,"",IF(O6=1,(((10^K4)*('[4]Discharge'!N37^N4))/100),((10^K4)*('[4]Discharge'!N37^N4))))))</f>
        <v>0.38176218883683677</v>
      </c>
      <c r="O39" s="122">
        <f t="shared" si="0"/>
        <v>459.1480840969305</v>
      </c>
      <c r="P39" s="92"/>
      <c r="Q39" s="74"/>
    </row>
    <row r="40" spans="2:17" ht="21.75">
      <c r="B40" s="80">
        <v>28</v>
      </c>
      <c r="C40" s="85">
        <f>IF('[4]Discharge'!C38=0,0,IF(TRIM('[4]Discharge'!C38)="","",IF(COUNT(O6)=0,"",IF(O6=1,(((10^K4)*('[4]Discharge'!C38^N4))/100),((10^K4)*('[4]Discharge'!C38^N4))))))</f>
        <v>0.11299521725901328</v>
      </c>
      <c r="D40" s="85">
        <f>IF('[4]Discharge'!D38=0,0,IF(TRIM('[4]Discharge'!D38)="","",IF(COUNT(O6)=0,"",IF(O6=1,(((10^K4)*('[4]Discharge'!D38^N4))/100),((10^K4)*('[4]Discharge'!D38^N4))))))</f>
        <v>0.11299521725901328</v>
      </c>
      <c r="E40" s="85">
        <f>IF('[4]Discharge'!E38=0,0,IF(TRIM('[4]Discharge'!E38)="","",IF(COUNT(O6)=0,"",IF(O6=1,(((10^K4)*('[4]Discharge'!E38^N4))/100),((10^K4)*('[4]Discharge'!E38^N4))))))</f>
        <v>36.374154909301126</v>
      </c>
      <c r="F40" s="85">
        <f>IF('[4]Discharge'!F38=0,0,IF(TRIM('[4]Discharge'!F38)="","",IF(COUNT(O6)=0,"",IF(O6=1,(((10^K4)*('[4]Discharge'!F38^N4))/100),((10^K4)*('[4]Discharge'!F38^N4))))))</f>
        <v>93.44026213433263</v>
      </c>
      <c r="G40" s="85">
        <f>IF('[4]Discharge'!G38=0,0,IF(TRIM('[4]Discharge'!G38)="","",IF(COUNT(O6)=0,"",IF(O6=1,(((10^K4)*('[4]Discharge'!G38^N4))/100),((10^K4)*('[4]Discharge'!G38^N4))))))</f>
        <v>16.0872340770361</v>
      </c>
      <c r="H40" s="85">
        <f>IF('[4]Discharge'!H38=0,0,IF(TRIM('[4]Discharge'!H38)="","",IF(COUNT(O6)=0,"",IF(O6=1,(((10^K4)*('[4]Discharge'!H38^N4))/100),((10^K4)*('[4]Discharge'!H38^N4))))))</f>
        <v>280.1407343129426</v>
      </c>
      <c r="I40" s="85">
        <f>IF('[4]Discharge'!I38=0,0,IF(TRIM('[4]Discharge'!I38)="","",IF(COUNT(O6)=0,"",IF(O6=1,(((10^K4)*('[4]Discharge'!I38^N4))/100),((10^K4)*('[4]Discharge'!I38^N4))))))</f>
        <v>4.590030742586297</v>
      </c>
      <c r="J40" s="85">
        <f>IF('[4]Discharge'!J38=0,0,IF(TRIM('[4]Discharge'!J38)="","",IF(COUNT(O6)=0,"",IF(O6=1,(((10^K4)*('[4]Discharge'!J38^N4))/100),((10^K4)*('[4]Discharge'!J38^N4))))))</f>
        <v>1.060388120300523</v>
      </c>
      <c r="K40" s="85">
        <f>IF('[4]Discharge'!K38=0,0,IF(TRIM('[4]Discharge'!K38)="","",IF(COUNT(O6)=0,"",IF(O6=1,(((10^K4)*('[4]Discharge'!K38^N4))/100),((10^K4)*('[4]Discharge'!K38^N4))))))</f>
        <v>0.5623792197437294</v>
      </c>
      <c r="L40" s="85">
        <f>IF('[4]Discharge'!L38=0,0,IF(TRIM('[4]Discharge'!L38)="","",IF(COUNT(O6)=0,"",IF(O6=1,(((10^K4)*('[4]Discharge'!L38^N4))/100),((10^K4)*('[4]Discharge'!L38^N4))))))</f>
        <v>5.092038780047445</v>
      </c>
      <c r="M40" s="85">
        <f>IF('[4]Discharge'!M38=0,0,IF(TRIM('[4]Discharge'!M38)="","",IF(COUNT(O6)=0,"",IF(O6=1,(((10^K4)*('[4]Discharge'!M38^N4))/100),((10^K4)*('[4]Discharge'!M38^N4))))))</f>
        <v>0.4906050856203891</v>
      </c>
      <c r="N40" s="85">
        <f>IF('[4]Discharge'!N38=0,0,IF(TRIM('[4]Discharge'!N38)="","",IF(COUNT(O6)=0,"",IF(O6=1,(((10^K4)*('[4]Discharge'!N38^N4))/100),((10^K4)*('[4]Discharge'!N38^N4))))))</f>
        <v>0.38176218883683677</v>
      </c>
      <c r="O40" s="122">
        <f t="shared" si="0"/>
        <v>438.4455800052657</v>
      </c>
      <c r="P40" s="92"/>
      <c r="Q40" s="74"/>
    </row>
    <row r="41" spans="2:17" ht="21.75">
      <c r="B41" s="80">
        <v>29</v>
      </c>
      <c r="C41" s="85">
        <f>IF('[4]Discharge'!C39=0,0,IF(TRIM('[4]Discharge'!C39)="","",IF(COUNT(O6)=0,"",IF(O6=1,(((10^K4)*('[4]Discharge'!C39^N4))/100),((10^K4)*('[4]Discharge'!C39^N4))))))</f>
        <v>0.1364508311677223</v>
      </c>
      <c r="D41" s="85">
        <f>IF('[4]Discharge'!D39=0,0,IF(TRIM('[4]Discharge'!D39)="","",IF(COUNT(O6)=0,"",IF(O6=1,(((10^K4)*('[4]Discharge'!D39^N4))/100),((10^K4)*('[4]Discharge'!D39^N4))))))</f>
        <v>0.09172885821322514</v>
      </c>
      <c r="E41" s="85">
        <f>IF('[4]Discharge'!E39=0,0,IF(TRIM('[4]Discharge'!E39)="","",IF(COUNT(O6)=0,"",IF(O6=1,(((10^K4)*('[4]Discharge'!E39^N4))/100),((10^K4)*('[4]Discharge'!E39^N4))))))</f>
        <v>4.247238174699897</v>
      </c>
      <c r="F41" s="85">
        <f>IF('[4]Discharge'!F39=0,0,IF(TRIM('[4]Discharge'!F39)="","",IF(COUNT(O6)=0,"",IF(O6=1,(((10^K4)*('[4]Discharge'!F39^N4))/100),((10^K4)*('[4]Discharge'!F39^N4))))))</f>
        <v>2.730999999750143</v>
      </c>
      <c r="G41" s="85">
        <f>IF('[4]Discharge'!G39=0,0,IF(TRIM('[4]Discharge'!G39)="","",IF(COUNT(O6)=0,"",IF(O6=1,(((10^K4)*('[4]Discharge'!G39^N4))/100),((10^K4)*('[4]Discharge'!G39^N4))))))</f>
        <v>12.768124270039579</v>
      </c>
      <c r="H41" s="85">
        <f>IF('[4]Discharge'!H39=0,0,IF(TRIM('[4]Discharge'!H39)="","",IF(COUNT(O6)=0,"",IF(O6=1,(((10^K4)*('[4]Discharge'!H39^N4))/100),((10^K4)*('[4]Discharge'!H39^N4))))))</f>
        <v>223.4831801661543</v>
      </c>
      <c r="I41" s="85">
        <f>IF('[4]Discharge'!I39=0,0,IF(TRIM('[4]Discharge'!I39)="","",IF(COUNT(O6)=0,"",IF(O6=1,(((10^K4)*('[4]Discharge'!I39^N4))/100),((10^K4)*('[4]Discharge'!I39^N4))))))</f>
        <v>4.590030742586297</v>
      </c>
      <c r="J41" s="85">
        <f>IF('[4]Discharge'!J39=0,0,IF(TRIM('[4]Discharge'!J39)="","",IF(COUNT(O6)=0,"",IF(O6=1,(((10^K4)*('[4]Discharge'!J39^N4))/100),((10^K4)*('[4]Discharge'!J39^N4))))))</f>
        <v>1.060388120300523</v>
      </c>
      <c r="K41" s="85">
        <f>IF('[4]Discharge'!K39=0,0,IF(TRIM('[4]Discharge'!K39)="","",IF(COUNT(O6)=0,"",IF(O6=1,(((10^K4)*('[4]Discharge'!K39^N4))/100),((10^K4)*('[4]Discharge'!K39^N4))))))</f>
        <v>0.5623792197437294</v>
      </c>
      <c r="L41" s="85">
        <f>IF('[4]Discharge'!L39=0,0,IF(TRIM('[4]Discharge'!L39)="","",IF(COUNT(O6)=0,"",IF(O6=1,(((10^K4)*('[4]Discharge'!L39^N4))/100),((10^K4)*('[4]Discharge'!L39^N4))))))</f>
        <v>3.917611681867112</v>
      </c>
      <c r="M41" s="85">
        <f>IF('[4]Discharge'!M39=0,0,IF(TRIM('[4]Discharge'!M39)="","",IF(COUNT(O6)=0,"",IF(O6=1,(((10^K4)*('[4]Discharge'!M39^N4))/100),((10^K4)*('[4]Discharge'!M39^N4))))))</f>
      </c>
      <c r="N41" s="85">
        <f>IF('[4]Discharge'!N39=0,0,IF(TRIM('[4]Discharge'!N39)="","",IF(COUNT(O6)=0,"",IF(O6=1,(((10^K4)*('[4]Discharge'!N39^N4))/100),((10^K4)*('[4]Discharge'!N39^N4))))))</f>
        <v>0.38176218883683677</v>
      </c>
      <c r="O41" s="122">
        <f t="shared" si="0"/>
        <v>253.96989425335934</v>
      </c>
      <c r="P41" s="92"/>
      <c r="Q41" s="74"/>
    </row>
    <row r="42" spans="2:17" ht="21.75">
      <c r="B42" s="80">
        <v>30</v>
      </c>
      <c r="C42" s="85">
        <f>IF('[4]Discharge'!C40=0,0,IF(TRIM('[4]Discharge'!C40)="","",IF(COUNT(O6)=0,"",IF(O6=1,(((10^K4)*('[4]Discharge'!C40^N4))/100),((10^K4)*('[4]Discharge'!C40^N4))))))</f>
        <v>0.25208364111321674</v>
      </c>
      <c r="D42" s="85">
        <f>IF('[4]Discharge'!D40=0,0,IF(TRIM('[4]Discharge'!D40)="","",IF(COUNT(O6)=0,"",IF(O6=1,(((10^K4)*('[4]Discharge'!D40^N4))/100),((10^K4)*('[4]Discharge'!D40^N4))))))</f>
        <v>0.11299521725901328</v>
      </c>
      <c r="E42" s="85">
        <f>IF('[4]Discharge'!E40=0,0,IF(TRIM('[4]Discharge'!E40)="","",IF(COUNT(O6)=0,"",IF(O6=1,(((10^K4)*('[4]Discharge'!E40^N4))/100),((10^K4)*('[4]Discharge'!E40^N4))))))</f>
        <v>1.465000052583658</v>
      </c>
      <c r="F42" s="85">
        <f>IF('[4]Discharge'!F40=0,0,IF(TRIM('[4]Discharge'!F40)="","",IF(COUNT(O6)=0,"",IF(O6=1,(((10^K4)*('[4]Discharge'!F40^N4))/100),((10^K4)*('[4]Discharge'!F40^N4))))))</f>
        <v>1.756049623744559</v>
      </c>
      <c r="G42" s="85">
        <f>IF('[4]Discharge'!G40=0,0,IF(TRIM('[4]Discharge'!G40)="","",IF(COUNT(O6)=0,"",IF(O6=1,(((10^K4)*('[4]Discharge'!G40^N4))/100),((10^K4)*('[4]Discharge'!G40^N4))))))</f>
        <v>19.784886408548033</v>
      </c>
      <c r="H42" s="85">
        <f>IF('[4]Discharge'!H40=0,0,IF(TRIM('[4]Discharge'!H40)="","",IF(COUNT(O6)=0,"",IF(O6=1,(((10^K4)*('[4]Discharge'!H40^N4))/100),((10^K4)*('[4]Discharge'!H40^N4))))))</f>
        <v>216.84603480505805</v>
      </c>
      <c r="I42" s="85">
        <f>IF('[4]Discharge'!I40=0,0,IF(TRIM('[4]Discharge'!I40)="","",IF(COUNT(O6)=0,"",IF(O6=1,(((10^K4)*('[4]Discharge'!I40^N4))/100),((10^K4)*('[4]Discharge'!I40^N4))))))</f>
        <v>4.590030742586297</v>
      </c>
      <c r="J42" s="85">
        <f>IF('[4]Discharge'!J40=0,0,IF(TRIM('[4]Discharge'!J40)="","",IF(COUNT(O6)=0,"",IF(O6=1,(((10^K4)*('[4]Discharge'!J40^N4))/100),((10^K4)*('[4]Discharge'!J40^N4))))))</f>
        <v>1.060388120300523</v>
      </c>
      <c r="K42" s="85">
        <f>IF('[4]Discharge'!K40=0,0,IF(TRIM('[4]Discharge'!K40)="","",IF(COUNT(O6)=0,"",IF(O6=1,(((10^K4)*('[4]Discharge'!K40^N4))/100),((10^K4)*('[4]Discharge'!K40^N4))))))</f>
        <v>0.5623792197437294</v>
      </c>
      <c r="L42" s="85">
        <f>IF('[4]Discharge'!L40=0,0,IF(TRIM('[4]Discharge'!L40)="","",IF(COUNT(O6)=0,"",IF(O6=1,(((10^K4)*('[4]Discharge'!L40^N4))/100),((10^K4)*('[4]Discharge'!L40^N4))))))</f>
        <v>3.6011625589083645</v>
      </c>
      <c r="M42" s="85"/>
      <c r="N42" s="85">
        <f>IF('[4]Discharge'!N40=0,0,IF(TRIM('[4]Discharge'!N40)="","",IF(COUNT(O6)=0,"",IF(O6=1,(((10^K4)*('[4]Discharge'!N40^N4))/100),((10^K4)*('[4]Discharge'!N40^N4))))))</f>
        <v>0.4454494457877628</v>
      </c>
      <c r="O42" s="122">
        <f>IF(AND(C42="",D42="",E42="",F42="",G42="",H42="",I42="",J42="",K42="",L42="",M42="",N42=""),"",SUM(C42:N42))</f>
        <v>250.4764598356332</v>
      </c>
      <c r="P42" s="92"/>
      <c r="Q42" s="74"/>
    </row>
    <row r="43" spans="2:17" ht="21.75">
      <c r="B43" s="80">
        <v>31</v>
      </c>
      <c r="C43" s="85"/>
      <c r="D43" s="85">
        <f>IF('[4]Discharge'!D41=0,0,IF(TRIM('[4]Discharge'!D41)="","",IF(COUNT(O6)=0,"",IF(O6=1,(((10^K4)*('[4]Discharge'!D41^N4))/100),((10^K4)*('[4]Discharge'!D41^N4))))))</f>
        <v>0.1364508311677223</v>
      </c>
      <c r="E43" s="85"/>
      <c r="F43" s="85">
        <f>IF('[4]Discharge'!F41=0,0,IF(TRIM('[4]Discharge'!F41)="","",IF(COUNT(O6)=0,"",IF(O6=1,(((10^K4)*('[4]Discharge'!F41^N4))/100),((10^K4)*('[4]Discharge'!F41^N4))))))</f>
        <v>1.3482509075210352</v>
      </c>
      <c r="G43" s="85">
        <f>IF('[4]Discharge'!G41=0,0,IF(TRIM('[4]Discharge'!G41)="","",IF(COUNT(O6)=0,"",IF(O6=1,(((10^K4)*('[4]Discharge'!G41^N4))/100),((10^K4)*('[4]Discharge'!G41^N4))))))</f>
        <v>19.784886408548033</v>
      </c>
      <c r="H43" s="85"/>
      <c r="I43" s="85">
        <f>IF('[4]Discharge'!I41=0,0,IF(TRIM('[4]Discharge'!I41)="","",IF(COUNT(O6)=0,"",IF(O6=1,(((10^K4)*('[4]Discharge'!I41^N4))/100),((10^K4)*('[4]Discharge'!I41^N4))))))</f>
        <v>8.644061506115554</v>
      </c>
      <c r="J43" s="85"/>
      <c r="K43" s="85">
        <f>IF('[4]Discharge'!K41=0,0,IF(TRIM('[4]Discharge'!K41)="","",IF(COUNT(O6)=0,"",IF(O6=1,(((10^K4)*('[4]Discharge'!K41^N4))/100),((10^K4)*('[4]Discharge'!K41^N4))))))</f>
        <v>0.5623792197437294</v>
      </c>
      <c r="L43" s="85">
        <f>IF(TRIM('[4]Discharge'!L41)="","",IF(COUNT(O6)=0,"",IF(O6=1,(((10^K4)*('[4]Discharge'!L41^N4))/100),((10^K4)*('[4]Discharge'!L41^N4)))))</f>
        <v>3.917611681867112</v>
      </c>
      <c r="M43" s="85"/>
      <c r="N43" s="85">
        <f>IF('[4]Discharge'!N41=0,0,IF(TRIM('[4]Discharge'!N41)="","",IF(COUNT(O6)=0,"",IF(O6=1,(((10^K4)*('[4]Discharge'!N41^N4))/100),((10^K4)*('[4]Discharge'!N41^N4))))))</f>
        <v>0.4454494457877628</v>
      </c>
      <c r="O43" s="122">
        <f t="shared" si="0"/>
        <v>34.83909000075095</v>
      </c>
      <c r="P43" s="92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3.9239322454085688</v>
      </c>
      <c r="D45" s="85">
        <f aca="true" t="shared" si="1" ref="D45:M45">IF(COUNT(D11:D43)=0,"",SUM(D11:D43))</f>
        <v>9.75434907775592</v>
      </c>
      <c r="E45" s="85">
        <f t="shared" si="1"/>
        <v>162.95462390777246</v>
      </c>
      <c r="F45" s="85">
        <f t="shared" si="1"/>
        <v>178.56392362791914</v>
      </c>
      <c r="G45" s="85">
        <f t="shared" si="1"/>
        <v>14675.480186571187</v>
      </c>
      <c r="H45" s="85">
        <f t="shared" si="1"/>
        <v>12350.39286241716</v>
      </c>
      <c r="I45" s="85">
        <f t="shared" si="1"/>
        <v>708.0228290294864</v>
      </c>
      <c r="J45" s="85">
        <f t="shared" si="1"/>
        <v>102.5419727348901</v>
      </c>
      <c r="K45" s="85">
        <f t="shared" si="1"/>
        <v>18.896008778921818</v>
      </c>
      <c r="L45" s="85">
        <f t="shared" si="1"/>
        <v>33.13865190658878</v>
      </c>
      <c r="M45" s="85">
        <f t="shared" si="1"/>
        <v>176.12870870851154</v>
      </c>
      <c r="N45" s="85">
        <f>IF(COUNT(N11:N43)=0,"",SUM(N11:N43))</f>
        <v>11.977028217517029</v>
      </c>
      <c r="O45" s="122">
        <f>IF(COUNT(C45:N45)=0,"",SUM(C45:N45))</f>
        <v>28431.775077223116</v>
      </c>
      <c r="P45" s="92"/>
      <c r="Q45" s="88" t="s">
        <v>94</v>
      </c>
    </row>
    <row r="46" spans="2:17" ht="21.75">
      <c r="B46" s="65" t="s">
        <v>89</v>
      </c>
      <c r="C46" s="85">
        <f>IF(COUNT(C11:C43)=0,"",AVERAGE(C11:C43))</f>
        <v>0.13079774151361895</v>
      </c>
      <c r="D46" s="85">
        <f aca="true" t="shared" si="2" ref="D46:N46">IF(COUNT(D11:D43)=0,"",AVERAGE(D11:D43))</f>
        <v>0.3146564218630942</v>
      </c>
      <c r="E46" s="85">
        <f t="shared" si="2"/>
        <v>5.431820796925749</v>
      </c>
      <c r="F46" s="85">
        <f t="shared" si="2"/>
        <v>5.760126568642553</v>
      </c>
      <c r="G46" s="85">
        <f t="shared" si="2"/>
        <v>473.4025866635867</v>
      </c>
      <c r="H46" s="85">
        <f t="shared" si="2"/>
        <v>411.679762080572</v>
      </c>
      <c r="I46" s="85">
        <f t="shared" si="2"/>
        <v>22.839446097725368</v>
      </c>
      <c r="J46" s="85">
        <f t="shared" si="2"/>
        <v>3.41806575782967</v>
      </c>
      <c r="K46" s="85">
        <f t="shared" si="2"/>
        <v>0.6095486702878006</v>
      </c>
      <c r="L46" s="85">
        <f t="shared" si="2"/>
        <v>1.068988771180283</v>
      </c>
      <c r="M46" s="85">
        <f t="shared" si="2"/>
        <v>6.290311025303984</v>
      </c>
      <c r="N46" s="85">
        <f t="shared" si="2"/>
        <v>0.38635574895216224</v>
      </c>
      <c r="O46" s="122">
        <f>IF(COUNT(C46:N46)=0,"",SUM(C46:N46))</f>
        <v>931.3324663443831</v>
      </c>
      <c r="P46" s="92"/>
      <c r="Q46" s="74"/>
    </row>
    <row r="47" spans="2:17" ht="21.75">
      <c r="B47" s="65" t="s">
        <v>90</v>
      </c>
      <c r="C47" s="85">
        <f>IF(COUNT(C11:C43)=0,"",MAX(C11:C43))</f>
        <v>0.25208364111321674</v>
      </c>
      <c r="D47" s="85">
        <f aca="true" t="shared" si="3" ref="D47:N47">IF(COUNT(D11:D43)=0,"",MAX(D11:D43))</f>
        <v>0.9612532720826397</v>
      </c>
      <c r="E47" s="85">
        <f t="shared" si="3"/>
        <v>60.382279970805456</v>
      </c>
      <c r="F47" s="85">
        <f t="shared" si="3"/>
        <v>93.44026213433263</v>
      </c>
      <c r="G47" s="85">
        <f t="shared" si="3"/>
        <v>4859.182210166938</v>
      </c>
      <c r="H47" s="85">
        <f t="shared" si="3"/>
        <v>3308.1123104787753</v>
      </c>
      <c r="I47" s="85">
        <f t="shared" si="3"/>
        <v>117.09930550010955</v>
      </c>
      <c r="J47" s="85">
        <f t="shared" si="3"/>
        <v>21.101411520298097</v>
      </c>
      <c r="K47" s="85">
        <f t="shared" si="3"/>
        <v>1.060388120300523</v>
      </c>
      <c r="L47" s="85">
        <f t="shared" si="3"/>
        <v>5.092038780047445</v>
      </c>
      <c r="M47" s="85">
        <f t="shared" si="3"/>
        <v>117.09930550010955</v>
      </c>
      <c r="N47" s="85">
        <f t="shared" si="3"/>
        <v>0.4906050856203891</v>
      </c>
      <c r="O47" s="122">
        <f>IF(COUNT(C47:N47)=0,"",MAX(C47:N47))</f>
        <v>4859.182210166938</v>
      </c>
      <c r="P47" s="92"/>
      <c r="Q47" s="74"/>
    </row>
    <row r="48" spans="2:17" ht="21.75">
      <c r="B48" s="65" t="s">
        <v>91</v>
      </c>
      <c r="C48" s="85">
        <f>IF(COUNT(C11:C43)=0,"",MIN(C11:C43))</f>
        <v>0.07265661251218554</v>
      </c>
      <c r="D48" s="85">
        <f aca="true" t="shared" si="4" ref="D48:N48">IF(COUNT(D11:D43)=0,"",MIN(D11:D43))</f>
        <v>0.09172885821322514</v>
      </c>
      <c r="E48" s="85">
        <f t="shared" si="4"/>
        <v>0.17572962297506303</v>
      </c>
      <c r="F48" s="85">
        <f t="shared" si="4"/>
        <v>0.9612532720826397</v>
      </c>
      <c r="G48" s="85">
        <f t="shared" si="4"/>
        <v>1.2000494674267512</v>
      </c>
      <c r="H48" s="85">
        <f t="shared" si="4"/>
        <v>4.590030742586297</v>
      </c>
      <c r="I48" s="85">
        <f t="shared" si="4"/>
        <v>4.590030742586297</v>
      </c>
      <c r="J48" s="85">
        <f t="shared" si="4"/>
        <v>1.060388120300523</v>
      </c>
      <c r="K48" s="85">
        <f t="shared" si="4"/>
        <v>0.30441131216056416</v>
      </c>
      <c r="L48" s="85">
        <f t="shared" si="4"/>
        <v>0.4906050856203891</v>
      </c>
      <c r="M48" s="85">
        <f t="shared" si="4"/>
        <v>0.4454494457877628</v>
      </c>
      <c r="N48" s="85">
        <f t="shared" si="4"/>
        <v>0.30441131216056416</v>
      </c>
      <c r="O48" s="122">
        <f>IF(COUNT(C48:N48)=0,"",MIN(C48:N48))</f>
        <v>0.07265661251218554</v>
      </c>
      <c r="P48" s="92"/>
      <c r="Q48" s="7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9" max="9" width="9.28125" style="0" customWidth="1"/>
    <col min="15" max="15" width="9.28125" style="0" customWidth="1"/>
  </cols>
  <sheetData>
    <row r="1" spans="1:14" ht="21.75">
      <c r="A1" s="109" t="s">
        <v>59</v>
      </c>
      <c r="B1" s="110"/>
      <c r="C1" s="111" t="str">
        <f>'[5]c-form'!AG4</f>
        <v>Ban Mae Kham Lak Chet,  Mae Chan, Chiang Rai,KH.72</v>
      </c>
      <c r="D1" s="111"/>
      <c r="E1" s="111"/>
      <c r="F1" s="111"/>
      <c r="G1" s="111"/>
      <c r="H1" s="111"/>
      <c r="I1" s="111"/>
      <c r="J1" s="111"/>
      <c r="K1" s="66"/>
      <c r="M1" s="109" t="s">
        <v>60</v>
      </c>
      <c r="N1" s="110"/>
    </row>
    <row r="2" spans="1:14" ht="21.75">
      <c r="A2" s="109" t="s">
        <v>61</v>
      </c>
      <c r="B2" s="110"/>
      <c r="C2" s="111" t="str">
        <f>'[5]c-form'!AG3</f>
        <v>Nam Mae Kham</v>
      </c>
      <c r="D2" s="111"/>
      <c r="E2" s="111"/>
      <c r="F2" s="111"/>
      <c r="G2" s="111"/>
      <c r="H2" s="67"/>
      <c r="I2" s="67"/>
      <c r="J2" s="67"/>
      <c r="K2" s="66"/>
      <c r="M2" s="68" t="s">
        <v>62</v>
      </c>
      <c r="N2" s="69"/>
    </row>
    <row r="3" spans="1:14" ht="21.75">
      <c r="A3" s="65" t="s">
        <v>63</v>
      </c>
      <c r="B3" s="65"/>
      <c r="C3" s="111" t="str">
        <f>'[5]c-form'!AH3</f>
        <v>Khong</v>
      </c>
      <c r="D3" s="111"/>
      <c r="E3" s="111"/>
      <c r="F3" s="111"/>
      <c r="G3" s="111"/>
      <c r="H3" s="67"/>
      <c r="I3" s="67"/>
      <c r="J3" s="67"/>
      <c r="K3" s="66"/>
      <c r="M3" s="109" t="s">
        <v>64</v>
      </c>
      <c r="N3" s="109"/>
    </row>
    <row r="4" spans="1:15" ht="21.75">
      <c r="A4" s="68" t="s">
        <v>65</v>
      </c>
      <c r="B4" s="70"/>
      <c r="C4" s="112" t="str">
        <f>'[5]c-form'!AI3</f>
        <v>Khong</v>
      </c>
      <c r="D4" s="112"/>
      <c r="E4" s="112"/>
      <c r="F4" s="112"/>
      <c r="G4" s="112"/>
      <c r="J4" s="72" t="s">
        <v>66</v>
      </c>
      <c r="K4" s="113">
        <v>0.2484882255774431</v>
      </c>
      <c r="L4" s="114"/>
      <c r="M4" s="40" t="s">
        <v>67</v>
      </c>
      <c r="N4" s="115">
        <v>1.8841</v>
      </c>
      <c r="O4" s="116"/>
    </row>
    <row r="5" spans="1:17" ht="21.75">
      <c r="A5" s="68"/>
      <c r="B5" s="70"/>
      <c r="C5" s="71"/>
      <c r="D5" s="71"/>
      <c r="E5" s="71"/>
      <c r="F5" s="71"/>
      <c r="G5" s="71"/>
      <c r="J5" s="117" t="s">
        <v>68</v>
      </c>
      <c r="K5" s="118"/>
      <c r="L5" s="75">
        <v>2021</v>
      </c>
      <c r="M5" s="73" t="s">
        <v>69</v>
      </c>
      <c r="N5" s="75">
        <v>2021</v>
      </c>
      <c r="O5" s="43" t="s">
        <v>70</v>
      </c>
      <c r="P5" s="76">
        <v>32</v>
      </c>
      <c r="Q5" s="77" t="s">
        <v>71</v>
      </c>
    </row>
    <row r="6" spans="1:15" ht="21.75">
      <c r="A6" s="68"/>
      <c r="B6" s="70"/>
      <c r="C6" s="71"/>
      <c r="D6" s="71"/>
      <c r="E6" s="71"/>
      <c r="F6" s="71"/>
      <c r="G6" s="71"/>
      <c r="H6" s="109" t="str">
        <f>IF(TRIM('[5]c-form'!AJ3)&lt;&gt;"","Water  Year   "&amp;'[5]c-form'!AJ3,"Water  Year   ")</f>
        <v>Water  Year   2021</v>
      </c>
      <c r="I6" s="109"/>
      <c r="J6" s="78"/>
      <c r="N6" s="79" t="s">
        <v>72</v>
      </c>
      <c r="O6" s="48">
        <v>0</v>
      </c>
    </row>
    <row r="7" spans="2:15" ht="21.75">
      <c r="B7" s="119" t="str">
        <f>IF(TRIM('[5]c-form'!AJ3)&lt;&gt;"","Suspended Sediment, in Tons per Day, Water Year April 1, "&amp;'[5]c-form'!AJ3&amp;" to March 31,  "&amp;'[5]c-form'!AJ3+1,"Suspended Sediment, in  Tons per Day, Water Year April 1,         to March 31,  ")</f>
        <v>Suspended Sediment, in Tons per Day, Water Year April 1, 2021 to March 31,  2022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1" ht="21.75">
      <c r="B8" s="81"/>
      <c r="C8" s="66"/>
      <c r="D8" s="66"/>
      <c r="E8" s="66"/>
      <c r="F8" s="66"/>
      <c r="G8" s="66"/>
      <c r="H8" s="66"/>
      <c r="I8" s="66"/>
      <c r="J8" s="66"/>
      <c r="K8" s="66"/>
    </row>
    <row r="9" spans="1:17" ht="23.25">
      <c r="A9" s="82"/>
      <c r="B9" s="83" t="s">
        <v>73</v>
      </c>
      <c r="C9" s="84" t="s">
        <v>74</v>
      </c>
      <c r="D9" s="84" t="s">
        <v>75</v>
      </c>
      <c r="E9" s="84" t="s">
        <v>76</v>
      </c>
      <c r="F9" s="84" t="s">
        <v>77</v>
      </c>
      <c r="G9" s="84" t="s">
        <v>78</v>
      </c>
      <c r="H9" s="84" t="s">
        <v>79</v>
      </c>
      <c r="I9" s="84" t="s">
        <v>80</v>
      </c>
      <c r="J9" s="84" t="s">
        <v>81</v>
      </c>
      <c r="K9" s="84" t="s">
        <v>82</v>
      </c>
      <c r="L9" s="84" t="s">
        <v>83</v>
      </c>
      <c r="M9" s="84" t="s">
        <v>84</v>
      </c>
      <c r="N9" s="84" t="s">
        <v>85</v>
      </c>
      <c r="O9" s="121" t="s">
        <v>86</v>
      </c>
      <c r="P9" s="94"/>
      <c r="Q9" s="82"/>
    </row>
    <row r="11" spans="2:17" ht="21.75">
      <c r="B11" s="80">
        <v>1</v>
      </c>
      <c r="C11" s="85">
        <f>IF('[5]Discharge'!C9=0,0,IF(TRIM('[5]Discharge'!C9)="","",IF(COUNT(O6)=0,"",IF(O6=1,(((10^K4)*('[5]Discharge'!C9^N4))/100),((10^K4)*('[5]Discharge'!C9^N4))))))</f>
        <v>0.5169042766096954</v>
      </c>
      <c r="D11" s="85">
        <f>IF('[5]Discharge'!D9=0,0,IF(TRIM('[5]Discharge'!D9)="","",IF(COUNT(O6)=0,"",IF(O6=1,(((10^K4)*('[5]Discharge'!D9^N4))/100),((10^K4)*('[5]Discharge'!D9^N4))))))</f>
        <v>0.5169042766096954</v>
      </c>
      <c r="E11" s="85">
        <f>IF('[5]Discharge'!E9=0,0,IF(TRIM('[5]Discharge'!E9)="","",IF(COUNT(O6)=0,"",IF(O6=1,(((10^K4)*('[5]Discharge'!E9^N4))/100),((10^K4)*('[5]Discharge'!E9^N4))))))</f>
        <v>1.3927976590750195</v>
      </c>
      <c r="F11" s="85">
        <f>IF('[5]Discharge'!F9=0,0,IF(TRIM('[5]Discharge'!F9)="","",IF(COUNT(O6)=0,"",IF(O6=1,(((10^K4)*('[5]Discharge'!F9^N4))/100),((10^K4)*('[5]Discharge'!F9^N4))))))</f>
        <v>12.832978557131836</v>
      </c>
      <c r="G11" s="85">
        <f>IF('[5]Discharge'!G9=0,0,IF(TRIM('[5]Discharge'!G9)="","",IF(COUNT(O6)=0,"",IF(O6=1,(((10^K4)*('[5]Discharge'!G9^N4))/100),((10^K4)*('[5]Discharge'!G9^N4))))))</f>
        <v>54.80114233550048</v>
      </c>
      <c r="H11" s="85">
        <f>IF('[5]Discharge'!H9=0,0,IF(TRIM('[5]Discharge'!H9)="","",IF(COUNT(O6)=0,"",IF(O6=1,(((10^K4)*('[5]Discharge'!H9^N4))/100),((10^K4)*('[5]Discharge'!H9^N4))))))</f>
        <v>131.89290304606018</v>
      </c>
      <c r="I11" s="85">
        <f>IF('[5]Discharge'!I9=0,0,IF(TRIM('[5]Discharge'!I9)="","",IF(COUNT(O6)=0,"",IF(O6=1,(((10^K4)*('[5]Discharge'!I9^N4))/100),((10^K4)*('[5]Discharge'!I9^N4))))))</f>
        <v>212.8946835246606</v>
      </c>
      <c r="J11" s="85">
        <f>IF('[5]Discharge'!J9=0,0,IF(TRIM('[5]Discharge'!J9)="","",IF(COUNT(O6)=0,"",IF(O6=1,(((10^K4)*('[5]Discharge'!J9^N4))/100),((10^K4)*('[5]Discharge'!J9^N4))))))</f>
        <v>2217.4136660650015</v>
      </c>
      <c r="K11" s="85">
        <f>IF('[5]Discharge'!K9=0,0,IF(TRIM('[5]Discharge'!K9)="","",IF(COUNT(O6)=0,"",IF(O6=1,(((10^K4)*('[5]Discharge'!K9^N4))/100),((10^K4)*('[5]Discharge'!K9^N4))))))</f>
        <v>143.47453987901127</v>
      </c>
      <c r="L11" s="85">
        <f>IF('[5]Discharge'!L9=0,0,IF(TRIM('[5]Discharge'!L9)="","",IF(COUNT(O6)=0,"",IF(O6=1,(((10^K4)*('[5]Discharge'!L9^N4))/100),((10^K4)*('[5]Discharge'!L9^N4))))))</f>
        <v>14.755931501996614</v>
      </c>
      <c r="M11" s="85">
        <f>IF('[5]Discharge'!M9=0,0,IF(TRIM('[5]Discharge'!M9)="","",IF(COUNT(O6)=0,"",IF(O6=1,(((10^K4)*('[5]Discharge'!M9^N4))/100),((10^K4)*('[5]Discharge'!M9^N4))))))</f>
        <v>6.116553115854607</v>
      </c>
      <c r="N11" s="85">
        <f>IF('[5]Discharge'!N9=0,0,IF(TRIM('[5]Discharge'!N9)="","",IF(COUNT(O6)=0,"",IF(O6=1,(((10^K4)*('[5]Discharge'!N9^N4))/100),((10^K4)*('[5]Discharge'!N9^N4))))))</f>
        <v>0.676866462960143</v>
      </c>
      <c r="O11" s="122">
        <f>IF(AND(C11="",D11="",E11="",F11="",G11="",H11="",I11="",J11="",K11="",L11="",M11="",N11=""),"",SUM(C11:N11))</f>
        <v>2797.285870700472</v>
      </c>
      <c r="P11" s="92"/>
      <c r="Q11" s="74"/>
    </row>
    <row r="12" spans="2:17" ht="21.75">
      <c r="B12" s="80">
        <v>2</v>
      </c>
      <c r="C12" s="85">
        <f>IF('[5]Discharge'!C10=0,0,IF(TRIM('[5]Discharge'!C10)="","",IF(COUNT(O6)=0,"",IF(O6=1,(((10^K4)*('[5]Discharge'!C10^N4))/100),((10^K4)*('[5]Discharge'!C10^N4))))))</f>
        <v>0.44454409003401185</v>
      </c>
      <c r="D12" s="85">
        <f>IF('[5]Discharge'!D10=0,0,IF(TRIM('[5]Discharge'!D10)="","",IF(COUNT(O6)=0,"",IF(O6=1,(((10^K4)*('[5]Discharge'!D10^N4))/100),((10^K4)*('[5]Discharge'!D10^N4))))))</f>
        <v>0.676866462960143</v>
      </c>
      <c r="E12" s="85">
        <f>IF('[5]Discharge'!E10=0,0,IF(TRIM('[5]Discharge'!E10)="","",IF(COUNT(O6)=0,"",IF(O6=1,(((10^K4)*('[5]Discharge'!E10^N4))/100),((10^K4)*('[5]Discharge'!E10^N4))))))</f>
        <v>1.1914198997449685</v>
      </c>
      <c r="F12" s="85">
        <f>IF('[5]Discharge'!F10=0,0,IF(TRIM('[5]Discharge'!F10)="","",IF(COUNT(O6)=0,"",IF(O6=1,(((10^K4)*('[5]Discharge'!F10^N4))/100),((10^K4)*('[5]Discharge'!F10^N4))))))</f>
        <v>6.665009008566299</v>
      </c>
      <c r="G12" s="85">
        <f>IF('[5]Discharge'!G10=0,0,IF(TRIM('[5]Discharge'!G10)="","",IF(COUNT(O6)=0,"",IF(O6=1,(((10^K4)*('[5]Discharge'!G10^N4))/100),((10^K4)*('[5]Discharge'!G10^N4))))))</f>
        <v>59.57270394457125</v>
      </c>
      <c r="H12" s="85">
        <f>IF('[5]Discharge'!H10=0,0,IF(TRIM('[5]Discharge'!H10)="","",IF(COUNT(O6)=0,"",IF(O6=1,(((10^K4)*('[5]Discharge'!H10^N4))/100),((10^K4)*('[5]Discharge'!H10^N4))))))</f>
        <v>151.98804458303897</v>
      </c>
      <c r="I12" s="85">
        <f>IF('[5]Discharge'!I10=0,0,IF(TRIM('[5]Discharge'!I10)="","",IF(COUNT(O6)=0,"",IF(O6=1,(((10^K4)*('[5]Discharge'!I10^N4))/100),((10^K4)*('[5]Discharge'!I10^N4))))))</f>
        <v>207.86942469377223</v>
      </c>
      <c r="J12" s="85">
        <f>IF('[5]Discharge'!J10=0,0,IF(TRIM('[5]Discharge'!J10)="","",IF(COUNT(O6)=0,"",IF(O6=1,(((10^K4)*('[5]Discharge'!J10^N4))/100),((10^K4)*('[5]Discharge'!J10^N4))))))</f>
        <v>305.37442147972524</v>
      </c>
      <c r="K12" s="85">
        <f>IF('[5]Discharge'!K10=0,0,IF(TRIM('[5]Discharge'!K10)="","",IF(COUNT(O6)=0,"",IF(O6=1,(((10^K4)*('[5]Discharge'!K10^N4))/100),((10^K4)*('[5]Discharge'!K10^N4))))))</f>
        <v>135.70261779609444</v>
      </c>
      <c r="L12" s="85">
        <f>IF('[5]Discharge'!L10=0,0,IF(TRIM('[5]Discharge'!L10)="","",IF(COUNT(O6)=0,"",IF(O6=1,(((10^K4)*('[5]Discharge'!L10^N4))/100),((10^K4)*('[5]Discharge'!L10^N4))))))</f>
        <v>14.755931501996614</v>
      </c>
      <c r="M12" s="85">
        <f>IF('[5]Discharge'!M10=0,0,IF(TRIM('[5]Discharge'!M10)="","",IF(COUNT(O6)=0,"",IF(O6=1,(((10^K4)*('[5]Discharge'!M10^N4))/100),((10^K4)*('[5]Discharge'!M10^N4))))))</f>
        <v>5.590253290444318</v>
      </c>
      <c r="N12" s="85">
        <f>IF('[5]Discharge'!N10=0,0,IF(TRIM('[5]Discharge'!N10)="","",IF(COUNT(O6)=0,"",IF(O6=1,(((10^K4)*('[5]Discharge'!N10^N4))/100),((10^K4)*('[5]Discharge'!N10^N4))))))</f>
        <v>0.676866462960143</v>
      </c>
      <c r="O12" s="122">
        <f aca="true" t="shared" si="0" ref="O12:O43">IF(AND(C12="",D12="",E12="",F12="",G12="",H12="",I12="",J12="",K12="",L12="",M12="",N12=""),"",SUM(C12:N12))</f>
        <v>890.5081032139086</v>
      </c>
      <c r="P12" s="92"/>
      <c r="Q12" s="74"/>
    </row>
    <row r="13" spans="2:17" ht="21.75">
      <c r="B13" s="80">
        <v>3</v>
      </c>
      <c r="C13" s="85">
        <f>IF('[5]Discharge'!C11=0,0,IF(TRIM('[5]Discharge'!C11)="","",IF(COUNT(O6)=0,"",IF(O6=1,(((10^K4)*('[5]Discharge'!C11^N4))/100),((10^K4)*('[5]Discharge'!C11^N4))))))</f>
        <v>0.31530398179314323</v>
      </c>
      <c r="D13" s="85">
        <f>IF('[5]Discharge'!D11=0,0,IF(TRIM('[5]Discharge'!D11)="","",IF(COUNT(O6)=0,"",IF(O6=1,(((10^K4)*('[5]Discharge'!D11^N4))/100),((10^K4)*('[5]Discharge'!D11^N4))))))</f>
        <v>0.676866462960143</v>
      </c>
      <c r="E13" s="85">
        <f>IF('[5]Discharge'!E11=0,0,IF(TRIM('[5]Discharge'!E11)="","",IF(COUNT(O6)=0,"",IF(O6=1,(((10^K4)*('[5]Discharge'!E11^N4))/100),((10^K4)*('[5]Discharge'!E11^N4))))))</f>
        <v>0.8332892158074158</v>
      </c>
      <c r="F13" s="85">
        <f>IF('[5]Discharge'!F11=0,0,IF(TRIM('[5]Discharge'!F11)="","",IF(COUNT(O6)=0,"",IF(O6=1,(((10^K4)*('[5]Discharge'!F11^N4))/100),((10^K4)*('[5]Discharge'!F11^N4))))))</f>
        <v>5.08623255274045</v>
      </c>
      <c r="G13" s="85">
        <f>IF('[5]Discharge'!G11=0,0,IF(TRIM('[5]Discharge'!G11)="","",IF(COUNT(O6)=0,"",IF(O6=1,(((10^K4)*('[5]Discharge'!G11^N4))/100),((10^K4)*('[5]Discharge'!G11^N4))))))</f>
        <v>90.17751092840984</v>
      </c>
      <c r="H13" s="85">
        <f>IF('[5]Discharge'!H11=0,0,IF(TRIM('[5]Discharge'!H11)="","",IF(COUNT(O6)=0,"",IF(O6=1,(((10^K4)*('[5]Discharge'!H11^N4))/100),((10^K4)*('[5]Discharge'!H11^N4))))))</f>
        <v>233.55777221404577</v>
      </c>
      <c r="I13" s="85">
        <f>IF('[5]Discharge'!I11=0,0,IF(TRIM('[5]Discharge'!I11)="","",IF(COUNT(O6)=0,"",IF(O6=1,(((10^K4)*('[5]Discharge'!I11^N4))/100),((10^K4)*('[5]Discharge'!I11^N4))))))</f>
        <v>197.98809848913277</v>
      </c>
      <c r="J13" s="85">
        <f>IF('[5]Discharge'!J11=0,0,IF(TRIM('[5]Discharge'!J11)="","",IF(COUNT(O6)=0,"",IF(O6=1,(((10^K4)*('[5]Discharge'!J11^N4))/100),((10^K4)*('[5]Discharge'!J11^N4))))))</f>
        <v>267.9864849930326</v>
      </c>
      <c r="K13" s="85">
        <f>IF('[5]Discharge'!K11=0,0,IF(TRIM('[5]Discharge'!K11)="","",IF(COUNT(O6)=0,"",IF(O6=1,(((10^K4)*('[5]Discharge'!K11^N4))/100),((10^K4)*('[5]Discharge'!K11^N4))))))</f>
        <v>135.70261779609444</v>
      </c>
      <c r="L13" s="85">
        <f>IF('[5]Discharge'!L11=0,0,IF(TRIM('[5]Discharge'!L11)="","",IF(COUNT(O6)=0,"",IF(O6=1,(((10^K4)*('[5]Discharge'!L11^N4))/100),((10^K4)*('[5]Discharge'!L11^N4))))))</f>
        <v>13.778712921458133</v>
      </c>
      <c r="M13" s="85">
        <f>IF('[5]Discharge'!M11=0,0,IF(TRIM('[5]Discharge'!M11)="","",IF(COUNT(O6)=0,"",IF(O6=1,(((10^K4)*('[5]Discharge'!M11^N4))/100),((10^K4)*('[5]Discharge'!M11^N4))))))</f>
        <v>5.08623255274045</v>
      </c>
      <c r="N13" s="85">
        <f>IF('[5]Discharge'!N11=0,0,IF(TRIM('[5]Discharge'!N11)="","",IF(COUNT(O6)=0,"",IF(O6=1,(((10^K4)*('[5]Discharge'!N11^N4))/100),((10^K4)*('[5]Discharge'!N11^N4))))))</f>
        <v>0.676866462960143</v>
      </c>
      <c r="O13" s="122">
        <f t="shared" si="0"/>
        <v>951.8659885711752</v>
      </c>
      <c r="P13" s="92"/>
      <c r="Q13" s="74"/>
    </row>
    <row r="14" spans="2:17" ht="21.75">
      <c r="B14" s="80">
        <v>4</v>
      </c>
      <c r="C14" s="85">
        <f>IF('[5]Discharge'!C12=0,0,IF(TRIM('[5]Discharge'!C12)="","",IF(COUNT(O6)=0,"",IF(O6=1,(((10^K4)*('[5]Discharge'!C12^N4))/100),((10^K4)*('[5]Discharge'!C12^N4))))))</f>
        <v>0.31530398179314323</v>
      </c>
      <c r="D14" s="85">
        <f>IF('[5]Discharge'!D12=0,0,IF(TRIM('[5]Discharge'!D12)="","",IF(COUNT(O6)=0,"",IF(O6=1,(((10^K4)*('[5]Discharge'!D12^N4))/100),((10^K4)*('[5]Discharge'!D12^N4))))))</f>
        <v>0.676866462960143</v>
      </c>
      <c r="E14" s="85">
        <f>IF('[5]Discharge'!E12=0,0,IF(TRIM('[5]Discharge'!E12)="","",IF(COUNT(O6)=0,"",IF(O6=1,(((10^K4)*('[5]Discharge'!E12^N4))/100),((10^K4)*('[5]Discharge'!E12^N4))))))</f>
        <v>1.1914198997449685</v>
      </c>
      <c r="F14" s="85">
        <f>IF('[5]Discharge'!F12=0,0,IF(TRIM('[5]Discharge'!F12)="","",IF(COUNT(O6)=0,"",IF(O6=1,(((10^K4)*('[5]Discharge'!F12^N4))/100),((10^K4)*('[5]Discharge'!F12^N4))))))</f>
        <v>4.145555756776265</v>
      </c>
      <c r="G14" s="85">
        <f>IF('[5]Discharge'!G12=0,0,IF(TRIM('[5]Discharge'!G12)="","",IF(COUNT(O6)=0,"",IF(O6=1,(((10^K4)*('[5]Discharge'!G12^N4))/100),((10^K4)*('[5]Discharge'!G12^N4))))))</f>
        <v>223.11397875026967</v>
      </c>
      <c r="H14" s="85">
        <f>IF('[5]Discharge'!H12=0,0,IF(TRIM('[5]Discharge'!H12)="","",IF(COUNT(O6)=0,"",IF(O6=1,(((10^K4)*('[5]Discharge'!H12^N4))/100),((10^K4)*('[5]Discharge'!H12^N4))))))</f>
        <v>267.9864849930326</v>
      </c>
      <c r="I14" s="85">
        <f>IF('[5]Discharge'!I12=0,0,IF(TRIM('[5]Discharge'!I12)="","",IF(COUNT(O6)=0,"",IF(O6=1,(((10^K4)*('[5]Discharge'!I12^N4))/100),((10^K4)*('[5]Discharge'!I12^N4))))))</f>
        <v>183.59036571861967</v>
      </c>
      <c r="J14" s="85">
        <f>IF('[5]Discharge'!J12=0,0,IF(TRIM('[5]Discharge'!J12)="","",IF(COUNT(O6)=0,"",IF(O6=1,(((10^K4)*('[5]Discharge'!J12^N4))/100),((10^K4)*('[5]Discharge'!J12^N4))))))</f>
        <v>746.6736770633432</v>
      </c>
      <c r="K14" s="85">
        <f>IF('[5]Discharge'!K12=0,0,IF(TRIM('[5]Discharge'!K12)="","",IF(COUNT(O6)=0,"",IF(O6=1,(((10^K4)*('[5]Discharge'!K12^N4))/100),((10^K4)*('[5]Discharge'!K12^N4))))))</f>
        <v>131.89290304606018</v>
      </c>
      <c r="L14" s="85">
        <f>IF('[5]Discharge'!L12=0,0,IF(TRIM('[5]Discharge'!L12)="","",IF(COUNT(O6)=0,"",IF(O6=1,(((10^K4)*('[5]Discharge'!L12^N4))/100),((10^K4)*('[5]Discharge'!L12^N4))))))</f>
        <v>13.778712921458133</v>
      </c>
      <c r="M14" s="85">
        <f>IF('[5]Discharge'!M12=0,0,IF(TRIM('[5]Discharge'!M12)="","",IF(COUNT(O6)=0,"",IF(O6=1,(((10^K4)*('[5]Discharge'!M12^N4))/100),((10^K4)*('[5]Discharge'!M12^N4))))))</f>
        <v>5.08623255274045</v>
      </c>
      <c r="N14" s="85">
        <f>IF('[5]Discharge'!N12=0,0,IF(TRIM('[5]Discharge'!N12)="","",IF(COUNT(O6)=0,"",IF(O6=1,(((10^K4)*('[5]Discharge'!N12^N4))/100),((10^K4)*('[5]Discharge'!N12^N4))))))</f>
        <v>0.676866462960143</v>
      </c>
      <c r="O14" s="122">
        <f t="shared" si="0"/>
        <v>1579.1283676097587</v>
      </c>
      <c r="P14" s="92"/>
      <c r="Q14" s="74"/>
    </row>
    <row r="15" spans="2:17" ht="21.75">
      <c r="B15" s="80">
        <v>5</v>
      </c>
      <c r="C15" s="85">
        <f>IF('[5]Discharge'!C13=0,0,IF(TRIM('[5]Discharge'!C13)="","",IF(COUNT(O6)=0,"",IF(O6=1,(((10^K4)*('[5]Discharge'!C13^N4))/100),(((10^K4)*('[5]Discharge'!C13^N4)))))))</f>
        <v>0.44454409003401185</v>
      </c>
      <c r="D15" s="85">
        <f>IF('[5]Discharge'!D13=0,0,IF(TRIM('[5]Discharge'!D13)="","",IF(COUNT(O6)=0,"",IF(O6=1,(((10^K4)*('[5]Discharge'!D13^N4))/100),((10^K4)*('[5]Discharge'!D13^N4))))))</f>
        <v>0.676866462960143</v>
      </c>
      <c r="E15" s="85">
        <f>IF('[5]Discharge'!E13=0,0,IF(TRIM('[5]Discharge'!E13)="","",IF(COUNT(O6)=0,"",IF(O6=1,(((10^K4)*('[5]Discharge'!E13^N4))/100),((10^K4)*('[5]Discharge'!E13^N4))))))</f>
        <v>1.3927976590750195</v>
      </c>
      <c r="F15" s="85">
        <f>IF('[5]Discharge'!F13=0,0,IF(TRIM('[5]Discharge'!F13)="","",IF(COUNT(O6)=0,"",IF(O6=1,(((10^K4)*('[5]Discharge'!F13^N4))/100),((10^K4)*('[5]Discharge'!F13^N4))))))</f>
        <v>3.2956600744950797</v>
      </c>
      <c r="G15" s="85">
        <f>IF('[5]Discharge'!G13=0,0,IF(TRIM('[5]Discharge'!G13)="","",IF(COUNT(O6)=0,"",IF(O6=1,(((10^K4)*('[5]Discharge'!G13^N4))/100),((10^K4)*('[5]Discharge'!G13^N4))))))</f>
        <v>445.78867303692834</v>
      </c>
      <c r="H15" s="85">
        <f>IF('[5]Discharge'!H13=0,0,IF(TRIM('[5]Discharge'!H13)="","",IF(COUNT(O6)=0,"",IF(O6=1,(((10^K4)*('[5]Discharge'!H13^N4))/100),((10^K4)*('[5]Discharge'!H13^N4))))))</f>
        <v>90.17751092840984</v>
      </c>
      <c r="I15" s="85">
        <f>IF('[5]Discharge'!I13=0,0,IF(TRIM('[5]Discharge'!I13)="","",IF(COUNT(O6)=0,"",IF(O6=1,(((10^K4)*('[5]Discharge'!I13^N4))/100),((10^K4)*('[5]Discharge'!I13^N4))))))</f>
        <v>160.73141274804033</v>
      </c>
      <c r="J15" s="85">
        <f>IF('[5]Discharge'!J13=0,0,IF(TRIM('[5]Discharge'!J13)="","",IF(COUNT(O6)=0,"",IF(O6=1,(((10^K4)*('[5]Discharge'!J13^N4))/100),((10^K4)*('[5]Discharge'!J13^N4))))))</f>
        <v>619.0982928200531</v>
      </c>
      <c r="K15" s="85">
        <f>IF('[5]Discharge'!K13=0,0,IF(TRIM('[5]Discharge'!K13)="","",IF(COUNT(O6)=0,"",IF(O6=1,(((10^K4)*('[5]Discharge'!K13^N4))/100),((10^K4)*('[5]Discharge'!K13^N4))))))</f>
        <v>131.89290304606018</v>
      </c>
      <c r="L15" s="85">
        <f>IF('[5]Discharge'!L13=0,0,IF(TRIM('[5]Discharge'!L13)="","",IF(COUNT(O6)=0,"",IF(O6=1,(((10^K4)*('[5]Discharge'!L13^N4))/100),((10^K4)*('[5]Discharge'!L13^N4))))))</f>
        <v>12.832978557131836</v>
      </c>
      <c r="M15" s="85">
        <f>IF('[5]Discharge'!M13=0,0,IF(TRIM('[5]Discharge'!M13)="","",IF(COUNT(O6)=0,"",IF(O6=1,(((10^K4)*('[5]Discharge'!M13^N4))/100),((10^K4)*('[5]Discharge'!M13^N4))))))</f>
        <v>6.116553115854607</v>
      </c>
      <c r="N15" s="85">
        <f>IF('[5]Discharge'!N13=0,0,IF(TRIM('[5]Discharge'!N13)="","",IF(COUNT(O6)=0,"",IF(O6=1,(((10^K4)*('[5]Discharge'!N13^N4))/100),((10^K4)*('[5]Discharge'!N13^N4))))))</f>
        <v>0.676866462960143</v>
      </c>
      <c r="O15" s="122">
        <f t="shared" si="0"/>
        <v>1473.1250590020027</v>
      </c>
      <c r="P15" s="92"/>
      <c r="Q15" s="74"/>
    </row>
    <row r="16" spans="2:17" ht="21.75">
      <c r="B16" s="80">
        <v>6</v>
      </c>
      <c r="C16" s="85">
        <f>IF('[5]Discharge'!C14=0,0,IF(TRIM('[5]Discharge'!C14)="","",IF(COUNT(O6)=0,"",IF(O6=1,(((10^K4)*('[5]Discharge'!C14^N4))/100),((10^K4)*('[5]Discharge'!C14^N4))))))</f>
        <v>0.676866462960143</v>
      </c>
      <c r="D16" s="85">
        <f>IF('[5]Discharge'!D14=0,0,IF(TRIM('[5]Discharge'!D14)="","",IF(COUNT(O6)=0,"",IF(O6=1,(((10^K4)*('[5]Discharge'!D14^N4))/100),((10^K4)*('[5]Discharge'!D14^N4))))))</f>
        <v>0.676866462960143</v>
      </c>
      <c r="E16" s="85">
        <f>IF('[5]Discharge'!E14=0,0,IF(TRIM('[5]Discharge'!E14)="","",IF(COUNT(O6)=0,"",IF(O6=1,(((10^K4)*('[5]Discharge'!E14^N4))/100),((10^K4)*('[5]Discharge'!E14^N4))))))</f>
        <v>0.8332892158074158</v>
      </c>
      <c r="F16" s="85">
        <f>IF('[5]Discharge'!F14=0,0,IF(TRIM('[5]Discharge'!F14)="","",IF(COUNT(O6)=0,"",IF(O6=1,(((10^K4)*('[5]Discharge'!F14^N4))/100),((10^K4)*('[5]Discharge'!F14^N4))))))</f>
        <v>10.186092120849661</v>
      </c>
      <c r="G16" s="85">
        <f>IF('[5]Discharge'!G14=0,0,IF(TRIM('[5]Discharge'!G14)="","",IF(COUNT(O6)=0,"",IF(O6=1,(((10^K4)*('[5]Discharge'!G14^N4))/100),((10^K4)*('[5]Discharge'!G14^N4))))))</f>
        <v>93.36947242026493</v>
      </c>
      <c r="H16" s="85">
        <f>IF('[5]Discharge'!H14=0,0,IF(TRIM('[5]Discharge'!H14)="","",IF(COUNT(O6)=0,"",IF(O6=1,(((10^K4)*('[5]Discharge'!H14^N4))/100),((10^K4)*('[5]Discharge'!H14^N4))))))</f>
        <v>110.10777999063299</v>
      </c>
      <c r="I16" s="85">
        <f>IF('[5]Discharge'!I14=0,0,IF(TRIM('[5]Discharge'!I14)="","",IF(COUNT(O6)=0,"",IF(O6=1,(((10^K4)*('[5]Discharge'!I14^N4))/100),((10^K4)*('[5]Discharge'!I14^N4))))))</f>
        <v>135.70261779609444</v>
      </c>
      <c r="J16" s="85">
        <f>IF('[5]Discharge'!J14=0,0,IF(TRIM('[5]Discharge'!J14)="","",IF(COUNT(O6)=0,"",IF(O6=1,(((10^K4)*('[5]Discharge'!J14^N4))/100),((10^K4)*('[5]Discharge'!J14^N4))))))</f>
        <v>419.36166479346747</v>
      </c>
      <c r="K16" s="85">
        <f>IF('[5]Discharge'!K14=0,0,IF(TRIM('[5]Discharge'!K14)="","",IF(COUNT(O6)=0,"",IF(O6=1,(((10^K4)*('[5]Discharge'!K14^N4))/100),((10^K4)*('[5]Discharge'!K14^N4))))))</f>
        <v>128.13413755950583</v>
      </c>
      <c r="L16" s="85">
        <f>IF('[5]Discharge'!L14=0,0,IF(TRIM('[5]Discharge'!L14)="","",IF(COUNT(O6)=0,"",IF(O6=1,(((10^K4)*('[5]Discharge'!L14^N4))/100),((10^K4)*('[5]Discharge'!L14^N4))))))</f>
        <v>11.918866462560686</v>
      </c>
      <c r="M16" s="85">
        <f>IF('[5]Discharge'!M14=0,0,IF(TRIM('[5]Discharge'!M14)="","",IF(COUNT(O6)=0,"",IF(O6=1,(((10^K4)*('[5]Discharge'!M14^N4))/100),((10^K4)*('[5]Discharge'!M14^N4))))))</f>
        <v>10.186092120849661</v>
      </c>
      <c r="N16" s="85">
        <f>IF('[5]Discharge'!N14=0,0,IF(TRIM('[5]Discharge'!N14)="","",IF(COUNT(O6)=0,"",IF(O6=1,(((10^K4)*('[5]Discharge'!N14^N4))/100),((10^K4)*('[5]Discharge'!N14^N4))))))</f>
        <v>0.594359607536545</v>
      </c>
      <c r="O16" s="122">
        <f t="shared" si="0"/>
        <v>921.7481050134899</v>
      </c>
      <c r="P16" s="92"/>
      <c r="Q16" s="74"/>
    </row>
    <row r="17" spans="2:17" ht="21.75">
      <c r="B17" s="80">
        <v>7</v>
      </c>
      <c r="C17" s="85">
        <f>IF('[5]Discharge'!C15=0,0,IF(TRIM('[5]Discharge'!C15)="","",IF(COUNT(O6)=0,"",IF(O6=1,(((10^K4)*('[5]Discharge'!C15^N4))/100),((10^K4)*('[5]Discharge'!C15^N4))))))</f>
        <v>1.1914198997449685</v>
      </c>
      <c r="D17" s="85">
        <f>IF('[5]Discharge'!D15=0,0,IF(TRIM('[5]Discharge'!D15)="","",IF(COUNT(O6)=0,"",IF(O6=1,(((10^K4)*('[5]Discharge'!D15^N4))/100),((10^K4)*('[5]Discharge'!D15^N4))))))</f>
        <v>0.676866462960143</v>
      </c>
      <c r="E17" s="85">
        <f>IF('[5]Discharge'!E15=0,0,IF(TRIM('[5]Discharge'!E15)="","",IF(COUNT(O6)=0,"",IF(O6=1,(((10^K4)*('[5]Discharge'!E15^N4))/100),((10^K4)*('[5]Discharge'!E15^N4))))))</f>
        <v>0.676866462960143</v>
      </c>
      <c r="F17" s="85">
        <f>IF('[5]Discharge'!F15=0,0,IF(TRIM('[5]Discharge'!F15)="","",IF(COUNT(O6)=0,"",IF(O6=1,(((10^K4)*('[5]Discharge'!F15^N4))/100),((10^K4)*('[5]Discharge'!F15^N4))))))</f>
        <v>31.935575934234233</v>
      </c>
      <c r="G17" s="85">
        <f>IF('[5]Discharge'!G15=0,0,IF(TRIM('[5]Discharge'!G15)="","",IF(COUNT(O6)=0,"",IF(O6=1,(((10^K4)*('[5]Discharge'!G15^N4))/100),((10^K4)*('[5]Discharge'!G15^N4))))))</f>
        <v>80.91501422111254</v>
      </c>
      <c r="H17" s="85">
        <f>IF('[5]Discharge'!H15=0,0,IF(TRIM('[5]Discharge'!H15)="","",IF(COUNT(O6)=0,"",IF(O6=1,(((10^K4)*('[5]Discharge'!H15^N4))/100),((10^K4)*('[5]Discharge'!H15^N4))))))</f>
        <v>156.33104569993262</v>
      </c>
      <c r="I17" s="85">
        <f>IF('[5]Discharge'!I15=0,0,IF(TRIM('[5]Discharge'!I15)="","",IF(COUNT(O6)=0,"",IF(O6=1,(((10^K4)*('[5]Discharge'!I15^N4))/100),((10^K4)*('[5]Discharge'!I15^N4))))))</f>
        <v>120.76981875778452</v>
      </c>
      <c r="J17" s="85">
        <f>IF('[5]Discharge'!J15=0,0,IF(TRIM('[5]Discharge'!J15)="","",IF(COUNT(O6)=0,"",IF(O6=1,(((10^K4)*('[5]Discharge'!J15^N4))/100),((10^K4)*('[5]Discharge'!J15^N4))))))</f>
        <v>298.6755895588268</v>
      </c>
      <c r="K17" s="85">
        <f>IF('[5]Discharge'!K15=0,0,IF(TRIM('[5]Discharge'!K15)="","",IF(COUNT(O6)=0,"",IF(O6=1,(((10^K4)*('[5]Discharge'!K15^N4))/100),((10^K4)*('[5]Discharge'!K15^N4))))))</f>
        <v>124.42641203692824</v>
      </c>
      <c r="L17" s="85">
        <f>IF('[5]Discharge'!L15=0,0,IF(TRIM('[5]Discharge'!L15)="","",IF(COUNT(O6)=0,"",IF(O6=1,(((10^K4)*('[5]Discharge'!L15^N4))/100),((10^K4)*('[5]Discharge'!L15^N4))))))</f>
        <v>11.918866462560686</v>
      </c>
      <c r="M17" s="85">
        <f>IF('[5]Discharge'!M15=0,0,IF(TRIM('[5]Discharge'!M15)="","",IF(COUNT(O6)=0,"",IF(O6=1,(((10^K4)*('[5]Discharge'!M15^N4))/100),((10^K4)*('[5]Discharge'!M15^N4))))))</f>
        <v>6.665009008566299</v>
      </c>
      <c r="N17" s="85">
        <f>IF('[5]Discharge'!N15=0,0,IF(TRIM('[5]Discharge'!N15)="","",IF(COUNT(O6)=0,"",IF(O6=1,(((10^K4)*('[5]Discharge'!N15^N4))/100),((10^K4)*('[5]Discharge'!N15^N4))))))</f>
        <v>0.676866462960143</v>
      </c>
      <c r="O17" s="122">
        <f t="shared" si="0"/>
        <v>834.8593509685712</v>
      </c>
      <c r="P17" s="92"/>
      <c r="Q17" s="74"/>
    </row>
    <row r="18" spans="2:17" ht="21.75">
      <c r="B18" s="80">
        <v>8</v>
      </c>
      <c r="C18" s="85">
        <f>IF('[5]Discharge'!C16=0,0,IF(TRIM('[5]Discharge'!C16)="","",IF(COUNT(O6)=0,"",IF(O6=1,(((10^K4)*('[5]Discharge'!C16^N4))/100),((10^K4)*('[5]Discharge'!C16^N4))))))</f>
        <v>1.3927976590750195</v>
      </c>
      <c r="D18" s="85">
        <f>IF('[5]Discharge'!D16=0,0,IF(TRIM('[5]Discharge'!D16)="","",IF(COUNT(O6)=0,"",IF(O6=1,(((10^K4)*('[5]Discharge'!D16^N4))/100),((10^K4)*('[5]Discharge'!D16^N4))))))</f>
        <v>0.676866462960143</v>
      </c>
      <c r="E18" s="85">
        <f>IF('[5]Discharge'!E16=0,0,IF(TRIM('[5]Discharge'!E16)="","",IF(COUNT(O6)=0,"",IF(O6=1,(((10^K4)*('[5]Discharge'!E16^N4))/100),((10^K4)*('[5]Discharge'!E16^N4))))))</f>
        <v>1.3927976590750195</v>
      </c>
      <c r="F18" s="85">
        <f>IF('[5]Discharge'!F16=0,0,IF(TRIM('[5]Discharge'!F16)="","",IF(COUNT(O6)=0,"",IF(O6=1,(((10^K4)*('[5]Discharge'!F16^N4))/100),((10^K4)*('[5]Discharge'!F16^N4))))))</f>
        <v>23.020409862506895</v>
      </c>
      <c r="G18" s="85">
        <f>IF('[5]Discharge'!G16=0,0,IF(TRIM('[5]Discharge'!G16)="","",IF(COUNT(O6)=0,"",IF(O6=1,(((10^K4)*('[5]Discharge'!G16^N4))/100),((10^K4)*('[5]Discharge'!G16^N4))))))</f>
        <v>59.57270394457125</v>
      </c>
      <c r="H18" s="85">
        <f>IF('[5]Discharge'!H16=0,0,IF(TRIM('[5]Discharge'!H16)="","",IF(COUNT(O6)=0,"",IF(O6=1,(((10^K4)*('[5]Discharge'!H16^N4))/100),((10^K4)*('[5]Discharge'!H16^N4))))))</f>
        <v>87.03770443857935</v>
      </c>
      <c r="I18" s="85">
        <f>IF('[5]Discharge'!I16=0,0,IF(TRIM('[5]Discharge'!I16)="","",IF(COUNT(O6)=0,"",IF(O6=1,(((10^K4)*('[5]Discharge'!I16^N4))/100),((10^K4)*('[5]Discharge'!I16^N4))))))</f>
        <v>99.90941671688778</v>
      </c>
      <c r="J18" s="85">
        <f>IF('[5]Discharge'!J16=0,0,IF(TRIM('[5]Discharge'!J16)="","",IF(COUNT(O6)=0,"",IF(O6=1,(((10^K4)*('[5]Discharge'!J16^N4))/100),((10^K4)*('[5]Discharge'!J16^N4))))))</f>
        <v>238.86365795504457</v>
      </c>
      <c r="K18" s="85">
        <f>IF('[5]Discharge'!K16=0,0,IF(TRIM('[5]Discharge'!K16)="","",IF(COUNT(O6)=0,"",IF(O6=1,(((10^K4)*('[5]Discharge'!K16^N4))/100),((10^K4)*('[5]Discharge'!K16^N4))))))</f>
        <v>124.42641203692824</v>
      </c>
      <c r="L18" s="85">
        <f>IF('[5]Discharge'!L16=0,0,IF(TRIM('[5]Discharge'!L16)="","",IF(COUNT(O6)=0,"",IF(O6=1,(((10^K4)*('[5]Discharge'!L16^N4))/100),((10^K4)*('[5]Discharge'!L16^N4))))))</f>
        <v>10.186092120849661</v>
      </c>
      <c r="M18" s="85">
        <f>IF('[5]Discharge'!M16=0,0,IF(TRIM('[5]Discharge'!M16)="","",IF(COUNT(O6)=0,"",IF(O6=1,(((10^K4)*('[5]Discharge'!M16^N4))/100),((10^K4)*('[5]Discharge'!M16^N4))))))</f>
        <v>6.116553115854607</v>
      </c>
      <c r="N18" s="85">
        <f>IF('[5]Discharge'!N16=0,0,IF(TRIM('[5]Discharge'!N16)="","",IF(COUNT(O6)=0,"",IF(O6=1,(((10^K4)*('[5]Discharge'!N16^N4))/100),((10^K4)*('[5]Discharge'!N16^N4))))))</f>
        <v>0.676866462960143</v>
      </c>
      <c r="O18" s="122">
        <f t="shared" si="0"/>
        <v>653.2722784352926</v>
      </c>
      <c r="P18" s="92"/>
      <c r="Q18" s="74"/>
    </row>
    <row r="19" spans="2:17" ht="21.75">
      <c r="B19" s="80">
        <v>9</v>
      </c>
      <c r="C19" s="85">
        <f>IF('[5]Discharge'!C17=0,0,IF(TRIM('[5]Discharge'!C17)="","",IF(COUNT(O6)=0,"",IF(O6=1,(((10^K4)*('[5]Discharge'!C17^N4))/100),((10^K4)*('[5]Discharge'!C17^N4))))))</f>
        <v>1.3927976590750195</v>
      </c>
      <c r="D19" s="85">
        <f>IF('[5]Discharge'!D17=0,0,IF(TRIM('[5]Discharge'!D17)="","",IF(COUNT(O6)=0,"",IF(O6=1,(((10^K4)*('[5]Discharge'!D17^N4))/100),((10^K4)*('[5]Discharge'!D17^N4))))))</f>
        <v>0.676866462960143</v>
      </c>
      <c r="E19" s="85">
        <f>IF('[5]Discharge'!E17=0,0,IF(TRIM('[5]Discharge'!E17)="","",IF(COUNT(O6)=0,"",IF(O6=1,(((10^K4)*('[5]Discharge'!E17^N4))/100),((10^K4)*('[5]Discharge'!E17^N4))))))</f>
        <v>83.95016678028026</v>
      </c>
      <c r="F19" s="85">
        <f>IF('[5]Discharge'!F17=0,0,IF(TRIM('[5]Discharge'!F17)="","",IF(COUNT(O6)=0,"",IF(O6=1,(((10^K4)*('[5]Discharge'!F17^N4))/100),((10^K4)*('[5]Discharge'!F17^N4))))))</f>
        <v>113.61040626277725</v>
      </c>
      <c r="G19" s="85">
        <f>IF('[5]Discharge'!G17=0,0,IF(TRIM('[5]Discharge'!G17)="","",IF(COUNT(O6)=0,"",IF(O6=1,(((10^K4)*('[5]Discharge'!G17^N4))/100),((10^K4)*('[5]Discharge'!G17^N4))))))</f>
        <v>27.186847508814576</v>
      </c>
      <c r="H19" s="85">
        <f>IF('[5]Discharge'!H17=0,0,IF(TRIM('[5]Discharge'!H17)="","",IF(COUNT(O6)=0,"",IF(O6=1,(((10^K4)*('[5]Discharge'!H17^N4))/100),((10^K4)*('[5]Discharge'!H17^N4))))))</f>
        <v>80.91501422111254</v>
      </c>
      <c r="I19" s="85">
        <f>IF('[5]Discharge'!I17=0,0,IF(TRIM('[5]Discharge'!I17)="","",IF(COUNT(O6)=0,"",IF(O6=1,(((10^K4)*('[5]Discharge'!I17^N4))/100),((10^K4)*('[5]Discharge'!I17^N4))))))</f>
        <v>90.17751092840984</v>
      </c>
      <c r="J19" s="85">
        <f>IF('[5]Discharge'!J17=0,0,IF(TRIM('[5]Discharge'!J17)="","",IF(COUNT(O6)=0,"",IF(O6=1,(((10^K4)*('[5]Discharge'!J17^N4))/100),((10^K4)*('[5]Discharge'!J17^N4))))))</f>
        <v>228.30785303691954</v>
      </c>
      <c r="K19" s="85">
        <f>IF('[5]Discharge'!K17=0,0,IF(TRIM('[5]Discharge'!K17)="","",IF(COUNT(O6)=0,"",IF(O6=1,(((10^K4)*('[5]Discharge'!K17^N4))/100),((10^K4)*('[5]Discharge'!K17^N4))))))</f>
        <v>120.76981875778452</v>
      </c>
      <c r="L19" s="85">
        <f>IF('[5]Discharge'!L17=0,0,IF(TRIM('[5]Discharge'!L17)="","",IF(COUNT(O6)=0,"",IF(O6=1,(((10^K4)*('[5]Discharge'!L17^N4))/100),((10^K4)*('[5]Discharge'!L17^N4))))))</f>
        <v>10.186092120849661</v>
      </c>
      <c r="M19" s="85">
        <f>IF('[5]Discharge'!M17=0,0,IF(TRIM('[5]Discharge'!M17)="","",IF(COUNT(O6)=0,"",IF(O6=1,(((10^K4)*('[5]Discharge'!M17^N4))/100),((10^K4)*('[5]Discharge'!M17^N4))))))</f>
        <v>3.7091835372494955</v>
      </c>
      <c r="N19" s="85">
        <f>IF('[5]Discharge'!N17=0,0,IF(TRIM('[5]Discharge'!N17)="","",IF(COUNT(O6)=0,"",IF(O6=1,(((10^K4)*('[5]Discharge'!N17^N4))/100),((10^K4)*('[5]Discharge'!N17^N4))))))</f>
        <v>0.594359607536545</v>
      </c>
      <c r="O19" s="122">
        <f t="shared" si="0"/>
        <v>761.4769168837693</v>
      </c>
      <c r="P19" s="92"/>
      <c r="Q19" s="74"/>
    </row>
    <row r="20" spans="2:17" ht="21.75">
      <c r="B20" s="80">
        <v>10</v>
      </c>
      <c r="C20" s="85">
        <f>IF('[5]Discharge'!C18=0,0,IF(TRIM('[5]Discharge'!C18)="","",IF(COUNT(O6)=0,"",IF(O6=1,(((10^K4)*('[5]Discharge'!C18^N4))/100),((10^K4)*('[5]Discharge'!C18^N4))))))</f>
        <v>1.3927976590750195</v>
      </c>
      <c r="D20" s="85">
        <f>IF('[5]Discharge'!D18=0,0,IF(TRIM('[5]Discharge'!D18)="","",IF(COUNT(O6)=0,"",IF(O6=1,(((10^K4)*('[5]Discharge'!D18^N4))/100),((10^K4)*('[5]Discharge'!D18^N4))))))</f>
        <v>0.676866462960143</v>
      </c>
      <c r="E20" s="85">
        <f>IF('[5]Discharge'!E18=0,0,IF(TRIM('[5]Discharge'!E18)="","",IF(COUNT(O6)=0,"",IF(O6=1,(((10^K4)*('[5]Discharge'!E18^N4))/100),((10^K4)*('[5]Discharge'!E18^N4))))))</f>
        <v>99.90941671688778</v>
      </c>
      <c r="F20" s="85">
        <f>IF('[5]Discharge'!F18=0,0,IF(TRIM('[5]Discharge'!F18)="","",IF(COUNT(O6)=0,"",IF(O6=1,(((10^K4)*('[5]Discharge'!F18^N4))/100),((10^K4)*('[5]Discharge'!F18^N4))))))</f>
        <v>47.99546753504094</v>
      </c>
      <c r="G20" s="85">
        <f>IF('[5]Discharge'!G18=0,0,IF(TRIM('[5]Discharge'!G18)="","",IF(COUNT(O6)=0,"",IF(O6=1,(((10^K4)*('[5]Discharge'!G18^N4))/100),((10^K4)*('[5]Discharge'!G18^N4))))))</f>
        <v>35.663147985756645</v>
      </c>
      <c r="H20" s="85">
        <f>IF('[5]Discharge'!H18=0,0,IF(TRIM('[5]Discharge'!H18)="","",IF(COUNT(O6)=0,"",IF(O6=1,(((10^K4)*('[5]Discharge'!H18^N4))/100),((10^K4)*('[5]Discharge'!H18^N4))))))</f>
        <v>75.00234227310828</v>
      </c>
      <c r="I20" s="85">
        <f>IF('[5]Discharge'!I18=0,0,IF(TRIM('[5]Discharge'!I18)="","",IF(COUNT(O6)=0,"",IF(O6=1,(((10^K4)*('[5]Discharge'!I18^N4))/100),((10^K4)*('[5]Discharge'!I18^N4))))))</f>
        <v>202.9005350287849</v>
      </c>
      <c r="J20" s="85">
        <f>IF('[5]Discharge'!J18=0,0,IF(TRIM('[5]Discharge'!J18)="","",IF(COUNT(O6)=0,"",IF(O6=1,(((10^K4)*('[5]Discharge'!J18^N4))/100),((10^K4)*('[5]Discharge'!J18^N4))))))</f>
        <v>223.11397875026967</v>
      </c>
      <c r="K20" s="85">
        <f>IF('[5]Discharge'!K18=0,0,IF(TRIM('[5]Discharge'!K18)="","",IF(COUNT(O6)=0,"",IF(O6=1,(((10^K4)*('[5]Discharge'!K18^N4))/100),((10^K4)*('[5]Discharge'!K18^N4))))))</f>
        <v>120.76981875778452</v>
      </c>
      <c r="L20" s="85">
        <f>IF('[5]Discharge'!L18=0,0,IF(TRIM('[5]Discharge'!L18)="","",IF(COUNT(O6)=0,"",IF(O6=1,(((10^K4)*('[5]Discharge'!L18^N4))/100),((10^K4)*('[5]Discharge'!L18^N4))))))</f>
        <v>11.036520751043748</v>
      </c>
      <c r="M20" s="85">
        <f>IF('[5]Discharge'!M18=0,0,IF(TRIM('[5]Discharge'!M18)="","",IF(COUNT(O6)=0,"",IF(O6=1,(((10^K4)*('[5]Discharge'!M18^N4))/100),((10^K4)*('[5]Discharge'!M18^N4))))))</f>
        <v>2.905152238708459</v>
      </c>
      <c r="N20" s="85">
        <f>IF('[5]Discharge'!N18=0,0,IF(TRIM('[5]Discharge'!N18)="","",IF(COUNT(O6)=0,"",IF(O6=1,(((10^K4)*('[5]Discharge'!N18^N4))/100),((10^K4)*('[5]Discharge'!N18^N4))))))</f>
        <v>0.594359607536545</v>
      </c>
      <c r="O20" s="122">
        <f t="shared" si="0"/>
        <v>821.9604037669566</v>
      </c>
      <c r="P20" s="92"/>
      <c r="Q20" s="74"/>
    </row>
    <row r="21" spans="2:17" ht="21.75"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22"/>
      <c r="P21" s="92"/>
      <c r="Q21" s="74"/>
    </row>
    <row r="22" spans="2:17" ht="21.75">
      <c r="B22" s="80">
        <v>11</v>
      </c>
      <c r="C22" s="85">
        <f>IF('[5]Discharge'!C20=0,0,IF(TRIM('[5]Discharge'!C20)="","",IF(COUNT(O6)=0,"",IF(O6=1,(((10^K4)*('[5]Discharge'!C20^N4))/100),((10^K4)*('[5]Discharge'!C20^N4))))))</f>
        <v>1.3927976590750195</v>
      </c>
      <c r="D22" s="85">
        <f>IF('[5]Discharge'!D20=0,0,IF(TRIM('[5]Discharge'!D20)="","",IF(COUNT(O6)=0,"",IF(O6=1,(((10^K4)*('[5]Discharge'!D20^N4))/100),((10^K4)*('[5]Discharge'!D20^N4))))))</f>
        <v>0.676866462960143</v>
      </c>
      <c r="E22" s="85">
        <f>IF('[5]Discharge'!E20=0,0,IF(TRIM('[5]Discharge'!E20)="","",IF(COUNT(O6)=0,"",IF(O6=1,(((10^K4)*('[5]Discharge'!E20^N4))/100),((10^K4)*('[5]Discharge'!E20^N4))))))</f>
        <v>3.7091835372494955</v>
      </c>
      <c r="F22" s="85">
        <f>IF('[5]Discharge'!F20=0,0,IF(TRIM('[5]Discharge'!F20)="","",IF(COUNT(O6)=0,"",IF(O6=1,(((10^K4)*('[5]Discharge'!F20^N4))/100),((10^K4)*('[5]Discharge'!F20^N4))))))</f>
        <v>27.186847508814576</v>
      </c>
      <c r="G22" s="85">
        <f>IF('[5]Discharge'!G20=0,0,IF(TRIM('[5]Discharge'!G20)="","",IF(COUNT(O6)=0,"",IF(O6=1,(((10^K4)*('[5]Discharge'!G20^N4))/100),((10^K4)*('[5]Discharge'!G20^N4))))))</f>
        <v>1771.3666106328255</v>
      </c>
      <c r="H22" s="85">
        <f>IF('[5]Discharge'!H20=0,0,IF(TRIM('[5]Discharge'!H20)="","",IF(COUNT(O6)=0,"",IF(O6=1,(((10^K4)*('[5]Discharge'!H20^N4))/100),((10^K4)*('[5]Discharge'!H20^N4))))))</f>
        <v>69.67419802697255</v>
      </c>
      <c r="I22" s="85">
        <f>IF('[5]Discharge'!I20=0,0,IF(TRIM('[5]Discharge'!I20)="","",IF(COUNT(O6)=0,"",IF(O6=1,(((10^K4)*('[5]Discharge'!I20^N4))/100),((10^K4)*('[5]Discharge'!I20^N4))))))</f>
        <v>428.0864542952001</v>
      </c>
      <c r="J22" s="85">
        <f>IF('[5]Discharge'!J20=0,0,IF(TRIM('[5]Discharge'!J20)="","",IF(COUNT(O6)=0,"",IF(O6=1,(((10^K4)*('[5]Discharge'!J20^N4))/100),((10^K4)*('[5]Discharge'!J20^N4))))))</f>
        <v>217.9762287490742</v>
      </c>
      <c r="K22" s="85">
        <f>IF('[5]Discharge'!K20=0,0,IF(TRIM('[5]Discharge'!K20)="","",IF(COUNT(O6)=0,"",IF(O6=1,(((10^K4)*('[5]Discharge'!K20^N4))/100),((10^K4)*('[5]Discharge'!K20^N4))))))</f>
        <v>117.16445163344044</v>
      </c>
      <c r="L22" s="85">
        <f>IF('[5]Discharge'!L20=0,0,IF(TRIM('[5]Discharge'!L20)="","",IF(COUNT(O6)=0,"",IF(O6=1,(((10^K4)*('[5]Discharge'!L20^N4))/100),((10^K4)*('[5]Discharge'!L20^N4))))))</f>
        <v>11.918866462560686</v>
      </c>
      <c r="M22" s="85">
        <f>IF('[5]Discharge'!M20=0,0,IF(TRIM('[5]Discharge'!M20)="","",IF(COUNT(O6)=0,"",IF(O6=1,(((10^K4)*('[5]Discharge'!M20^N4))/100),((10^K4)*('[5]Discharge'!M20^N4))))))</f>
        <v>2.343870014570884</v>
      </c>
      <c r="N22" s="85">
        <f>IF('[5]Discharge'!N20=0,0,IF(TRIM('[5]Discharge'!N20)="","",IF(COUNT(O6)=0,"",IF(O6=1,(((10^K4)*('[5]Discharge'!N20^N4))/100),((10^K4)*('[5]Discharge'!N20^N4))))))</f>
        <v>0.5169042766096954</v>
      </c>
      <c r="O22" s="122">
        <f t="shared" si="0"/>
        <v>2652.0132792593536</v>
      </c>
      <c r="P22" s="92"/>
      <c r="Q22" s="74"/>
    </row>
    <row r="23" spans="2:17" ht="21.75">
      <c r="B23" s="80">
        <v>12</v>
      </c>
      <c r="C23" s="85">
        <f>IF('[5]Discharge'!C21=0,0,IF(TRIM('[5]Discharge'!C21)="","",IF(COUNT(O6)=0,"",IF(O6=1,(((10^K4)*('[5]Discharge'!C21^N4))/100),((10^K4)*('[5]Discharge'!C21^N4))))))</f>
        <v>1.3927976590750195</v>
      </c>
      <c r="D23" s="85">
        <f>IF('[5]Discharge'!D21=0,0,IF(TRIM('[5]Discharge'!D21)="","",IF(COUNT(O6)=0,"",IF(O6=1,(((10^K4)*('[5]Discharge'!D21^N4))/100),((10^K4)*('[5]Discharge'!D21^N4))))))</f>
        <v>0.8332892158074158</v>
      </c>
      <c r="E23" s="85">
        <f>IF('[5]Discharge'!E21=0,0,IF(TRIM('[5]Discharge'!E21)="","",IF(COUNT(O6)=0,"",IF(O6=1,(((10^K4)*('[5]Discharge'!E21^N4))/100),((10^K4)*('[5]Discharge'!E21^N4))))))</f>
        <v>4.145555756776265</v>
      </c>
      <c r="F23" s="85">
        <f>IF('[5]Discharge'!F21=0,0,IF(TRIM('[5]Discharge'!F21)="","",IF(COUNT(O6)=0,"",IF(O6=1,(((10^K4)*('[5]Discharge'!F21^N4))/100),((10^K4)*('[5]Discharge'!F21^N4))))))</f>
        <v>14.755931501996614</v>
      </c>
      <c r="G23" s="85">
        <f>IF('[5]Discharge'!G21=0,0,IF(TRIM('[5]Discharge'!G21)="","",IF(COUNT(O6)=0,"",IF(O6=1,(((10^K4)*('[5]Discharge'!G21^N4))/100),((10^K4)*('[5]Discharge'!G21^N4))))))</f>
        <v>861.5057678672113</v>
      </c>
      <c r="H23" s="85">
        <f>IF('[5]Discharge'!H21=0,0,IF(TRIM('[5]Discharge'!H21)="","",IF(COUNT(O6)=0,"",IF(O6=1,(((10^K4)*('[5]Discharge'!H21^N4))/100),((10^K4)*('[5]Discharge'!H21^N4))))))</f>
        <v>64.53069412720404</v>
      </c>
      <c r="I23" s="85">
        <f>IF('[5]Discharge'!I21=0,0,IF(TRIM('[5]Discharge'!I21)="","",IF(COUNT(O6)=0,"",IF(O6=1,(((10^K4)*('[5]Discharge'!I21^N4))/100),((10^K4)*('[5]Discharge'!I21^N4))))))</f>
        <v>151.98804458303897</v>
      </c>
      <c r="J23" s="85">
        <f>IF('[5]Discharge'!J21=0,0,IF(TRIM('[5]Discharge'!J21)="","",IF(COUNT(O6)=0,"",IF(O6=1,(((10^K4)*('[5]Discharge'!J21^N4))/100),((10^K4)*('[5]Discharge'!J21^N4))))))</f>
        <v>217.9762287490742</v>
      </c>
      <c r="K23" s="85">
        <f>IF('[5]Discharge'!K21=0,0,IF(TRIM('[5]Discharge'!K21)="","",IF(COUNT(O6)=0,"",IF(O6=1,(((10^K4)*('[5]Discharge'!K21^N4))/100),((10^K4)*('[5]Discharge'!K21^N4))))))</f>
        <v>103.25718322311386</v>
      </c>
      <c r="L23" s="85">
        <f>IF('[5]Discharge'!L21=0,0,IF(TRIM('[5]Discharge'!L21)="","",IF(COUNT(O6)=0,"",IF(O6=1,(((10^K4)*('[5]Discharge'!L21^N4))/100),((10^K4)*('[5]Discharge'!L21^N4))))))</f>
        <v>12.832978557131836</v>
      </c>
      <c r="M23" s="85">
        <f>IF('[5]Discharge'!M21=0,0,IF(TRIM('[5]Discharge'!M21)="","",IF(COUNT(O6)=0,"",IF(O6=1,(((10^K4)*('[5]Discharge'!M21^N4))/100),((10^K4)*('[5]Discharge'!M21^N4))))))</f>
        <v>2.343870014570884</v>
      </c>
      <c r="N23" s="85">
        <f>IF('[5]Discharge'!N21=0,0,IF(TRIM('[5]Discharge'!N21)="","",IF(COUNT(O6)=0,"",IF(O6=1,(((10^K4)*('[5]Discharge'!N21^N4))/100),((10^K4)*('[5]Discharge'!N21^N4))))))</f>
        <v>0.5169042766096954</v>
      </c>
      <c r="O23" s="122">
        <f t="shared" si="0"/>
        <v>1436.07924553161</v>
      </c>
      <c r="P23" s="92"/>
      <c r="Q23" s="74"/>
    </row>
    <row r="24" spans="2:17" ht="21.75">
      <c r="B24" s="80">
        <v>13</v>
      </c>
      <c r="C24" s="85">
        <f>IF('[5]Discharge'!C10=0,0,IF(TRIM('[5]Discharge'!C22)="","",IF(COUNT(O6)=0,"",IF(O6=1,(((10^K4)*('[5]Discharge'!C22^N4))/100),((10^K4)*('[5]Discharge'!C22^N4))))))</f>
        <v>1.3927976590750195</v>
      </c>
      <c r="D24" s="85">
        <f>IF('[5]Discharge'!D22=0,0,IF(TRIM('[5]Discharge'!D22)="","",IF(COUNT(O6)=0,"",IF(O6=1,(((10^K4)*('[5]Discharge'!D22^N4))/100),((10^K4)*('[5]Discharge'!D22^N4))))))</f>
        <v>1.6088563549460395</v>
      </c>
      <c r="E24" s="85">
        <f>IF('[5]Discharge'!E22=0,0,IF(TRIM('[5]Discharge'!E22)="","",IF(COUNT(O6)=0,"",IF(O6=1,(((10^K4)*('[5]Discharge'!E22^N4))/100),((10^K4)*('[5]Discharge'!E22^N4))))))</f>
        <v>7.8279275688503756</v>
      </c>
      <c r="F24" s="85">
        <f>IF('[5]Discharge'!F22=0,0,IF(TRIM('[5]Discharge'!F22)="","",IF(COUNT(O6)=0,"",IF(O6=1,(((10^K4)*('[5]Discharge'!F22^N4))/100),((10^K4)*('[5]Discharge'!F22^N4))))))</f>
        <v>7.235504194169825</v>
      </c>
      <c r="G24" s="85">
        <f>IF('[5]Discharge'!G22=0,0,IF(TRIM('[5]Discharge'!G22)="","",IF(COUNT(O6)=0,"",IF(O6=1,(((10^K4)*('[5]Discharge'!G22^N4))/100),((10^K4)*('[5]Discharge'!G22^N4))))))</f>
        <v>212.8946835246606</v>
      </c>
      <c r="H24" s="85">
        <f>IF('[5]Discharge'!H22=0,0,IF(TRIM('[5]Discharge'!H22)="","",IF(COUNT(O6)=0,"",IF(O6=1,(((10^K4)*('[5]Discharge'!H22^N4))/100),((10^K4)*('[5]Discharge'!H22^N4))))))</f>
        <v>59.57270394457125</v>
      </c>
      <c r="I24" s="85">
        <f>IF('[5]Discharge'!I22=0,0,IF(TRIM('[5]Discharge'!I22)="","",IF(COUNT(O6)=0,"",IF(O6=1,(((10^K4)*('[5]Discharge'!I22^N4))/100),((10^K4)*('[5]Discharge'!I22^N4))))))</f>
        <v>131.89290304606018</v>
      </c>
      <c r="J24" s="85">
        <f>IF('[5]Discharge'!J22=0,0,IF(TRIM('[5]Discharge'!J22)="","",IF(COUNT(O6)=0,"",IF(O6=1,(((10^K4)*('[5]Discharge'!J22^N4))/100),((10^K4)*('[5]Discharge'!J22^N4))))))</f>
        <v>212.8946835246606</v>
      </c>
      <c r="K24" s="85">
        <f>IF('[5]Discharge'!K22=0,0,IF(TRIM('[5]Discharge'!K22)="","",IF(COUNT(O6)=0,"",IF(O6=1,(((10^K4)*('[5]Discharge'!K22^N4))/100),((10^K4)*('[5]Discharge'!K22^N4))))))</f>
        <v>67.07931237812996</v>
      </c>
      <c r="L24" s="85">
        <f>IF('[5]Discharge'!L22=0,0,IF(TRIM('[5]Discharge'!L22)="","",IF(COUNT(O6)=0,"",IF(O6=1,(((10^K4)*('[5]Discharge'!L22^N4))/100),((10^K4)*('[5]Discharge'!L22^N4))))))</f>
        <v>13.778712921458133</v>
      </c>
      <c r="M24" s="85">
        <f>IF('[5]Discharge'!M22=0,0,IF(TRIM('[5]Discharge'!M22)="","",IF(COUNT(O6)=0,"",IF(O6=1,(((10^K4)*('[5]Discharge'!M22^N4))/100),((10^K4)*('[5]Discharge'!M22^N4))))))</f>
        <v>2.343870014570884</v>
      </c>
      <c r="N24" s="85">
        <f>IF('[5]Discharge'!N22=0,0,IF(TRIM('[5]Discharge'!N22)="","",IF(COUNT(O6)=0,"",IF(O6=1,(((10^K4)*('[5]Discharge'!N22^N4))/100),((10^K4)*('[5]Discharge'!N22^N4))))))</f>
        <v>0.5169042766096954</v>
      </c>
      <c r="O24" s="122">
        <f t="shared" si="0"/>
        <v>719.0388594077625</v>
      </c>
      <c r="P24" s="92"/>
      <c r="Q24" s="74"/>
    </row>
    <row r="25" spans="2:17" ht="21.75">
      <c r="B25" s="80">
        <v>14</v>
      </c>
      <c r="C25" s="85">
        <f>IF('[5]Discharge'!C10=0,0,IF(TRIM('[5]Discharge'!C23)="","",IF(COUNT(O6)=0,"",IF(O6=1,(((10^K4)*('[5]Discharge'!C23^N4))/100),((10^K4)*('[5]Discharge'!C23^N4))))))</f>
        <v>1.3927976590750195</v>
      </c>
      <c r="D25" s="85">
        <f>IF('[5]Discharge'!D23=0,0,IF(TRIM('[5]Discharge'!D23)="","",IF(COUNT(O6)=0,"",IF(O6=1,(((10^K4)*('[5]Discharge'!D23^N4))/100),((10^K4)*('[5]Discharge'!D23^N4))))))</f>
        <v>0.676866462960143</v>
      </c>
      <c r="E25" s="85">
        <f>IF('[5]Discharge'!E23=0,0,IF(TRIM('[5]Discharge'!E23)="","",IF(COUNT(O6)=0,"",IF(O6=1,(((10^K4)*('[5]Discharge'!E23^N4))/100),((10^K4)*('[5]Discharge'!E23^N4))))))</f>
        <v>64.53069412720404</v>
      </c>
      <c r="F25" s="85">
        <f>IF('[5]Discharge'!F23=0,0,IF(TRIM('[5]Discharge'!F23)="","",IF(COUNT(O6)=0,"",IF(O6=1,(((10^K4)*('[5]Discharge'!F23^N4))/100),((10^K4)*('[5]Discharge'!F23^N4))))))</f>
        <v>4.145555756776265</v>
      </c>
      <c r="G25" s="85">
        <f>IF('[5]Discharge'!G23=0,0,IF(TRIM('[5]Discharge'!G23)="","",IF(COUNT(O6)=0,"",IF(O6=1,(((10^K4)*('[5]Discharge'!G23^N4))/100),((10^K4)*('[5]Discharge'!G23^N4))))))</f>
        <v>559.0332264065614</v>
      </c>
      <c r="H25" s="85">
        <f>IF('[5]Discharge'!H23=0,0,IF(TRIM('[5]Discharge'!H23)="","",IF(COUNT(O6)=0,"",IF(O6=1,(((10^K4)*('[5]Discharge'!H23^N4))/100),((10^K4)*('[5]Discharge'!H23^N4))))))</f>
        <v>83.95016678028026</v>
      </c>
      <c r="I25" s="85">
        <f>IF('[5]Discharge'!I23=0,0,IF(TRIM('[5]Discharge'!I23)="","",IF(COUNT(O6)=0,"",IF(O6=1,(((10^K4)*('[5]Discharge'!I23^N4))/100),((10^K4)*('[5]Discharge'!I23^N4))))))</f>
        <v>113.61040626277725</v>
      </c>
      <c r="J25" s="85">
        <f>IF('[5]Discharge'!J23=0,0,IF(TRIM('[5]Discharge'!J23)="","",IF(COUNT(O6)=0,"",IF(O6=1,(((10^K4)*('[5]Discharge'!J23^N4))/100),((10^K4)*('[5]Discharge'!J23^N4))))))</f>
        <v>212.8946835246606</v>
      </c>
      <c r="K25" s="85">
        <f>IF('[5]Discharge'!K23=0,0,IF(TRIM('[5]Discharge'!K23)="","",IF(COUNT(O6)=0,"",IF(O6=1,(((10^K4)*('[5]Discharge'!K23^N4))/100),((10^K4)*('[5]Discharge'!K23^N4))))))</f>
        <v>47.99546753504094</v>
      </c>
      <c r="L25" s="85">
        <f>IF('[5]Discharge'!L23=0,0,IF(TRIM('[5]Discharge'!L23)="","",IF(COUNT(O6)=0,"",IF(O6=1,(((10^K4)*('[5]Discharge'!L23^N4))/100),((10^K4)*('[5]Discharge'!L23^N4))))))</f>
        <v>14.755931501996614</v>
      </c>
      <c r="M25" s="85">
        <f>IF('[5]Discharge'!M23=0,0,IF(TRIM('[5]Discharge'!M23)="","",IF(COUNT(O6)=0,"",IF(O6=1,(((10^K4)*('[5]Discharge'!M23^N4))/100),((10^K4)*('[5]Discharge'!M23^N4))))))</f>
        <v>1.8394661875878717</v>
      </c>
      <c r="N25" s="85">
        <f>IF('[5]Discharge'!N23=0,0,IF(TRIM('[5]Discharge'!N23)="","",IF(COUNT(O6)=0,"",IF(O6=1,(((10^K4)*('[5]Discharge'!N23^N4))/100),((10^K4)*('[5]Discharge'!N23^N4))))))</f>
        <v>0.5169042766096954</v>
      </c>
      <c r="O25" s="122">
        <f t="shared" si="0"/>
        <v>1105.3421664815303</v>
      </c>
      <c r="P25" s="92"/>
      <c r="Q25" s="74"/>
    </row>
    <row r="26" spans="2:17" ht="21.75">
      <c r="B26" s="80">
        <v>15</v>
      </c>
      <c r="C26" s="85">
        <f>IF('[5]Discharge'!C24=0,0,IF(TRIM('[5]Discharge'!C24)="","",IF(COUNT(O6)=0,"",IF(O6=1,(((10^K4)*('[5]Discharge'!C24^N4))/100),((10^K4)*('[5]Discharge'!C24^N4))))))</f>
        <v>1.3927976590750195</v>
      </c>
      <c r="D26" s="85">
        <f>IF('[5]Discharge'!D24=0,0,IF(TRIM('[5]Discharge'!D24)="","",IF(COUNT(O6)=0,"",IF(O6=1,(((10^K4)*('[5]Discharge'!D24^N4))/100),((10^K4)*('[5]Discharge'!D24^N4))))))</f>
        <v>0.594359607536545</v>
      </c>
      <c r="E26" s="85">
        <f>IF('[5]Discharge'!E24=0,0,IF(TRIM('[5]Discharge'!E24)="","",IF(COUNT(O6)=0,"",IF(O6=1,(((10^K4)*('[5]Discharge'!E24^N4))/100),((10^K4)*('[5]Discharge'!E24^N4))))))</f>
        <v>193.13220025401017</v>
      </c>
      <c r="F26" s="85">
        <f>IF('[5]Discharge'!F24=0,0,IF(TRIM('[5]Discharge'!F24)="","",IF(COUNT(O6)=0,"",IF(O6=1,(((10^K4)*('[5]Discharge'!F24^N4))/100),((10^K4)*('[5]Discharge'!F24^N4))))))</f>
        <v>8.581625475993691</v>
      </c>
      <c r="G26" s="85">
        <f>IF('[5]Discharge'!G24=0,0,IF(TRIM('[5]Discharge'!G24)="","",IF(COUNT(O6)=0,"",IF(O6=1,(((10^K4)*('[5]Discharge'!G24^N4))/100),((10^K4)*('[5]Discharge'!G24^N4))))))</f>
        <v>2596.619811990337</v>
      </c>
      <c r="H26" s="85">
        <f>IF('[5]Discharge'!H24=0,0,IF(TRIM('[5]Discharge'!H24)="","",IF(COUNT(O6)=0,"",IF(O6=1,(((10^K4)*('[5]Discharge'!H24^N4))/100),((10^K4)*('[5]Discharge'!H24^N4))))))</f>
        <v>120.76981875778452</v>
      </c>
      <c r="I26" s="85">
        <f>IF('[5]Discharge'!I24=0,0,IF(TRIM('[5]Discharge'!I24)="","",IF(COUNT(O6)=0,"",IF(O6=1,(((10^K4)*('[5]Discharge'!I24^N4))/100),((10^K4)*('[5]Discharge'!I24^N4))))))</f>
        <v>124.42641203692824</v>
      </c>
      <c r="J26" s="85">
        <f>IF('[5]Discharge'!J24=0,0,IF(TRIM('[5]Discharge'!J24)="","",IF(COUNT(O6)=0,"",IF(O6=1,(((10^K4)*('[5]Discharge'!J24^N4))/100),((10^K4)*('[5]Discharge'!J24^N4))))))</f>
        <v>207.86942469377223</v>
      </c>
      <c r="K26" s="85">
        <f>IF('[5]Discharge'!K24=0,0,IF(TRIM('[5]Discharge'!K24)="","",IF(COUNT(O6)=0,"",IF(O6=1,(((10^K4)*('[5]Discharge'!K24^N4))/100),((10^K4)*('[5]Discharge'!K24^N4))))))</f>
        <v>39.58312933013494</v>
      </c>
      <c r="L26" s="85">
        <f>IF('[5]Discharge'!L24=0,0,IF(TRIM('[5]Discharge'!L24)="","",IF(COUNT(O6)=0,"",IF(O6=1,(((10^K4)*('[5]Discharge'!L24^N4))/100),((10^K4)*('[5]Discharge'!L24^N4))))))</f>
        <v>15.76450183921367</v>
      </c>
      <c r="M26" s="85">
        <f>IF('[5]Discharge'!M24=0,0,IF(TRIM('[5]Discharge'!M24)="","",IF(COUNT(O6)=0,"",IF(O6=1,(((10^K4)*('[5]Discharge'!M24^N4))/100),((10^K4)*('[5]Discharge'!M24^N4))))))</f>
        <v>1.8394661875878717</v>
      </c>
      <c r="N26" s="85">
        <f>IF('[5]Discharge'!N24=0,0,IF(TRIM('[5]Discharge'!N24)="","",IF(COUNT(O6)=0,"",IF(O6=1,(((10^K4)*('[5]Discharge'!N24^N4))/100),((10^K4)*('[5]Discharge'!N24^N4))))))</f>
        <v>0.44454409003401185</v>
      </c>
      <c r="O26" s="122">
        <f t="shared" si="0"/>
        <v>3311.0180919224076</v>
      </c>
      <c r="P26" s="92"/>
      <c r="Q26" s="74"/>
    </row>
    <row r="27" spans="2:17" ht="21.75">
      <c r="B27" s="80">
        <v>16</v>
      </c>
      <c r="C27" s="85">
        <f>IF('[5]Discharge'!C25=0,0,IF(TRIM('[5]Discharge'!C25)="","",IF(COUNT(O6)=0,"",IF(O6=1,(((10^K4)*('[5]Discharge'!C25^N4))/100),((10^K4)*('[5]Discharge'!C25^N4))))))</f>
        <v>1.0048649744312177</v>
      </c>
      <c r="D27" s="85">
        <f>IF('[5]Discharge'!D25=0,0,IF(TRIM('[5]Discharge'!D25)="","",IF(COUNT(O6)=0,"",IF(O6=1,(((10^K4)*('[5]Discharge'!D25^N4))/100),((10^K4)*('[5]Discharge'!D25^N4))))))</f>
        <v>0.594359607536545</v>
      </c>
      <c r="E27" s="85">
        <f>IF('[5]Discharge'!E25=0,0,IF(TRIM('[5]Discharge'!E25)="","",IF(COUNT(O6)=0,"",IF(O6=1,(((10^K4)*('[5]Discharge'!E25^N4))/100),((10^K4)*('[5]Discharge'!E25^N4))))))</f>
        <v>47.99546753504094</v>
      </c>
      <c r="F27" s="85">
        <f>IF('[5]Discharge'!F25=0,0,IF(TRIM('[5]Discharge'!F25)="","",IF(COUNT(O6)=0,"",IF(O6=1,(((10^K4)*('[5]Discharge'!F25^N4))/100),((10^K4)*('[5]Discharge'!F25^N4))))))</f>
        <v>24.373086634241503</v>
      </c>
      <c r="G27" s="85">
        <f>IF('[5]Discharge'!G25=0,0,IF(TRIM('[5]Discharge'!G25)="","",IF(COUNT(O6)=0,"",IF(O6=1,(((10^K4)*('[5]Discharge'!G25^N4))/100),((10^K4)*('[5]Discharge'!G25^N4))))))</f>
        <v>8871.88792288682</v>
      </c>
      <c r="H27" s="85">
        <f>IF('[5]Discharge'!H25=0,0,IF(TRIM('[5]Discharge'!H25)="","",IF(COUNT(O6)=0,"",IF(O6=1,(((10^K4)*('[5]Discharge'!H25^N4))/100),((10^K4)*('[5]Discharge'!H25^N4))))))</f>
        <v>244.56239786582074</v>
      </c>
      <c r="I27" s="85">
        <f>IF('[5]Discharge'!I25=0,0,IF(TRIM('[5]Discharge'!I25)="","",IF(COUNT(O6)=0,"",IF(O6=1,(((10^K4)*('[5]Discharge'!I25^N4))/100),((10^K4)*('[5]Discharge'!I25^N4))))))</f>
        <v>151.98804458303897</v>
      </c>
      <c r="J27" s="85">
        <f>IF('[5]Discharge'!J25=0,0,IF(TRIM('[5]Discharge'!J25)="","",IF(COUNT(O6)=0,"",IF(O6=1,(((10^K4)*('[5]Discharge'!J25^N4))/100),((10^K4)*('[5]Discharge'!J25^N4))))))</f>
        <v>178.90460618911752</v>
      </c>
      <c r="K27" s="85">
        <f>IF('[5]Discharge'!K25=0,0,IF(TRIM('[5]Discharge'!K25)="","",IF(COUNT(O6)=0,"",IF(O6=1,(((10^K4)*('[5]Discharge'!K25^N4))/100),((10^K4)*('[5]Discharge'!K25^N4))))))</f>
        <v>33.77523081305542</v>
      </c>
      <c r="L27" s="85">
        <f>IF('[5]Discharge'!L25=0,0,IF(TRIM('[5]Discharge'!L25)="","",IF(COUNT(O6)=0,"",IF(O6=1,(((10^K4)*('[5]Discharge'!L25^N4))/100),((10^K4)*('[5]Discharge'!L25^N4))))))</f>
        <v>96.61347742756917</v>
      </c>
      <c r="M27" s="85">
        <f>IF('[5]Discharge'!M25=0,0,IF(TRIM('[5]Discharge'!M25)="","",IF(COUNT(O6)=0,"",IF(O6=1,(((10^K4)*('[5]Discharge'!M25^N4))/100),((10^K4)*('[5]Discharge'!M25^N4))))))</f>
        <v>1.6088563549460395</v>
      </c>
      <c r="N27" s="85">
        <f>IF('[5]Discharge'!N25=0,0,IF(TRIM('[5]Discharge'!N25)="","",IF(COUNT(O6)=0,"",IF(O6=1,(((10^K4)*('[5]Discharge'!N25^N4))/100),((10^K4)*('[5]Discharge'!N25^N4))))))</f>
        <v>0.44454409003401185</v>
      </c>
      <c r="O27" s="122">
        <f t="shared" si="0"/>
        <v>9653.75285896165</v>
      </c>
      <c r="P27" s="92"/>
      <c r="Q27" s="74"/>
    </row>
    <row r="28" spans="2:17" ht="21.75">
      <c r="B28" s="80">
        <v>17</v>
      </c>
      <c r="C28" s="85">
        <f>IF('[5]Discharge'!C26=0,0,IF(TRIM('[5]Discharge'!C26)="","",IF(COUNT(O6)=0,"",IF(O6=1,(((10^K4)*('[5]Discharge'!C26^N4))/100),((10^K4)*('[5]Discharge'!C26^N4))))))</f>
        <v>0.676866462960143</v>
      </c>
      <c r="D28" s="85">
        <f>IF('[5]Discharge'!D26=0,0,IF(TRIM('[5]Discharge'!D26)="","",IF(COUNT(O6)=0,"",IF(O6=1,(((10^K4)*('[5]Discharge'!D26^N4))/100),((10^K4)*('[5]Discharge'!D26^N4))))))</f>
        <v>0.594359607536545</v>
      </c>
      <c r="E28" s="85">
        <f>IF('[5]Discharge'!E26=0,0,IF(TRIM('[5]Discharge'!E26)="","",IF(COUNT(O6)=0,"",IF(O6=1,(((10^K4)*('[5]Discharge'!E26^N4))/100),((10^K4)*('[5]Discharge'!E26^N4))))))</f>
        <v>27.186847508814576</v>
      </c>
      <c r="F28" s="85">
        <f>IF('[5]Discharge'!F26=0,0,IF(TRIM('[5]Discharge'!F26)="","",IF(COUNT(O6)=0,"",IF(O6=1,(((10^K4)*('[5]Discharge'!F26^N4))/100),((10^K4)*('[5]Discharge'!F26^N4))))))</f>
        <v>4.145555756776265</v>
      </c>
      <c r="G28" s="85">
        <f>IF('[5]Discharge'!G26=0,0,IF(TRIM('[5]Discharge'!G26)="","",IF(COUNT(O6)=0,"",IF(O6=1,(((10^K4)*('[5]Discharge'!G26^N4))/100),((10^K4)*('[5]Discharge'!G26^N4))))))</f>
        <v>1500.2348026900245</v>
      </c>
      <c r="H28" s="85">
        <f>IF('[5]Discharge'!H26=0,0,IF(TRIM('[5]Discharge'!H26)="","",IF(COUNT(O6)=0,"",IF(O6=1,(((10^K4)*('[5]Discharge'!H26^N4))/100),((10^K4)*('[5]Discharge'!H26^N4))))))</f>
        <v>559.0332264065614</v>
      </c>
      <c r="I28" s="85">
        <f>IF('[5]Discharge'!I26=0,0,IF(TRIM('[5]Discharge'!I26)="","",IF(COUNT(O6)=0,"",IF(O6=1,(((10^K4)*('[5]Discharge'!I26^N4))/100),((10^K4)*('[5]Discharge'!I26^N4))))))</f>
        <v>131.89290304606018</v>
      </c>
      <c r="J28" s="85">
        <f>IF('[5]Discharge'!J26=0,0,IF(TRIM('[5]Discharge'!J26)="","",IF(COUNT(O6)=0,"",IF(O6=1,(((10^K4)*('[5]Discharge'!J26^N4))/100),((10^K4)*('[5]Discharge'!J26^N4))))))</f>
        <v>147.70250890954298</v>
      </c>
      <c r="K28" s="85">
        <f>IF('[5]Discharge'!K26=0,0,IF(TRIM('[5]Discharge'!K26)="","",IF(COUNT(O6)=0,"",IF(O6=1,(((10^K4)*('[5]Discharge'!K26^N4))/100),((10^K4)*('[5]Discharge'!K26^N4))))))</f>
        <v>30.144349939850315</v>
      </c>
      <c r="L28" s="85">
        <f>IF('[5]Discharge'!L26=0,0,IF(TRIM('[5]Discharge'!L26)="","",IF(COUNT(O6)=0,"",IF(O6=1,(((10^K4)*('[5]Discharge'!L26^N4))/100),((10^K4)*('[5]Discharge'!L26^N4))))))</f>
        <v>50.21696954657518</v>
      </c>
      <c r="M28" s="85">
        <f>IF('[5]Discharge'!M26=0,0,IF(TRIM('[5]Discharge'!M26)="","",IF(COUNT(O6)=0,"",IF(O6=1,(((10^K4)*('[5]Discharge'!M26^N4))/100),((10^K4)*('[5]Discharge'!M26^N4))))))</f>
        <v>1.6088563549460395</v>
      </c>
      <c r="N28" s="85">
        <f>IF('[5]Discharge'!N26=0,0,IF(TRIM('[5]Discharge'!N26)="","",IF(COUNT(O6)=0,"",IF(O6=1,(((10^K4)*('[5]Discharge'!N26^N4))/100),((10^K4)*('[5]Discharge'!N26^N4))))))</f>
        <v>0.3773265922322404</v>
      </c>
      <c r="O28" s="122">
        <f t="shared" si="0"/>
        <v>2453.81457282188</v>
      </c>
      <c r="P28" s="92"/>
      <c r="Q28" s="74"/>
    </row>
    <row r="29" spans="2:17" ht="21.75">
      <c r="B29" s="80">
        <v>18</v>
      </c>
      <c r="C29" s="85">
        <f>IF('[5]Discharge'!C27=0,0,IF(TRIM('[5]Discharge'!C27)="","",IF(COUNT(O6)=0,"",IF(O6=1,(((10^K4)*('[5]Discharge'!C27^N4))/100),((10^K4)*('[5]Discharge'!C27^N4))))))</f>
        <v>0.676866462960143</v>
      </c>
      <c r="D29" s="85">
        <f>IF('[5]Discharge'!D27=0,0,IF(TRIM('[5]Discharge'!D27)="","",IF(COUNT(O6)=0,"",IF(O6=1,(((10^K4)*('[5]Discharge'!D27^N4))/100),((10^K4)*('[5]Discharge'!D27^N4))))))</f>
        <v>2.343870014570884</v>
      </c>
      <c r="E29" s="85">
        <f>IF('[5]Discharge'!E27=0,0,IF(TRIM('[5]Discharge'!E27)="","",IF(COUNT(O6)=0,"",IF(O6=1,(((10^K4)*('[5]Discharge'!E27^N4))/100),((10^K4)*('[5]Discharge'!E27^N4))))))</f>
        <v>14.755931501996614</v>
      </c>
      <c r="F29" s="85">
        <f>IF('[5]Discharge'!F27=0,0,IF(TRIM('[5]Discharge'!F27)="","",IF(COUNT(O6)=0,"",IF(O6=1,(((10^K4)*('[5]Discharge'!F27^N4))/100),((10^K4)*('[5]Discharge'!F27^N4))))))</f>
        <v>3.2956600744950797</v>
      </c>
      <c r="G29" s="85">
        <f>IF('[5]Discharge'!G27=0,0,IF(TRIM('[5]Discharge'!G27)="","",IF(COUNT(O6)=0,"",IF(O6=1,(((10^K4)*('[5]Discharge'!G27^N4))/100),((10^K4)*('[5]Discharge'!G27^N4))))))</f>
        <v>940.4233183366435</v>
      </c>
      <c r="H29" s="85">
        <f>IF('[5]Discharge'!H27=0,0,IF(TRIM('[5]Discharge'!H27)="","",IF(COUNT(O6)=0,"",IF(O6=1,(((10^K4)*('[5]Discharge'!H27^N4))/100),((10^K4)*('[5]Discharge'!H27^N4))))))</f>
        <v>183.59036571861967</v>
      </c>
      <c r="I29" s="85">
        <f>IF('[5]Discharge'!I27=0,0,IF(TRIM('[5]Discharge'!I27)="","",IF(COUNT(O6)=0,"",IF(O6=1,(((10^K4)*('[5]Discharge'!I27^N4))/100),((10^K4)*('[5]Discharge'!I27^N4))))))</f>
        <v>113.61040626277725</v>
      </c>
      <c r="J29" s="85">
        <f>IF('[5]Discharge'!J27=0,0,IF(TRIM('[5]Discharge'!J27)="","",IF(COUNT(O6)=0,"",IF(O6=1,(((10^K4)*('[5]Discharge'!J27^N4))/100),((10^K4)*('[5]Discharge'!J27^N4))))))</f>
        <v>143.47453987901127</v>
      </c>
      <c r="K29" s="85">
        <f>IF('[5]Discharge'!K27=0,0,IF(TRIM('[5]Discharge'!K27)="","",IF(COUNT(O6)=0,"",IF(O6=1,(((10^K4)*('[5]Discharge'!K27^N4))/100),((10^K4)*('[5]Discharge'!K27^N4))))))</f>
        <v>27.186847508814576</v>
      </c>
      <c r="L29" s="85">
        <f>IF('[5]Discharge'!L27=0,0,IF(TRIM('[5]Discharge'!L27)="","",IF(COUNT(O6)=0,"",IF(O6=1,(((10^K4)*('[5]Discharge'!L27^N4))/100),((10^K4)*('[5]Discharge'!L27^N4))))))</f>
        <v>30.144349939850315</v>
      </c>
      <c r="M29" s="85">
        <f>IF('[5]Discharge'!M27=0,0,IF(TRIM('[5]Discharge'!M27)="","",IF(COUNT(O6)=0,"",IF(O6=1,(((10^K4)*('[5]Discharge'!M27^N4))/100),((10^K4)*('[5]Discharge'!M27^N4))))))</f>
        <v>2.0845076358464385</v>
      </c>
      <c r="N29" s="85">
        <f>IF('[5]Discharge'!N27=0,0,IF(TRIM('[5]Discharge'!N27)="","",IF(COUNT(O6)=0,"",IF(O6=1,(((10^K4)*('[5]Discharge'!N27^N4))/100),((10^K4)*('[5]Discharge'!N27^N4))))))</f>
        <v>0.3773265922322404</v>
      </c>
      <c r="O29" s="122">
        <f t="shared" si="0"/>
        <v>1461.9639899278181</v>
      </c>
      <c r="P29" s="92"/>
      <c r="Q29" s="74"/>
    </row>
    <row r="30" spans="2:17" ht="21.75">
      <c r="B30" s="80">
        <v>19</v>
      </c>
      <c r="C30" s="85">
        <f>IF('[5]Discharge'!C28=0,0,IF(TRIM('[5]Discharge'!C28)="","",IF(COUNT(O6)=0,"",IF(O6=1,(((10^K4)*('[5]Discharge'!C28^N4))/100),((10^K4)*('[5]Discharge'!C28^N4))))))</f>
        <v>0.8332892158074158</v>
      </c>
      <c r="D30" s="85">
        <f>IF('[5]Discharge'!D28=0,0,IF(TRIM('[5]Discharge'!D28)="","",IF(COUNT(O6)=0,"",IF(O6=1,(((10^K4)*('[5]Discharge'!D28^N4))/100),((10^K4)*('[5]Discharge'!D28^N4))))))</f>
        <v>1.1914198997449685</v>
      </c>
      <c r="E30" s="85">
        <f>IF('[5]Discharge'!E28=0,0,IF('[5]Discharge'!E28=0,0,IF(TRIM('[5]Discharge'!E28)="","",IF(COUNT(O6)=0,"",IF(O6=1,(((10^K4)*('[5]Discharge'!E28^N4))/100),((10^K4)*('[5]Discharge'!E28^N4)))))))</f>
        <v>6.665009008566299</v>
      </c>
      <c r="F30" s="85">
        <f>IF('[5]Discharge'!F28=0,0,IF(TRIM('[5]Discharge'!F28)="","",IF(COUNT(O6)=0,"",IF(O6=1,(((10^K4)*('[5]Discharge'!F28^N4))/100),((10^K4)*('[5]Discharge'!F28^N4))))))</f>
        <v>16.804296652720446</v>
      </c>
      <c r="G30" s="85">
        <f>IF('[5]Discharge'!G28=0,0,IF(TRIM('[5]Discharge'!G28)="","",IF(COUNT(O6)=0,"",IF(O6=1,(((10^K4)*('[5]Discharge'!G28^N4))/100),((10^K4)*('[5]Discharge'!G28^N4))))))</f>
        <v>582.6127712262085</v>
      </c>
      <c r="H30" s="85">
        <f>IF('[5]Discharge'!H28=0,0,IF(TRIM('[5]Discharge'!H28)="","",IF(COUNT(O6)=0,"",IF(O6=1,(((10^K4)*('[5]Discharge'!H28^N4))/100),((10^K4)*('[5]Discharge'!H28^N4))))))</f>
        <v>361.46560289735964</v>
      </c>
      <c r="I30" s="85">
        <f>IF('[5]Discharge'!I28=0,0,IF(TRIM('[5]Discharge'!I28)="","",IF(COUNT(O6)=0,"",IF(O6=1,(((10^K4)*('[5]Discharge'!I28^N4))/100),((10^K4)*('[5]Discharge'!I28^N4))))))</f>
        <v>103.25718322311386</v>
      </c>
      <c r="J30" s="85">
        <f>IF('[5]Discharge'!J28=0,0,IF(TRIM('[5]Discharge'!J28)="","",IF(COUNT(O6)=0,"",IF(O6=1,(((10^K4)*('[5]Discharge'!J28^N4))/100),((10^K4)*('[5]Discharge'!J28^N4))))))</f>
        <v>143.47453987901127</v>
      </c>
      <c r="K30" s="85">
        <f>IF('[5]Discharge'!K28=0,0,IF(TRIM('[5]Discharge'!K28)="","",IF(COUNT(O6)=0,"",IF(O6=1,(((10^K4)*('[5]Discharge'!K28^N4))/100),((10^K4)*('[5]Discharge'!K28^N4))))))</f>
        <v>25.761940229379487</v>
      </c>
      <c r="L30" s="85">
        <f>IF('[5]Discharge'!L28=0,0,IF(TRIM('[5]Discharge'!L28)="","",IF(COUNT(O6)=0,"",IF(O6=1,(((10^K4)*('[5]Discharge'!L28^N4))/100),((10^K4)*('[5]Discharge'!L28^N4))))))</f>
        <v>27.186847508814576</v>
      </c>
      <c r="M30" s="85">
        <f>IF('[5]Discharge'!M28=0,0,IF(TRIM('[5]Discharge'!M28)="","",IF(COUNT(O6)=0,"",IF(O6=1,(((10^K4)*('[5]Discharge'!M28^N4))/100),((10^K4)*('[5]Discharge'!M28^N4))))))</f>
        <v>4.604620834910962</v>
      </c>
      <c r="N30" s="85">
        <f>IF('[5]Discharge'!N28=0,0,IF(TRIM('[5]Discharge'!N28)="","",IF(COUNT(O6)=0,"",IF(O6=1,(((10^K4)*('[5]Discharge'!N28^N4))/100),((10^K4)*('[5]Discharge'!N28^N4))))))</f>
        <v>0.3773265922322404</v>
      </c>
      <c r="O30" s="122">
        <f t="shared" si="0"/>
        <v>1274.2348471678695</v>
      </c>
      <c r="P30" s="92"/>
      <c r="Q30" s="74"/>
    </row>
    <row r="31" spans="2:17" ht="21.75">
      <c r="B31" s="80">
        <v>20</v>
      </c>
      <c r="C31" s="85">
        <f>IF('[5]Discharge'!C29=0,0,IF(TRIM('[5]Discharge'!C29)="","",IF(COUNT(O6)=0,"",IF(O6=1,(((10^K4)*('[5]Discharge'!C29^N4))/100),((10^K4)*('[5]Discharge'!C29^N4))))))</f>
        <v>1.1914198997449685</v>
      </c>
      <c r="D31" s="85">
        <f>IF('[5]Discharge'!D29=0,0,IF(TRIM('[5]Discharge'!D29)="","",IF(COUNT(O6)=0,"",IF(O6=1,(((10^K4)*('[5]Discharge'!D29^N4))/100),((10^K4)*('[5]Discharge'!D29^N4))))))</f>
        <v>1.3927976590750195</v>
      </c>
      <c r="E31" s="85">
        <f>IF('[5]Discharge'!E29=0,0,IF(TRIM('[5]Discharge'!E29)="","",IF(COUNT(O6)=0,"",IF(O6=1,(((10^K4)*('[5]Discharge'!E29^N4))/100),((10^K4)*('[5]Discharge'!E29^N4))))))</f>
        <v>3.2956600744950797</v>
      </c>
      <c r="F31" s="85">
        <f>IF('[5]Discharge'!F29=0,0,IF(TRIM('[5]Discharge'!F29)="","",IF(COUNT(O6)=0,"",IF(O6=1,(((10^K4)*('[5]Discharge'!F29^N4))/100),((10^K4)*('[5]Discharge'!F29^N4))))))</f>
        <v>117.16445163344044</v>
      </c>
      <c r="G31" s="85">
        <f>IF('[5]Discharge'!G29=0,0,IF(TRIM('[5]Discharge'!G29)="","",IF(COUNT(O6)=0,"",IF(O6=1,(((10^K4)*('[5]Discharge'!G29^N4))/100),((10^K4)*('[5]Discharge'!G29^N4))))))</f>
        <v>495.26145276637726</v>
      </c>
      <c r="H31" s="85">
        <f>IF('[5]Discharge'!H29=0,0,IF(TRIM('[5]Discharge'!H29)="","",IF(COUNT(O6)=0,"",IF(O6=1,(((10^K4)*('[5]Discharge'!H29^N4))/100),((10^K4)*('[5]Discharge'!H29^N4))))))</f>
        <v>1928.1291043955152</v>
      </c>
      <c r="I31" s="85">
        <f>IF('[5]Discharge'!I29=0,0,IF(TRIM('[5]Discharge'!I29)="","",IF(COUNT(O6)=0,"",IF(O6=1,(((10^K4)*('[5]Discharge'!I29^N4))/100),((10^K4)*('[5]Discharge'!I29^N4))))))</f>
        <v>90.17751092840984</v>
      </c>
      <c r="J31" s="85">
        <f>IF('[5]Discharge'!J29=0,0,IF(TRIM('[5]Discharge'!J29)="","",IF(COUNT(O6)=0,"",IF(O6=1,(((10^K4)*('[5]Discharge'!J29^N4))/100),((10^K4)*('[5]Discharge'!J29^N4))))))</f>
        <v>128.13413755950583</v>
      </c>
      <c r="K31" s="85">
        <f>IF('[5]Discharge'!K29=0,0,IF(TRIM('[5]Discharge'!K29)="","",IF(COUNT(O6)=0,"",IF(O6=1,(((10^K4)*('[5]Discharge'!K29^N4))/100),((10^K4)*('[5]Discharge'!K29^N4))))))</f>
        <v>24.373086634241503</v>
      </c>
      <c r="L31" s="85">
        <f>IF('[5]Discharge'!L29=0,0,IF(TRIM('[5]Discharge'!L29)="","",IF(COUNT(O6)=0,"",IF(O6=1,(((10^K4)*('[5]Discharge'!L29^N4))/100),((10^K4)*('[5]Discharge'!L29^N4))))))</f>
        <v>27.186847508814576</v>
      </c>
      <c r="M31" s="85">
        <f>IF('[5]Discharge'!M29=0,0,IF(TRIM('[5]Discharge'!M29)="","",IF(COUNT(O6)=0,"",IF(O6=1,(((10^K4)*('[5]Discharge'!M29^N4))/100),((10^K4)*('[5]Discharge'!M29^N4))))))</f>
        <v>4.145555756776265</v>
      </c>
      <c r="N31" s="85">
        <f>IF('[5]Discharge'!N29=0,0,IF(TRIM('[5]Discharge'!N29)="","",IF(COUNT(O6)=0,"",IF(O6=1,(((10^K4)*('[5]Discharge'!N29^N4))/100),((10^K4)*('[5]Discharge'!N29^N4))))))</f>
        <v>0.31530398179314323</v>
      </c>
      <c r="O31" s="122">
        <f t="shared" si="0"/>
        <v>2820.767328798189</v>
      </c>
      <c r="P31" s="92"/>
      <c r="Q31" s="74"/>
    </row>
    <row r="32" spans="2:17" ht="21.75">
      <c r="B32" s="8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22"/>
      <c r="P32" s="92"/>
      <c r="Q32" s="74"/>
    </row>
    <row r="33" spans="2:17" ht="21.75">
      <c r="B33" s="80">
        <v>21</v>
      </c>
      <c r="C33" s="85">
        <f>IF('[5]Discharge'!C31=0,0,IF(TRIM('[5]Discharge'!C31)="","",IF(COUNT(O6)=0,"",IF(O6=1,(((10^K4)*('[5]Discharge'!C31^N4))/100),((10^K4)*('[5]Discharge'!C31^N4))))))</f>
        <v>1.1914198997449685</v>
      </c>
      <c r="D33" s="85">
        <f>IF('[5]Discharge'!D31=0,0,IF(TRIM('[5]Discharge'!D31)="","",IF(COUNT(O6)=0,"",IF(O6=1,(((10^K4)*('[5]Discharge'!D31^N4))/100),((10^K4)*('[5]Discharge'!D31^N4))))))</f>
        <v>0.676866462960143</v>
      </c>
      <c r="E33" s="85">
        <f>IF('[5]Discharge'!E31=0,0,IF(TRIM('[5]Discharge'!E31)="","",IF(COUNT(O6)=0,"",IF(O6=1,(((10^K4)*('[5]Discharge'!E31^N4))/100),((10^K4)*('[5]Discharge'!E31^N4))))))</f>
        <v>2.343870014570884</v>
      </c>
      <c r="F33" s="85">
        <f>IF('[5]Discharge'!F31=0,0,IF(TRIM('[5]Discharge'!F31)="","",IF(COUNT(O6)=0,"",IF(O6=1,(((10^K4)*('[5]Discharge'!F31^N4))/100),((10^K4)*('[5]Discharge'!F31^N4))))))</f>
        <v>27.186847508814576</v>
      </c>
      <c r="G33" s="85">
        <f>IF('[5]Discharge'!G31=0,0,IF(TRIM('[5]Discharge'!G31)="","",IF(COUNT(O6)=0,"",IF(O6=1,(((10^K4)*('[5]Discharge'!G31^N4))/100),((10^K4)*('[5]Discharge'!G31^N4))))))</f>
        <v>393.6938612376064</v>
      </c>
      <c r="H33" s="85">
        <f>IF('[5]Discharge'!H31=0,0,IF(TRIM('[5]Discharge'!H31)="","",IF(COUNT(O6)=0,"",IF(O6=1,(((10^K4)*('[5]Discharge'!H31^N4))/100),((10^K4)*('[5]Discharge'!H31^N4))))))</f>
        <v>419.36166479346747</v>
      </c>
      <c r="I33" s="85">
        <f>IF('[5]Discharge'!I31=0,0,IF(TRIM('[5]Discharge'!I31)="","",IF(COUNT(O6)=0,"",IF(O6=1,(((10^K4)*('[5]Discharge'!I31^N4))/100),((10^K4)*('[5]Discharge'!I31^N4))))))</f>
        <v>110.10777999063299</v>
      </c>
      <c r="J33" s="85">
        <f>IF('[5]Discharge'!J31=0,0,IF(TRIM('[5]Discharge'!J31)="","",IF(COUNT(O6)=0,"",IF(O6=1,(((10^K4)*('[5]Discharge'!J31^N4))/100),((10^K4)*('[5]Discharge'!J31^N4))))))</f>
        <v>117.16445163344044</v>
      </c>
      <c r="K33" s="85">
        <f>IF('[5]Discharge'!K31=0,0,IF(TRIM('[5]Discharge'!K31)="","",IF(COUNT(O6)=0,"",IF(O6=1,(((10^K4)*('[5]Discharge'!K31^N4))/100),((10^K4)*('[5]Discharge'!K31^N4))))))</f>
        <v>23.020409862506895</v>
      </c>
      <c r="L33" s="85">
        <f>IF('[5]Discharge'!L31=0,0,IF(TRIM('[5]Discharge'!L31)="","",IF(COUNT(O6)=0,"",IF(O6=1,(((10^K4)*('[5]Discharge'!L31^N4))/100),((10^K4)*('[5]Discharge'!L31^N4))))))</f>
        <v>25.761940229379487</v>
      </c>
      <c r="M33" s="85">
        <f>IF('[5]Discharge'!M31=0,0,IF(TRIM('[5]Discharge'!M31)="","",IF(COUNT(O6)=0,"",IF(O6=1,(((10^K4)*('[5]Discharge'!M31^N4))/100),((10^K4)*('[5]Discharge'!M31^N4))))))</f>
        <v>3.7091835372494955</v>
      </c>
      <c r="N33" s="85">
        <f>IF('[5]Discharge'!N31=0,0,IF(TRIM('[5]Discharge'!N31)="","",IF(COUNT(O6)=0,"",IF(O6=1,(((10^K4)*('[5]Discharge'!N31^N4))/100),((10^K4)*('[5]Discharge'!N31^N4))))))</f>
        <v>0.31530398179314323</v>
      </c>
      <c r="O33" s="122">
        <f t="shared" si="0"/>
        <v>1124.5335991521672</v>
      </c>
      <c r="P33" s="92"/>
      <c r="Q33" s="74"/>
    </row>
    <row r="34" spans="2:17" ht="21.75">
      <c r="B34" s="80">
        <v>22</v>
      </c>
      <c r="C34" s="85">
        <f>IF('[5]Discharge'!C32=0,0,IF(TRIM('[5]Discharge'!C32)="","",IF(COUNT(O6)=0,"",IF(O6=1,(((10^K4)*('[5]Discharge'!C32^N4))/100),((10^K4)*('[5]Discharge'!C32^N4))))))</f>
        <v>1.3927976590750195</v>
      </c>
      <c r="D34" s="85">
        <f>IF('[5]Discharge'!D32=0,0,IF(TRIM('[5]Discharge'!D32)="","",IF(COUNT(O6)=0,"",IF(O6=1,(((10^K4)*('[5]Discharge'!D32^N4))/100),((10^K4)*('[5]Discharge'!D32^N4))))))</f>
        <v>0.676866462960143</v>
      </c>
      <c r="E34" s="85">
        <f>IF('[5]Discharge'!E32=0,0,IF(TRIM('[5]Discharge'!E32)="","",IF(COUNT(O6)=0,"",IF(O6=1,(((10^K4)*('[5]Discharge'!E32^N4))/100),((10^K4)*('[5]Discharge'!E32^N4))))))</f>
        <v>2.0845076358464385</v>
      </c>
      <c r="F34" s="85">
        <f>IF('[5]Discharge'!F32=0,0,IF(TRIM('[5]Discharge'!F32)="","",IF(COUNT(O6)=0,"",IF(O6=1,(((10^K4)*('[5]Discharge'!F32^N4))/100),((10^K4)*('[5]Discharge'!F32^N4))))))</f>
        <v>238.86365795504457</v>
      </c>
      <c r="G34" s="85">
        <f>IF('[5]Discharge'!G32=0,0,IF(TRIM('[5]Discharge'!G32)="","",IF(COUNT(O6)=0,"",IF(O6=1,(((10^K4)*('[5]Discharge'!G32^N4))/100),((10^K4)*('[5]Discharge'!G32^N4))))))</f>
        <v>292.4129760750421</v>
      </c>
      <c r="H34" s="85">
        <f>IF('[5]Discharge'!H32=0,0,IF(TRIM('[5]Discharge'!H32)="","",IF(COUNT(O6)=0,"",IF(O6=1,(((10^K4)*('[5]Discharge'!H32^N4))/100),((10^K4)*('[5]Discharge'!H32^N4))))))</f>
        <v>548.1531797346843</v>
      </c>
      <c r="I34" s="85">
        <f>IF('[5]Discharge'!I32=0,0,IF(TRIM('[5]Discharge'!I32)="","",IF(COUNT(O6)=0,"",IF(O6=1,(((10^K4)*('[5]Discharge'!I32^N4))/100),((10^K4)*('[5]Discharge'!I32^N4))))))</f>
        <v>606.6488419611284</v>
      </c>
      <c r="J34" s="85">
        <f>IF('[5]Discharge'!J32=0,0,IF(TRIM('[5]Discharge'!J32)="","",IF(COUNT(O6)=0,"",IF(O6=1,(((10^K4)*('[5]Discharge'!J32^N4))/100),((10^K4)*('[5]Discharge'!J32^N4))))))</f>
        <v>113.61040626277725</v>
      </c>
      <c r="K34" s="85">
        <f>IF('[5]Discharge'!K32=0,0,IF(TRIM('[5]Discharge'!K32)="","",IF(COUNT(O6)=0,"",IF(O6=1,(((10^K4)*('[5]Discharge'!K32^N4))/100),((10^K4)*('[5]Discharge'!K32^N4))))))</f>
        <v>20.424100488396785</v>
      </c>
      <c r="L34" s="85">
        <f>IF('[5]Discharge'!L32=0,0,IF(TRIM('[5]Discharge'!L32)="","",IF(COUNT(O6)=0,"",IF(O6=1,(((10^K4)*('[5]Discharge'!L32^N4))/100),((10^K4)*('[5]Discharge'!L32^N4))))))</f>
        <v>24.373086634241503</v>
      </c>
      <c r="M34" s="85">
        <f>IF('[5]Discharge'!M32=0,0,IF(TRIM('[5]Discharge'!M32)="","",IF(COUNT(O6)=0,"",IF(O6=1,(((10^K4)*('[5]Discharge'!M32^N4))/100),((10^K4)*('[5]Discharge'!M32^N4))))))</f>
        <v>2.905152238708459</v>
      </c>
      <c r="N34" s="85">
        <f>IF('[5]Discharge'!N32=0,0,IF(TRIM('[5]Discharge'!N32)="","",IF(COUNT(O6)=0,"",IF(O6=1,(((10^K4)*('[5]Discharge'!N32^N4))/100),((10^K4)*('[5]Discharge'!N32^N4))))))</f>
        <v>0.31530398179314323</v>
      </c>
      <c r="O34" s="122">
        <f t="shared" si="0"/>
        <v>1851.8608770896983</v>
      </c>
      <c r="P34" s="92"/>
      <c r="Q34" s="74"/>
    </row>
    <row r="35" spans="2:17" ht="21.75">
      <c r="B35" s="80">
        <v>23</v>
      </c>
      <c r="C35" s="85">
        <f>IF('[5]Discharge'!C33=0,0,IF(TRIM('[5]Discharge'!C33)="","",IF(COUNT(O6)=0,"",IF(O6=1,(((10^K4)*('[5]Discharge'!C33^N4))/100),((10^K4)*('[5]Discharge'!C33^N4))))))</f>
        <v>1.3927976590750195</v>
      </c>
      <c r="D35" s="85">
        <f>IF('[5]Discharge'!D33=0,0,IF(TRIM('[5]Discharge'!D33)="","",IF(COUNT(O6)=0,"",IF(O6=1,(((10^K4)*('[5]Discharge'!D33^N4))/100),((10^K4)*('[5]Discharge'!D33^N4))))))</f>
        <v>0.594359607536545</v>
      </c>
      <c r="E35" s="85">
        <f>IF('[5]Discharge'!E33=0,0,IF(TRIM('[5]Discharge'!E33)="","",IF(COUNT(O6)=0,"",IF(O6=1,(((10^K4)*('[5]Discharge'!E33^N4))/100),((10^K4)*('[5]Discharge'!E33^N4))))))</f>
        <v>1.6088563549460395</v>
      </c>
      <c r="F35" s="85">
        <f>IF('[5]Discharge'!F33=0,0,IF(TRIM('[5]Discharge'!F33)="","",IF(COUNT(O6)=0,"",IF(O6=1,(((10^K4)*('[5]Discharge'!F33^N4))/100),((10^K4)*('[5]Discharge'!F33^N4))))))</f>
        <v>402.1652594869251</v>
      </c>
      <c r="G35" s="85">
        <f>IF('[5]Discharge'!G33=0,0,IF(TRIM('[5]Discharge'!G33)="","",IF(COUNT(O6)=0,"",IF(O6=1,(((10^K4)*('[5]Discharge'!G33^N4))/100),((10^K4)*('[5]Discharge'!G33^N4))))))</f>
        <v>262.0362720220893</v>
      </c>
      <c r="H35" s="85">
        <f>IF('[5]Discharge'!H33=0,0,IF(TRIM('[5]Discharge'!H33)="","",IF(COUNT(O6)=0,"",IF(O6=1,(((10^K4)*('[5]Discharge'!H33^N4))/100),((10^K4)*('[5]Discharge'!H33^N4))))))</f>
        <v>2036.095398118332</v>
      </c>
      <c r="I35" s="85">
        <f>IF('[5]Discharge'!I33=0,0,IF(TRIM('[5]Discharge'!I33)="","",IF(COUNT(O6)=0,"",IF(O6=1,(((10^K4)*('[5]Discharge'!I33^N4))/100),((10^K4)*('[5]Discharge'!I33^N4))))))</f>
        <v>4403.56687689715</v>
      </c>
      <c r="J35" s="85">
        <f>IF('[5]Discharge'!J33=0,0,IF(TRIM('[5]Discharge'!J33)="","",IF(COUNT(O6)=0,"",IF(O6=1,(((10^K4)*('[5]Discharge'!J33^N4))/100),((10^K4)*('[5]Discharge'!J33^N4))))))</f>
        <v>113.61040626277725</v>
      </c>
      <c r="K35" s="85">
        <f>IF('[5]Discharge'!K33=0,0,IF(TRIM('[5]Discharge'!K33)="","",IF(COUNT(O6)=0,"",IF(O6=1,(((10^K4)*('[5]Discharge'!K33^N4))/100),((10^K4)*('[5]Discharge'!K33^N4))))))</f>
        <v>20.424100488396785</v>
      </c>
      <c r="L35" s="85">
        <f>IF('[5]Discharge'!L33=0,0,IF(TRIM('[5]Discharge'!L33)="","",IF(COUNT(O6)=0,"",IF(O6=1,(((10^K4)*('[5]Discharge'!L33^N4))/100),((10^K4)*('[5]Discharge'!L33^N4))))))</f>
        <v>23.020409862506895</v>
      </c>
      <c r="M35" s="85">
        <f>IF('[5]Discharge'!M33=0,0,IF(TRIM('[5]Discharge'!M33)="","",IF(COUNT(O6)=0,"",IF(O6=1,(((10^K4)*('[5]Discharge'!M33^N4))/100),((10^K4)*('[5]Discharge'!M33^N4))))))</f>
        <v>3.7091835372494955</v>
      </c>
      <c r="N35" s="85">
        <f>IF('[5]Discharge'!N33=0,0,IF(TRIM('[5]Discharge'!N33)="","",IF(COUNT(O6)=0,"",IF(O6=1,(((10^K4)*('[5]Discharge'!N33^N4))/100),((10^K4)*('[5]Discharge'!N33^N4))))))</f>
        <v>0.5169042766096954</v>
      </c>
      <c r="O35" s="122">
        <f t="shared" si="0"/>
        <v>7268.740824573595</v>
      </c>
      <c r="P35" s="92"/>
      <c r="Q35" s="74"/>
    </row>
    <row r="36" spans="2:17" ht="21.75">
      <c r="B36" s="80">
        <v>24</v>
      </c>
      <c r="C36" s="85">
        <f>IF('[5]Discharge'!C34=0,0,IF(TRIM('[5]Discharge'!C34)="","",IF(COUNT(O6)=0,"",IF(O6=1,(((10^K4)*('[5]Discharge'!C34^N4))/100),((10^K4)*('[5]Discharge'!C34^N4))))))</f>
        <v>1.3927976590750195</v>
      </c>
      <c r="D36" s="85">
        <f>IF('[5]Discharge'!D34=0,0,IF(TRIM('[5]Discharge'!D34)="","",IF(COUNT(O6)=0,"",IF(O6=1,(((10^K4)*('[5]Discharge'!D34^N4))/100),((10^K4)*('[5]Discharge'!D34^N4))))))</f>
        <v>0.594359607536545</v>
      </c>
      <c r="E36" s="85">
        <f>IF('[5]Discharge'!E34=0,0,IF(TRIM('[5]Discharge'!E34)="","",IF(COUNT(O6)=0,"",IF(O6=1,(((10^K4)*('[5]Discharge'!E34^N4))/100),((10^K4)*('[5]Discharge'!E34^N4))))))</f>
        <v>1.1914198997449685</v>
      </c>
      <c r="F36" s="85">
        <f>IF('[5]Discharge'!F34=0,0,IF(TRIM('[5]Discharge'!F34)="","",IF(COUNT(O6)=0,"",IF(O6=1,(((10^K4)*('[5]Discharge'!F34^N4))/100),((10^K4)*('[5]Discharge'!F34^N4))))))</f>
        <v>217.9762287490742</v>
      </c>
      <c r="G36" s="85">
        <f>IF('[5]Discharge'!G34=0,0,IF(TRIM('[5]Discharge'!G34)="","",IF(COUNT(O6)=0,"",IF(O6=1,(((10^K4)*('[5]Discharge'!G34^N4))/100),((10^K4)*('[5]Discharge'!G34^N4))))))</f>
        <v>212.8946835246606</v>
      </c>
      <c r="H36" s="85">
        <f>IF('[5]Discharge'!H34=0,0,IF(TRIM('[5]Discharge'!H34)="","",IF(COUNT(O6)=0,"",IF(O6=1,(((10^K4)*('[5]Discharge'!H34^N4))/100),((10^K4)*('[5]Discharge'!H34^N4))))))</f>
        <v>402.1652594869251</v>
      </c>
      <c r="I36" s="85">
        <f>IF('[5]Discharge'!I34=0,0,IF(TRIM('[5]Discharge'!I34)="","",IF(COUNT(O6)=0,"",IF(O6=1,(((10^K4)*('[5]Discharge'!I34^N4))/100),((10^K4)*('[5]Discharge'!I34^N4))))))</f>
        <v>733.6382996443568</v>
      </c>
      <c r="J36" s="85">
        <f>IF('[5]Discharge'!J34=0,0,IF(TRIM('[5]Discharge'!J34)="","",IF(COUNT(O6)=0,"",IF(O6=1,(((10^K4)*('[5]Discharge'!J34^N4))/100),((10^K4)*('[5]Discharge'!J34^N4))))))</f>
        <v>106.6566719692751</v>
      </c>
      <c r="K36" s="85">
        <f>IF('[5]Discharge'!K34=0,0,IF(TRIM('[5]Discharge'!K34)="","",IF(COUNT(O6)=0,"",IF(O6=1,(((10^K4)*('[5]Discharge'!K34^N4))/100),((10^K4)*('[5]Discharge'!K34^N4))))))</f>
        <v>20.424100488396785</v>
      </c>
      <c r="L36" s="85">
        <f>IF('[5]Discharge'!L34=0,0,IF(TRIM('[5]Discharge'!L34)="","",IF(COUNT(O6)=0,"",IF(O6=1,(((10^K4)*('[5]Discharge'!L34^N4))/100),((10^K4)*('[5]Discharge'!L34^N4))))))</f>
        <v>19.180736164757946</v>
      </c>
      <c r="M36" s="85">
        <f>IF('[5]Discharge'!M34=0,0,IF(TRIM('[5]Discharge'!M34)="","",IF(COUNT(O6)=0,"",IF(O6=1,(((10^K4)*('[5]Discharge'!M34^N4))/100),((10^K4)*('[5]Discharge'!M34^N4))))))</f>
        <v>2.905152238708459</v>
      </c>
      <c r="N36" s="85">
        <f>IF('[5]Discharge'!N34=0,0,IF(TRIM('[5]Discharge'!N34)="","",IF(COUNT(O6)=0,"",IF(O6=1,(((10^K4)*('[5]Discharge'!N34^N4))/100),((10^K4)*('[5]Discharge'!N34^N4))))))</f>
        <v>0.5169042766096954</v>
      </c>
      <c r="O36" s="122">
        <f t="shared" si="0"/>
        <v>1719.5366137091212</v>
      </c>
      <c r="P36" s="92"/>
      <c r="Q36" s="74"/>
    </row>
    <row r="37" spans="2:17" ht="21.75">
      <c r="B37" s="80">
        <v>25</v>
      </c>
      <c r="C37" s="85">
        <f>IF('[5]Discharge'!C35=0,0,IF(TRIM('[5]Discharge'!C35)="","",IF(COUNT(O6)=0,"",IF(O6=1,(((10^K4)*('[5]Discharge'!C35^N4))/100),((10^K4)*('[5]Discharge'!C35^N4))))))</f>
        <v>1.3927976590750195</v>
      </c>
      <c r="D37" s="85">
        <f>IF('[5]Discharge'!D35=0,0,IF(TRIM('[5]Discharge'!D35)="","",IF(COUNT(O6)=0,"",IF(O6=1,(((10^K4)*('[5]Discharge'!D35^N4))/100),((10^K4)*('[5]Discharge'!D35^N4))))))</f>
        <v>0.594359607536545</v>
      </c>
      <c r="E37" s="85">
        <f>IF('[5]Discharge'!E35=0,0,IF(TRIM('[5]Discharge'!E35)="","",IF(COUNT(O6)=0,"",IF(O6=1,(((10^K4)*('[5]Discharge'!E35^N4))/100),((10^K4)*('[5]Discharge'!E35^N4))))))</f>
        <v>11.918866462560686</v>
      </c>
      <c r="F37" s="85">
        <f>IF('[5]Discharge'!F35=0,0,IF(TRIM('[5]Discharge'!F35)="","",IF(COUNT(O6)=0,"",IF(O6=1,(((10^K4)*('[5]Discharge'!F35^N4))/100),((10^K4)*('[5]Discharge'!F35^N4))))))</f>
        <v>131.89290304606018</v>
      </c>
      <c r="G37" s="85">
        <f>IF('[5]Discharge'!G35=0,0,IF(TRIM('[5]Discharge'!G35)="","",IF(COUNT(O6)=0,"",IF(O6=1,(((10^K4)*('[5]Discharge'!G35^N4))/100),((10^K4)*('[5]Discharge'!G35^N4))))))</f>
        <v>174.2757385811793</v>
      </c>
      <c r="H37" s="85">
        <f>IF('[5]Discharge'!H35=0,0,IF(TRIM('[5]Discharge'!H35)="","",IF(COUNT(O6)=0,"",IF(O6=1,(((10^K4)*('[5]Discharge'!H35^N4))/100),((10^K4)*('[5]Discharge'!H35^N4))))))</f>
        <v>256.1487944706039</v>
      </c>
      <c r="I37" s="85">
        <f>IF('[5]Discharge'!I35=0,0,IF(TRIM('[5]Discharge'!I35)="","",IF(COUNT(O6)=0,"",IF(O6=1,(((10^K4)*('[5]Discharge'!I35^N4))/100),((10^K4)*('[5]Discharge'!I35^N4))))))</f>
        <v>385.30714657486806</v>
      </c>
      <c r="J37" s="85">
        <f>IF('[5]Discharge'!J35=0,0,IF(TRIM('[5]Discharge'!J35)="","",IF(COUNT(O6)=0,"",IF(O6=1,(((10^K4)*('[5]Discharge'!J35^N4))/100),((10^K4)*('[5]Discharge'!J35^N4))))))</f>
        <v>113.61040626277725</v>
      </c>
      <c r="K37" s="85">
        <f>IF('[5]Discharge'!K35=0,0,IF(TRIM('[5]Discharge'!K35)="","",IF(COUNT(O6)=0,"",IF(O6=1,(((10^K4)*('[5]Discharge'!K35^N4))/100),((10^K4)*('[5]Discharge'!K35^N4))))))</f>
        <v>20.424100488396785</v>
      </c>
      <c r="L37" s="85">
        <f>IF('[5]Discharge'!L35=0,0,IF(TRIM('[5]Discharge'!L35)="","",IF(COUNT(O6)=0,"",IF(O6=1,(((10^K4)*('[5]Discharge'!L35^N4))/100),((10^K4)*('[5]Discharge'!L35^N4))))))</f>
        <v>16.804296652720446</v>
      </c>
      <c r="M37" s="85">
        <f>IF('[5]Discharge'!M35=0,0,IF(TRIM('[5]Discharge'!M35)="","",IF(COUNT(O6)=0,"",IF(O6=1,(((10^K4)*('[5]Discharge'!M35^N4))/100),((10^K4)*('[5]Discharge'!M35^N4))))))</f>
        <v>2.343870014570884</v>
      </c>
      <c r="N37" s="85">
        <f>IF('[5]Discharge'!N35=0,0,IF(TRIM('[5]Discharge'!N35)="","",IF(COUNT(O6)=0,"",IF(O6=1,(((10^K4)*('[5]Discharge'!N35^N4))/100),((10^K4)*('[5]Discharge'!N35^N4))))))</f>
        <v>0.5169042766096954</v>
      </c>
      <c r="O37" s="122">
        <f t="shared" si="0"/>
        <v>1115.230184096959</v>
      </c>
      <c r="P37" s="92"/>
      <c r="Q37" s="74"/>
    </row>
    <row r="38" spans="2:17" ht="21.75">
      <c r="B38" s="80">
        <v>26</v>
      </c>
      <c r="C38" s="85">
        <f>IF('[5]Discharge'!C36=0,0,IF(TRIM('[5]Discharge'!C36)="","",IF(COUNT(O6)=0,"",IF(O6=1,(((10^K4)*('[5]Discharge'!C36^N4))/100),((10^K4)*('[5]Discharge'!C36^N4))))))</f>
        <v>12.832978557131836</v>
      </c>
      <c r="D38" s="85">
        <f>IF('[5]Discharge'!D36=0,0,IF(TRIM('[5]Discharge'!D36)="","",IF(COUNT(O6)=0,"",IF(O6=1,(((10^K4)*('[5]Discharge'!D36^N4))/100),((10^K4)*('[5]Discharge'!D36^N4))))))</f>
        <v>0.594359607536545</v>
      </c>
      <c r="E38" s="85">
        <f>IF('[5]Discharge'!E36=0,0,IF(TRIM('[5]Discharge'!E36)="","",IF(COUNT(O6)=0,"",IF(O6=1,(((10^K4)*('[5]Discharge'!E36^N4))/100),((10^K4)*('[5]Discharge'!E36^N4))))))</f>
        <v>110.10777999063299</v>
      </c>
      <c r="F38" s="85">
        <f>IF('[5]Discharge'!F36=0,0,IF(TRIM('[5]Discharge'!F36)="","",IF(COUNT(O6)=0,"",IF(O6=1,(((10^K4)*('[5]Discharge'!F36^N4))/100),((10^K4)*('[5]Discharge'!F36^N4))))))</f>
        <v>117.16445163344044</v>
      </c>
      <c r="G38" s="85">
        <f>IF('[5]Discharge'!G36=0,0,IF(TRIM('[5]Discharge'!G36)="","",IF(COUNT(O6)=0,"",IF(O6=1,(((10^K4)*('[5]Discharge'!G36^N4))/100),((10^K4)*('[5]Discharge'!G36^N4))))))</f>
        <v>113.61040626277725</v>
      </c>
      <c r="H38" s="85">
        <f>IF('[5]Discharge'!H36=0,0,IF(TRIM('[5]Discharge'!H36)="","",IF(COUNT(O6)=0,"",IF(O6=1,(((10^K4)*('[5]Discharge'!H36^N4))/100),((10^K4)*('[5]Discharge'!H36^N4))))))</f>
        <v>286.21267613663116</v>
      </c>
      <c r="I38" s="85">
        <f>IF('[5]Discharge'!I36=0,0,IF(TRIM('[5]Discharge'!I36)="","",IF(COUNT(O6)=0,"",IF(O6=1,(((10^K4)*('[5]Discharge'!I36^N4))/100),((10^K4)*('[5]Discharge'!I36^N4))))))</f>
        <v>228.30785303691954</v>
      </c>
      <c r="J38" s="85">
        <f>IF('[5]Discharge'!J36=0,0,IF(TRIM('[5]Discharge'!J36)="","",IF(COUNT(O6)=0,"",IF(O6=1,(((10^K4)*('[5]Discharge'!J36^N4))/100),((10^K4)*('[5]Discharge'!J36^N4))))))</f>
        <v>120.76981875778452</v>
      </c>
      <c r="K38" s="85">
        <f>IF('[5]Discharge'!K36=0,0,IF(TRIM('[5]Discharge'!K36)="","",IF(COUNT(O6)=0,"",IF(O6=1,(((10^K4)*('[5]Discharge'!K36^N4))/100),((10^K4)*('[5]Discharge'!K36^N4))))))</f>
        <v>19.180736164757946</v>
      </c>
      <c r="L38" s="85">
        <f>IF('[5]Discharge'!L36=0,0,IF(TRIM('[5]Discharge'!L36)="","",IF(COUNT(O6)=0,"",IF(O6=1,(((10^K4)*('[5]Discharge'!L36^N4))/100),((10^K4)*('[5]Discharge'!L36^N4))))))</f>
        <v>14.755931501996614</v>
      </c>
      <c r="M38" s="85">
        <f>IF('[5]Discharge'!M36=0,0,IF(TRIM('[5]Discharge'!M36)="","",IF(COUNT(O6)=0,"",IF(O6=1,(((10^K4)*('[5]Discharge'!M36^N4))/100),((10^K4)*('[5]Discharge'!M36^N4))))))</f>
        <v>2.343870014570884</v>
      </c>
      <c r="N38" s="85">
        <f>IF('[5]Discharge'!N36=0,0,IF(TRIM('[5]Discharge'!N36)="","",IF(COUNT(O6)=0,"",IF(O6=1,(((10^K4)*('[5]Discharge'!N36^N4))/100),((10^K4)*('[5]Discharge'!N36^N4))))))</f>
        <v>0.5169042766096954</v>
      </c>
      <c r="O38" s="122">
        <f t="shared" si="0"/>
        <v>1026.3977659407894</v>
      </c>
      <c r="P38" s="92"/>
      <c r="Q38" s="74"/>
    </row>
    <row r="39" spans="2:17" ht="21.75">
      <c r="B39" s="80">
        <v>27</v>
      </c>
      <c r="C39" s="85">
        <f>IF('[5]Discharge'!C37=0,0,IF(TRIM('[5]Discharge'!C37)="","",IF(COUNT(O6)=0,"",IF(O6=1,(((10^K4)*('[5]Discharge'!C37^N4))/100),((10^K4)*('[5]Discharge'!C37^N4))))))</f>
        <v>2.0845076358464385</v>
      </c>
      <c r="D39" s="85">
        <f>IF('[5]Discharge'!D37=0,0,IF(TRIM('[5]Discharge'!D37)="","",IF(COUNT(O6)=0,"",IF(O6=1,(((10^K4)*('[5]Discharge'!D37^N4))/100),((10^K4)*('[5]Discharge'!D37^N4))))))</f>
        <v>0.594359607536545</v>
      </c>
      <c r="E39" s="85">
        <f>IF('[5]Discharge'!E37=0,0,IF(TRIM('[5]Discharge'!E37)="","",IF(COUNT(O6)=0,"",IF(O6=1,(((10^K4)*('[5]Discharge'!E37^N4))/100),((10^K4)*('[5]Discharge'!E37^N4))))))</f>
        <v>47.99546753504094</v>
      </c>
      <c r="F39" s="85">
        <f>IF('[5]Discharge'!F37=0,0,IF(TRIM('[5]Discharge'!F37)="","",IF(COUNT(O6)=0,"",IF(O6=1,(((10^K4)*('[5]Discharge'!F37^N4))/100),((10^K4)*('[5]Discharge'!F37^N4))))))</f>
        <v>151.98804458303897</v>
      </c>
      <c r="G39" s="85">
        <f>IF('[5]Discharge'!G37=0,0,IF(TRIM('[5]Discharge'!G37)="","",IF(COUNT(O6)=0,"",IF(O6=1,(((10^K4)*('[5]Discharge'!G37^N4))/100),((10^K4)*('[5]Discharge'!G37^N4))))))</f>
        <v>188.33292675641655</v>
      </c>
      <c r="H39" s="85">
        <f>IF('[5]Discharge'!H37=0,0,IF(TRIM('[5]Discharge'!H37)="","",IF(COUNT(O6)=0,"",IF(O6=1,(((10^K4)*('[5]Discharge'!H37^N4))/100),((10^K4)*('[5]Discharge'!H37^N4))))))</f>
        <v>250.3241400994</v>
      </c>
      <c r="I39" s="85">
        <f>IF('[5]Discharge'!I37=0,0,IF(TRIM('[5]Discharge'!I37)="","",IF(COUNT(O6)=0,"",IF(O6=1,(((10^K4)*('[5]Discharge'!I37^N4))/100),((10^K4)*('[5]Discharge'!I37^N4))))))</f>
        <v>147.70250890954298</v>
      </c>
      <c r="J39" s="85">
        <f>IF('[5]Discharge'!J37=0,0,IF(TRIM('[5]Discharge'!J37)="","",IF(COUNT(O6)=0,"",IF(O6=1,(((10^K4)*('[5]Discharge'!J37^N4))/100),((10^K4)*('[5]Discharge'!J37^N4))))))</f>
        <v>128.13413755950583</v>
      </c>
      <c r="K39" s="85">
        <f>IF('[5]Discharge'!K37=0,0,IF(TRIM('[5]Discharge'!K37)="","",IF(COUNT(O6)=0,"",IF(O6=1,(((10^K4)*('[5]Discharge'!K37^N4))/100),((10^K4)*('[5]Discharge'!K37^N4))))))</f>
        <v>17.97408586276648</v>
      </c>
      <c r="L39" s="85">
        <f>IF('[5]Discharge'!L37=0,0,IF(TRIM('[5]Discharge'!L37)="","",IF(COUNT(O6)=0,"",IF(O6=1,(((10^K4)*('[5]Discharge'!L37^N4))/100),((10^K4)*('[5]Discharge'!L37^N4))))))</f>
        <v>11.918866462560686</v>
      </c>
      <c r="M39" s="85">
        <f>IF('[5]Discharge'!M37=0,0,IF(TRIM('[5]Discharge'!M37)="","",IF(COUNT(O6)=0,"",IF(O6=1,(((10^K4)*('[5]Discharge'!M37^N4))/100),((10^K4)*('[5]Discharge'!M37^N4))))))</f>
        <v>1.8394661875878717</v>
      </c>
      <c r="N39" s="85">
        <f>IF('[5]Discharge'!N37=0,0,IF(TRIM('[5]Discharge'!N37)="","",IF(COUNT(O6)=0,"",IF(O6=1,(((10^K4)*('[5]Discharge'!N37^N4))/100),((10^K4)*('[5]Discharge'!N37^N4))))))</f>
        <v>0.594359607536545</v>
      </c>
      <c r="O39" s="122">
        <f t="shared" si="0"/>
        <v>949.4828708067797</v>
      </c>
      <c r="P39" s="92"/>
      <c r="Q39" s="74"/>
    </row>
    <row r="40" spans="2:17" ht="21.75">
      <c r="B40" s="80">
        <v>28</v>
      </c>
      <c r="C40" s="85">
        <f>IF('[5]Discharge'!C38=0,0,IF(TRIM('[5]Discharge'!C38)="","",IF(COUNT(O6)=0,"",IF(O6=1,(((10^K4)*('[5]Discharge'!C38^N4))/100),((10^K4)*('[5]Discharge'!C38^N4))))))</f>
        <v>0.594359607536545</v>
      </c>
      <c r="D40" s="85">
        <f>IF('[5]Discharge'!D38=0,0,IF(TRIM('[5]Discharge'!D38)="","",IF(COUNT(O6)=0,"",IF(O6=1,(((10^K4)*('[5]Discharge'!D38^N4))/100),((10^K4)*('[5]Discharge'!D38^N4))))))</f>
        <v>0.594359607536545</v>
      </c>
      <c r="E40" s="85">
        <f>IF('[5]Discharge'!E38=0,0,IF(TRIM('[5]Discharge'!E38)="","",IF(COUNT(O6)=0,"",IF(O6=1,(((10^K4)*('[5]Discharge'!E38^N4))/100),((10^K4)*('[5]Discharge'!E38^N4))))))</f>
        <v>15.76450183921367</v>
      </c>
      <c r="F40" s="85">
        <f>IF('[5]Discharge'!F38=0,0,IF(TRIM('[5]Discharge'!F38)="","",IF(COUNT(O6)=0,"",IF(O6=1,(((10^K4)*('[5]Discharge'!F38^N4))/100),((10^K4)*('[5]Discharge'!F38^N4))))))</f>
        <v>77.9323655677344</v>
      </c>
      <c r="G40" s="85">
        <f>IF('[5]Discharge'!G38=0,0,IF(TRIM('[5]Discharge'!G38)="","",IF(COUNT(O6)=0,"",IF(O6=1,(((10^K4)*('[5]Discharge'!G38^N4))/100),((10^K4)*('[5]Discharge'!G38^N4))))))</f>
        <v>445.78867303692834</v>
      </c>
      <c r="H40" s="85">
        <f>IF('[5]Discharge'!H38=0,0,IF(TRIM('[5]Discharge'!H38)="","",IF(COUNT(O6)=0,"",IF(O6=1,(((10^K4)*('[5]Discharge'!H38^N4))/100),((10^K4)*('[5]Discharge'!H38^N4))))))</f>
        <v>217.9762287490742</v>
      </c>
      <c r="I40" s="85">
        <f>IF('[5]Discharge'!I38=0,0,IF(TRIM('[5]Discharge'!I38)="","",IF(COUNT(O6)=0,"",IF(O6=1,(((10^K4)*('[5]Discharge'!I38^N4))/100),((10^K4)*('[5]Discharge'!I38^N4))))))</f>
        <v>128.13413755950583</v>
      </c>
      <c r="J40" s="85">
        <f>IF('[5]Discharge'!J38=0,0,IF(TRIM('[5]Discharge'!J38)="","",IF(COUNT(O6)=0,"",IF(O6=1,(((10^K4)*('[5]Discharge'!J38^N4))/100),((10^K4)*('[5]Discharge'!J38^N4))))))</f>
        <v>131.89290304606018</v>
      </c>
      <c r="K40" s="85">
        <f>IF('[5]Discharge'!K38=0,0,IF(TRIM('[5]Discharge'!K38)="","",IF(COUNT(O6)=0,"",IF(O6=1,(((10^K4)*('[5]Discharge'!K38^N4))/100),((10^K4)*('[5]Discharge'!K38^N4))))))</f>
        <v>16.804296652720446</v>
      </c>
      <c r="L40" s="85">
        <f>IF('[5]Discharge'!L38=0,0,IF(TRIM('[5]Discharge'!L38)="","",IF(COUNT(O6)=0,"",IF(O6=1,(((10^K4)*('[5]Discharge'!L38^N4))/100),((10^K4)*('[5]Discharge'!L38^N4))))))</f>
        <v>9.367738450359623</v>
      </c>
      <c r="M40" s="85">
        <f>IF('[5]Discharge'!M38=0,0,IF(TRIM('[5]Discharge'!M38)="","",IF(COUNT(O6)=0,"",IF(O6=1,(((10^K4)*('[5]Discharge'!M38^N4))/100),((10^K4)*('[5]Discharge'!M38^N4))))))</f>
        <v>1.3927976590750195</v>
      </c>
      <c r="N40" s="85">
        <f>IF('[5]Discharge'!N38=0,0,IF(TRIM('[5]Discharge'!N38)="","",IF(COUNT(O6)=0,"",IF(O6=1,(((10^K4)*('[5]Discharge'!N38^N4))/100),((10^K4)*('[5]Discharge'!N38^N4))))))</f>
        <v>0.676866462960143</v>
      </c>
      <c r="O40" s="122">
        <f t="shared" si="0"/>
        <v>1046.9192282387048</v>
      </c>
      <c r="P40" s="92"/>
      <c r="Q40" s="74"/>
    </row>
    <row r="41" spans="2:17" ht="21.75">
      <c r="B41" s="80">
        <v>29</v>
      </c>
      <c r="C41" s="85">
        <f>IF('[5]Discharge'!C39=0,0,IF(TRIM('[5]Discharge'!C39)="","",IF(COUNT(O6)=0,"",IF(O6=1,(((10^K4)*('[5]Discharge'!C39^N4))/100),((10^K4)*('[5]Discharge'!C39^N4))))))</f>
        <v>0.5169042766096954</v>
      </c>
      <c r="D41" s="85">
        <f>IF('[5]Discharge'!D39=0,0,IF(TRIM('[5]Discharge'!D39)="","",IF(COUNT(O6)=0,"",IF(O6=1,(((10^K4)*('[5]Discharge'!D39^N4))/100),((10^K4)*('[5]Discharge'!D39^N4))))))</f>
        <v>0.8332892158074158</v>
      </c>
      <c r="E41" s="85">
        <f>IF('[5]Discharge'!E39=0,0,IF(TRIM('[5]Discharge'!E39)="","",IF(COUNT(O6)=0,"",IF(O6=1,(((10^K4)*('[5]Discharge'!E39^N4))/100),((10^K4)*('[5]Discharge'!E39^N4))))))</f>
        <v>7.8279275688503756</v>
      </c>
      <c r="F41" s="85">
        <f>IF('[5]Discharge'!F39=0,0,IF(TRIM('[5]Discharge'!F39)="","",IF(COUNT(O6)=0,"",IF(O6=1,(((10^K4)*('[5]Discharge'!F39^N4))/100),((10^K4)*('[5]Discharge'!F39^N4))))))</f>
        <v>57.163560666139674</v>
      </c>
      <c r="G41" s="85">
        <f>IF('[5]Discharge'!G39=0,0,IF(TRIM('[5]Discharge'!G39)="","",IF(COUNT(O6)=0,"",IF(O6=1,(((10^K4)*('[5]Discharge'!G39^N4))/100),((10^K4)*('[5]Discharge'!G39^N4))))))</f>
        <v>267.9864849930326</v>
      </c>
      <c r="H41" s="85">
        <f>IF('[5]Discharge'!H39=0,0,IF(TRIM('[5]Discharge'!H39)="","",IF(COUNT(O6)=0,"",IF(O6=1,(((10^K4)*('[5]Discharge'!H39^N4))/100),((10^K4)*('[5]Discharge'!H39^N4))))))</f>
        <v>202.9005350287849</v>
      </c>
      <c r="I41" s="85">
        <f>IF('[5]Discharge'!I39=0,0,IF(TRIM('[5]Discharge'!I39)="","",IF(COUNT(O6)=0,"",IF(O6=1,(((10^K4)*('[5]Discharge'!I39^N4))/100),((10^K4)*('[5]Discharge'!I39^N4))))))</f>
        <v>106.6566719692751</v>
      </c>
      <c r="J41" s="85">
        <f>IF('[5]Discharge'!J39=0,0,IF(TRIM('[5]Discharge'!J39)="","",IF(COUNT(O6)=0,"",IF(O6=1,(((10^K4)*('[5]Discharge'!J39^N4))/100),((10^K4)*('[5]Discharge'!J39^N4))))))</f>
        <v>135.70261779609444</v>
      </c>
      <c r="K41" s="85">
        <f>IF('[5]Discharge'!K39=0,0,IF(TRIM('[5]Discharge'!K39)="","",IF(COUNT(O6)=0,"",IF(O6=1,(((10^K4)*('[5]Discharge'!K39^N4))/100),((10^K4)*('[5]Discharge'!K39^N4))))))</f>
        <v>14.755931501996614</v>
      </c>
      <c r="L41" s="85">
        <f>IF('[5]Discharge'!L39=0,0,IF(TRIM('[5]Discharge'!L39)="","",IF(COUNT(O6)=0,"",IF(O6=1,(((10^K4)*('[5]Discharge'!L39^N4))/100),((10^K4)*('[5]Discharge'!L39^N4))))))</f>
        <v>7.8279275688503756</v>
      </c>
      <c r="M41" s="85">
        <f>IF('[5]Discharge'!M39=0,0,IF(TRIM('[5]Discharge'!M39)="","",IF(COUNT(O6)=0,"",IF(O6=1,(((10^K4)*('[5]Discharge'!M39^N4))/100),((10^K4)*('[5]Discharge'!M39^N4))))))</f>
      </c>
      <c r="N41" s="85">
        <f>IF('[5]Discharge'!N39=0,0,IF(TRIM('[5]Discharge'!N39)="","",IF(COUNT(O6)=0,"",IF(O6=1,(((10^K4)*('[5]Discharge'!N39^N4))/100),((10^K4)*('[5]Discharge'!N39^N4))))))</f>
        <v>0.676866462960143</v>
      </c>
      <c r="O41" s="122">
        <f t="shared" si="0"/>
        <v>802.8487170484013</v>
      </c>
      <c r="P41" s="92"/>
      <c r="Q41" s="74"/>
    </row>
    <row r="42" spans="2:17" ht="21.75">
      <c r="B42" s="80">
        <v>30</v>
      </c>
      <c r="C42" s="85">
        <f>IF('[5]Discharge'!C40=0,0,IF(TRIM('[5]Discharge'!C40)="","",IF(COUNT(O6)=0,"",IF(O6=1,(((10^K4)*('[5]Discharge'!C40^N4))/100),((10^K4)*('[5]Discharge'!C40^N4))))))</f>
        <v>0.594359607536545</v>
      </c>
      <c r="D42" s="85">
        <f>IF('[5]Discharge'!D40=0,0,IF(TRIM('[5]Discharge'!D40)="","",IF(COUNT(O6)=0,"",IF(O6=1,(((10^K4)*('[5]Discharge'!D40^N4))/100),((10^K4)*('[5]Discharge'!D40^N4))))))</f>
        <v>0.594359607536545</v>
      </c>
      <c r="E42" s="85">
        <f>IF('[5]Discharge'!E40=0,0,IF(TRIM('[5]Discharge'!E40)="","",IF(COUNT(O6)=0,"",IF(O6=1,(((10^K4)*('[5]Discharge'!E40^N4))/100),((10^K4)*('[5]Discharge'!E40^N4))))))</f>
        <v>8.581625475993691</v>
      </c>
      <c r="F42" s="85">
        <f>IF('[5]Discharge'!F40=0,0,IF(TRIM('[5]Discharge'!F40)="","",IF(COUNT(O6)=0,"",IF(O6=1,(((10^K4)*('[5]Discharge'!F40^N4))/100),((10^K4)*('[5]Discharge'!F40^N4))))))</f>
        <v>57.163560666139674</v>
      </c>
      <c r="G42" s="85">
        <f>IF('[5]Discharge'!G40=0,0,IF(TRIM('[5]Discharge'!G40)="","",IF(COUNT(O6)=0,"",IF(O6=1,(((10^K4)*('[5]Discharge'!G40^N4))/100),((10^K4)*('[5]Discharge'!G40^N4))))))</f>
        <v>165.18904784999586</v>
      </c>
      <c r="H42" s="85">
        <f>IF('[5]Discharge'!H40=0,0,IF(TRIM('[5]Discharge'!H40)="","",IF(COUNT(O6)=0,"",IF(O6=1,(((10^K4)*('[5]Discharge'!H40^N4))/100),((10^K4)*('[5]Discharge'!H40^N4))))))</f>
        <v>178.90460618911752</v>
      </c>
      <c r="I42" s="85">
        <f>IF('[5]Discharge'!I40=0,0,IF(TRIM('[5]Discharge'!I40)="","",IF(COUNT(O6)=0,"",IF(O6=1,(((10^K4)*('[5]Discharge'!I40^N4))/100),((10^K4)*('[5]Discharge'!I40^N4))))))</f>
        <v>106.6566719692751</v>
      </c>
      <c r="J42" s="85">
        <f>IF('[5]Discharge'!J40=0,0,IF(TRIM('[5]Discharge'!J40)="","",IF(COUNT(O6)=0,"",IF(O6=1,(((10^K4)*('[5]Discharge'!J40^N4))/100),((10^K4)*('[5]Discharge'!J40^N4))))))</f>
        <v>143.47453987901127</v>
      </c>
      <c r="K42" s="85">
        <f>IF('[5]Discharge'!K40=0,0,IF(TRIM('[5]Discharge'!K40)="","",IF(COUNT(O6)=0,"",IF(O6=1,(((10^K4)*('[5]Discharge'!K40^N4))/100),((10^K4)*('[5]Discharge'!K40^N4))))))</f>
        <v>14.755931501996614</v>
      </c>
      <c r="L42" s="85">
        <f>IF('[5]Discharge'!L40=0,0,IF(TRIM('[5]Discharge'!L40)="","",IF(COUNT(O6)=0,"",IF(O6=1,(((10^K4)*('[5]Discharge'!L40^N4))/100),((10^K4)*('[5]Discharge'!L40^N4))))))</f>
        <v>6.665009008566299</v>
      </c>
      <c r="M42" s="85"/>
      <c r="N42" s="85">
        <f>IF('[5]Discharge'!N40=0,0,IF(TRIM('[5]Discharge'!N40)="","",IF(COUNT(O6)=0,"",IF(O6=1,(((10^K4)*('[5]Discharge'!N40^N4))/100),((10^K4)*('[5]Discharge'!N40^N4))))))</f>
        <v>0.8332892158074158</v>
      </c>
      <c r="O42" s="122">
        <f>IF(AND(C42="",D42="",E42="",F42="",G42="",H42="",I42="",J42="",K42="",L42="",M42="",N42=""),"",SUM(C42:N42))</f>
        <v>683.4130009709766</v>
      </c>
      <c r="P42" s="92"/>
      <c r="Q42" s="74"/>
    </row>
    <row r="43" spans="2:17" ht="21.75">
      <c r="B43" s="80">
        <v>31</v>
      </c>
      <c r="C43" s="85"/>
      <c r="D43" s="85">
        <f>IF('[5]Discharge'!D41=0,0,IF(TRIM('[5]Discharge'!D41)="","",IF(COUNT(O6)=0,"",IF(O6=1,(((10^K4)*('[5]Discharge'!D41^N4))/100),((10^K4)*('[5]Discharge'!D41^N4))))))</f>
        <v>0.594359607536545</v>
      </c>
      <c r="E43" s="85"/>
      <c r="F43" s="85">
        <f>IF('[5]Discharge'!F41=0,0,IF(TRIM('[5]Discharge'!F41)="","",IF(COUNT(O6)=0,"",IF(O6=1,(((10^K4)*('[5]Discharge'!F41^N4))/100),((10^K4)*('[5]Discharge'!F41^N4))))))</f>
        <v>52.48557043213525</v>
      </c>
      <c r="G43" s="85">
        <f>IF('[5]Discharge'!G41=0,0,IF(TRIM('[5]Discharge'!G41)="","",IF(COUNT(O6)=0,"",IF(O6=1,(((10^K4)*('[5]Discharge'!G41^N4))/100),((10^K4)*('[5]Discharge'!G41^N4))))))</f>
        <v>99.90941671688778</v>
      </c>
      <c r="H43" s="85"/>
      <c r="I43" s="85">
        <f>IF('[5]Discharge'!I41=0,0,IF(TRIM('[5]Discharge'!I41)="","",IF(COUNT(O6)=0,"",IF(O6=1,(((10^K4)*('[5]Discharge'!I41^N4))/100),((10^K4)*('[5]Discharge'!I41^N4))))))</f>
        <v>760.3906021190112</v>
      </c>
      <c r="J43" s="85"/>
      <c r="K43" s="85">
        <f>IF('[5]Discharge'!K41=0,0,IF(TRIM('[5]Discharge'!K41)="","",IF(COUNT(O6)=0,"",IF(O6=1,(((10^K4)*('[5]Discharge'!K41^N4))/100),((10^K4)*('[5]Discharge'!K41^N4))))))</f>
        <v>14.755931501996614</v>
      </c>
      <c r="L43" s="85">
        <f>IF(TRIM('[5]Discharge'!L41)="","",IF(COUNT(O6)=0,"",IF(O6=1,(((10^K4)*('[5]Discharge'!L41^N4))/100),((10^K4)*('[5]Discharge'!L41^N4)))))</f>
        <v>6.116553115854607</v>
      </c>
      <c r="M43" s="85"/>
      <c r="N43" s="85">
        <f>IF('[5]Discharge'!N41=0,0,IF(TRIM('[5]Discharge'!N41)="","",IF(COUNT(O6)=0,"",IF(O6=1,(((10^K4)*('[5]Discharge'!N41^N4))/100),((10^K4)*('[5]Discharge'!N41^N4))))))</f>
        <v>0.8332892158074158</v>
      </c>
      <c r="O43" s="122">
        <f t="shared" si="0"/>
        <v>935.0857227092295</v>
      </c>
      <c r="P43" s="92"/>
      <c r="Q43" s="74"/>
    </row>
    <row r="44" spans="2:17" ht="21.75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6"/>
      <c r="Q44" s="74"/>
    </row>
    <row r="45" spans="2:17" ht="21.75">
      <c r="B45" s="65" t="s">
        <v>87</v>
      </c>
      <c r="C45" s="85">
        <f>IF(COUNT(C11:C43)=0,"",SUM(C11:C43))</f>
        <v>42.81629529217926</v>
      </c>
      <c r="D45" s="85">
        <f aca="true" t="shared" si="1" ref="D45:M45">IF(COUNT(D11:D43)=0,"",SUM(D11:D43))</f>
        <v>24.057646337945297</v>
      </c>
      <c r="E45" s="85">
        <f t="shared" si="1"/>
        <v>775.4335608188626</v>
      </c>
      <c r="F45" s="85">
        <f t="shared" si="1"/>
        <v>2018.4443531490906</v>
      </c>
      <c r="G45" s="85">
        <f t="shared" si="1"/>
        <v>22178.13205046049</v>
      </c>
      <c r="H45" s="85">
        <f t="shared" si="1"/>
        <v>9858.51736411566</v>
      </c>
      <c r="I45" s="85">
        <f t="shared" si="1"/>
        <v>10870.581543301256</v>
      </c>
      <c r="J45" s="85">
        <f t="shared" si="1"/>
        <v>8600.797227602618</v>
      </c>
      <c r="K45" s="85">
        <f t="shared" si="1"/>
        <v>2016.4569049397824</v>
      </c>
      <c r="L45" s="85">
        <f t="shared" si="1"/>
        <v>591.3406841876849</v>
      </c>
      <c r="M45" s="85">
        <f t="shared" si="1"/>
        <v>103.48942943289767</v>
      </c>
      <c r="N45" s="85">
        <f>IF(COUNT(N11:N43)=0,"",SUM(N11:N43))</f>
        <v>17.238029143424036</v>
      </c>
      <c r="O45" s="122">
        <f>IF(COUNT(C45:N45)=0,"",SUM(C45:N45))</f>
        <v>57097.30508878189</v>
      </c>
      <c r="P45" s="92"/>
      <c r="Q45" s="88" t="s">
        <v>94</v>
      </c>
    </row>
    <row r="46" spans="2:17" ht="21.75">
      <c r="B46" s="65" t="s">
        <v>89</v>
      </c>
      <c r="C46" s="85">
        <f>IF(COUNT(C11:C43)=0,"",AVERAGE(C11:C43))</f>
        <v>1.427209843072642</v>
      </c>
      <c r="D46" s="85">
        <f aca="true" t="shared" si="2" ref="D46:N46">IF(COUNT(D11:D43)=0,"",AVERAGE(D11:D43))</f>
        <v>0.7760531076756547</v>
      </c>
      <c r="E46" s="85">
        <f t="shared" si="2"/>
        <v>25.84778536062875</v>
      </c>
      <c r="F46" s="85">
        <f t="shared" si="2"/>
        <v>65.1111081660997</v>
      </c>
      <c r="G46" s="85">
        <f t="shared" si="2"/>
        <v>715.4236145309835</v>
      </c>
      <c r="H46" s="85">
        <f t="shared" si="2"/>
        <v>328.617245470522</v>
      </c>
      <c r="I46" s="85">
        <f t="shared" si="2"/>
        <v>350.6639207516534</v>
      </c>
      <c r="J46" s="85">
        <f t="shared" si="2"/>
        <v>286.69324092008725</v>
      </c>
      <c r="K46" s="85">
        <f t="shared" si="2"/>
        <v>65.04699693354137</v>
      </c>
      <c r="L46" s="85">
        <f t="shared" si="2"/>
        <v>19.075505941538225</v>
      </c>
      <c r="M46" s="85">
        <f t="shared" si="2"/>
        <v>3.6960510511749165</v>
      </c>
      <c r="N46" s="85">
        <f t="shared" si="2"/>
        <v>0.556065456239485</v>
      </c>
      <c r="O46" s="122">
        <f>IF(COUNT(C46:N46)=0,"",SUM(C46:N46))</f>
        <v>1862.9347975332169</v>
      </c>
      <c r="P46" s="92"/>
      <c r="Q46" s="74"/>
    </row>
    <row r="47" spans="2:17" ht="21.75">
      <c r="B47" s="65" t="s">
        <v>90</v>
      </c>
      <c r="C47" s="85">
        <f>IF(COUNT(C11:C43)=0,"",MAX(C11:C43))</f>
        <v>12.832978557131836</v>
      </c>
      <c r="D47" s="85">
        <f aca="true" t="shared" si="3" ref="D47:N47">IF(COUNT(D11:D43)=0,"",MAX(D11:D43))</f>
        <v>2.343870014570884</v>
      </c>
      <c r="E47" s="85">
        <f t="shared" si="3"/>
        <v>193.13220025401017</v>
      </c>
      <c r="F47" s="85">
        <f t="shared" si="3"/>
        <v>402.1652594869251</v>
      </c>
      <c r="G47" s="85">
        <f t="shared" si="3"/>
        <v>8871.88792288682</v>
      </c>
      <c r="H47" s="85">
        <f t="shared" si="3"/>
        <v>2036.095398118332</v>
      </c>
      <c r="I47" s="85">
        <f t="shared" si="3"/>
        <v>4403.56687689715</v>
      </c>
      <c r="J47" s="85">
        <f t="shared" si="3"/>
        <v>2217.4136660650015</v>
      </c>
      <c r="K47" s="85">
        <f t="shared" si="3"/>
        <v>143.47453987901127</v>
      </c>
      <c r="L47" s="85">
        <f t="shared" si="3"/>
        <v>96.61347742756917</v>
      </c>
      <c r="M47" s="85">
        <f t="shared" si="3"/>
        <v>10.186092120849661</v>
      </c>
      <c r="N47" s="85">
        <f t="shared" si="3"/>
        <v>0.8332892158074158</v>
      </c>
      <c r="O47" s="122">
        <f>IF(COUNT(C47:N47)=0,"",MAX(C47:N47))</f>
        <v>8871.88792288682</v>
      </c>
      <c r="P47" s="92"/>
      <c r="Q47" s="74"/>
    </row>
    <row r="48" spans="2:17" ht="21.75">
      <c r="B48" s="65" t="s">
        <v>91</v>
      </c>
      <c r="C48" s="85">
        <f>IF(COUNT(C11:C43)=0,"",MIN(C11:C43))</f>
        <v>0.31530398179314323</v>
      </c>
      <c r="D48" s="85">
        <f aca="true" t="shared" si="4" ref="D48:N48">IF(COUNT(D11:D43)=0,"",MIN(D11:D43))</f>
        <v>0.5169042766096954</v>
      </c>
      <c r="E48" s="85">
        <f t="shared" si="4"/>
        <v>0.676866462960143</v>
      </c>
      <c r="F48" s="85">
        <f t="shared" si="4"/>
        <v>3.2956600744950797</v>
      </c>
      <c r="G48" s="85">
        <f t="shared" si="4"/>
        <v>27.186847508814576</v>
      </c>
      <c r="H48" s="85">
        <f t="shared" si="4"/>
        <v>59.57270394457125</v>
      </c>
      <c r="I48" s="85">
        <f t="shared" si="4"/>
        <v>90.17751092840984</v>
      </c>
      <c r="J48" s="85">
        <f t="shared" si="4"/>
        <v>106.6566719692751</v>
      </c>
      <c r="K48" s="85">
        <f t="shared" si="4"/>
        <v>14.755931501996614</v>
      </c>
      <c r="L48" s="85">
        <f t="shared" si="4"/>
        <v>6.116553115854607</v>
      </c>
      <c r="M48" s="85">
        <f t="shared" si="4"/>
        <v>1.3927976590750195</v>
      </c>
      <c r="N48" s="85">
        <f t="shared" si="4"/>
        <v>0.31530398179314323</v>
      </c>
      <c r="O48" s="122">
        <f>IF(COUNT(C48:N48)=0,"",MIN(C48:N48))</f>
        <v>0.31530398179314323</v>
      </c>
      <c r="P48" s="92"/>
      <c r="Q48" s="7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New,ตัวหนา"&amp;20 104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Powernet</cp:lastModifiedBy>
  <cp:lastPrinted>2022-06-09T04:01:37Z</cp:lastPrinted>
  <dcterms:created xsi:type="dcterms:W3CDTF">2008-07-21T02:14:19Z</dcterms:created>
  <dcterms:modified xsi:type="dcterms:W3CDTF">2024-06-24T03:26:15Z</dcterms:modified>
  <cp:category/>
  <cp:version/>
  <cp:contentType/>
  <cp:contentStatus/>
</cp:coreProperties>
</file>