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7425" windowHeight="6255" activeTab="0"/>
  </bookViews>
  <sheets>
    <sheet name="I.14" sheetId="1" r:id="rId1"/>
    <sheet name="เฉลี่ย5ปี" sheetId="2" r:id="rId2"/>
  </sheets>
  <definedNames>
    <definedName name="_xlnm.Print_Area" localSheetId="0">'I.14'!$A:$N</definedName>
  </definedNames>
  <calcPr fullCalcOnLoad="1"/>
</workbook>
</file>

<file path=xl/sharedStrings.xml><?xml version="1.0" encoding="utf-8"?>
<sst xmlns="http://schemas.openxmlformats.org/spreadsheetml/2006/main" count="64" uniqueCount="33">
  <si>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</si>
  <si>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</si>
  <si>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</si>
  <si>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</si>
  <si>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</si>
  <si>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</si>
  <si>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</si>
  <si>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</si>
  <si>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</si>
  <si>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</si>
  <si>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</si>
  <si>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</si>
  <si>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</si>
  <si>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</si>
  <si>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</si>
  <si>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</si>
  <si>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</si>
  <si>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>เฉลี่ย</t>
  </si>
  <si>
    <t>ต่ำสุด</t>
  </si>
  <si>
    <t xml:space="preserve">สูงสุด </t>
  </si>
  <si>
    <t>Sediment  Yield  :</t>
  </si>
  <si>
    <t>ปริมาณตะกอนรายปีเฉลี่ย</t>
  </si>
  <si>
    <t>=</t>
  </si>
  <si>
    <t>ตัน/ตร.กม.</t>
  </si>
  <si>
    <t>D.A.</t>
  </si>
  <si>
    <t xml:space="preserve">ปริมาณตะกอน </t>
  </si>
  <si>
    <t>-</t>
  </si>
  <si>
    <t>เฉลี่ยตะกอน5ปี</t>
  </si>
  <si>
    <t>น้ำอิง สถานี I.14  บ้านน้ำอิง อ.ขุนตาล จ.เชียงราย</t>
  </si>
  <si>
    <t>พื้นที่รับน้ำ 6,155 ตร.กม.</t>
  </si>
  <si>
    <t>น้ำอิง สถานี I.14 บ้านน้ำอิง อ.ขุนตาล จ.เชียงราย</t>
  </si>
  <si>
    <t>พื้นที่รับน้ำ 6,266 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</si>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</sst>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0.00000"/>
    <numFmt numFmtId="190" formatCode="0.0000"/>
    <numFmt numFmtId="191" formatCode="0.000"/>
    <numFmt numFmtId="192" formatCode="#,##0.000"/>
  </numFmts>
  <fonts count="43">
    <font>
      <sz val="14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Continuous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 horizontal="centerContinuous"/>
    </xf>
    <xf numFmtId="0" fontId="6" fillId="0" borderId="25" xfId="0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/>
    </xf>
    <xf numFmtId="0" fontId="6" fillId="0" borderId="25" xfId="0" applyFont="1" applyBorder="1" applyAlignment="1">
      <alignment/>
    </xf>
    <xf numFmtId="1" fontId="6" fillId="0" borderId="31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/>
    </xf>
    <xf numFmtId="0" fontId="6" fillId="0" borderId="33" xfId="0" applyFont="1" applyBorder="1" applyAlignment="1">
      <alignment horizontal="left"/>
    </xf>
    <xf numFmtId="187" fontId="6" fillId="0" borderId="34" xfId="0" applyNumberFormat="1" applyFont="1" applyBorder="1" applyAlignment="1">
      <alignment/>
    </xf>
    <xf numFmtId="187" fontId="6" fillId="0" borderId="35" xfId="0" applyNumberFormat="1" applyFont="1" applyBorder="1" applyAlignment="1">
      <alignment/>
    </xf>
    <xf numFmtId="0" fontId="6" fillId="0" borderId="33" xfId="0" applyFont="1" applyBorder="1" applyAlignment="1">
      <alignment/>
    </xf>
    <xf numFmtId="187" fontId="5" fillId="0" borderId="0" xfId="0" applyNumberFormat="1" applyFont="1" applyBorder="1" applyAlignment="1">
      <alignment horizontal="left"/>
    </xf>
    <xf numFmtId="187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 horizontal="center"/>
    </xf>
    <xf numFmtId="187" fontId="6" fillId="0" borderId="35" xfId="0" applyNumberFormat="1" applyFont="1" applyBorder="1" applyAlignment="1">
      <alignment horizontal="centerContinuous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87" fontId="7" fillId="0" borderId="37" xfId="0" applyNumberFormat="1" applyFont="1" applyBorder="1" applyAlignment="1">
      <alignment horizontal="left"/>
    </xf>
    <xf numFmtId="0" fontId="6" fillId="0" borderId="38" xfId="0" applyFont="1" applyBorder="1" applyAlignment="1">
      <alignment/>
    </xf>
    <xf numFmtId="0" fontId="2" fillId="0" borderId="0" xfId="0" applyFont="1" applyAlignment="1">
      <alignment horizontal="centerContinuous"/>
    </xf>
    <xf numFmtId="187" fontId="8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87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0</xdr:rowOff>
    </xdr:from>
    <xdr:to>
      <xdr:col>7</xdr:col>
      <xdr:colOff>276225</xdr:colOff>
      <xdr:row>37</xdr:row>
      <xdr:rowOff>0</xdr:rowOff>
    </xdr:to>
    <xdr:sp>
      <xdr:nvSpPr>
        <xdr:cNvPr id="1" name="Line 3"/>
        <xdr:cNvSpPr>
          <a:spLocks/>
        </xdr:cNvSpPr>
      </xdr:nvSpPr>
      <xdr:spPr>
        <a:xfrm>
          <a:off x="1981200" y="9801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37</xdr:row>
      <xdr:rowOff>0</xdr:rowOff>
    </xdr:from>
    <xdr:to>
      <xdr:col>10</xdr:col>
      <xdr:colOff>447675</xdr:colOff>
      <xdr:row>37</xdr:row>
      <xdr:rowOff>0</xdr:rowOff>
    </xdr:to>
    <xdr:sp>
      <xdr:nvSpPr>
        <xdr:cNvPr id="2" name="Line 4"/>
        <xdr:cNvSpPr>
          <a:spLocks/>
        </xdr:cNvSpPr>
      </xdr:nvSpPr>
      <xdr:spPr>
        <a:xfrm>
          <a:off x="4629150" y="9801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PageLayoutView="0" workbookViewId="0" topLeftCell="A1">
      <selection activeCell="M37" sqref="M37"/>
    </sheetView>
  </sheetViews>
  <sheetFormatPr defaultColWidth="9.140625" defaultRowHeight="21.75"/>
  <cols>
    <col min="1" max="1" width="4.7109375" style="22" customWidth="1"/>
    <col min="2" max="2" width="7.00390625" style="22" customWidth="1"/>
    <col min="3" max="3" width="7.8515625" style="22" customWidth="1"/>
    <col min="4" max="4" width="7.8515625" style="22" bestFit="1" customWidth="1"/>
    <col min="5" max="5" width="7.57421875" style="22" customWidth="1"/>
    <col min="6" max="7" width="8.57421875" style="22" customWidth="1"/>
    <col min="8" max="8" width="8.7109375" style="22" bestFit="1" customWidth="1"/>
    <col min="9" max="9" width="7.57421875" style="22" customWidth="1"/>
    <col min="10" max="10" width="7.7109375" style="22" customWidth="1"/>
    <col min="11" max="11" width="7.57421875" style="22" customWidth="1"/>
    <col min="12" max="12" width="7.28125" style="22" customWidth="1"/>
    <col min="13" max="13" width="7.00390625" style="22" customWidth="1"/>
    <col min="14" max="14" width="14.7109375" style="22" customWidth="1"/>
    <col min="15" max="16384" width="9.140625" style="22" customWidth="1"/>
  </cols>
  <sheetData>
    <row r="1" spans="1:14" s="2" customFormat="1" ht="21">
      <c r="A1" s="5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21">
      <c r="A2" s="5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26.25" customHeight="1">
      <c r="A3" s="56" t="s">
        <v>28</v>
      </c>
      <c r="B3" s="57"/>
      <c r="C3" s="56"/>
      <c r="D3" s="56"/>
      <c r="E3" s="56"/>
      <c r="F3" s="56"/>
      <c r="G3" s="56"/>
      <c r="H3" s="56"/>
      <c r="I3" s="56"/>
      <c r="J3" s="56"/>
      <c r="K3" s="56"/>
      <c r="L3" s="60" t="s">
        <v>31</v>
      </c>
      <c r="M3" s="60"/>
      <c r="N3" s="60"/>
      <c r="Q3" s="23">
        <v>6266</v>
      </c>
    </row>
    <row r="4" ht="26.25" customHeight="1"/>
    <row r="5" spans="1:14" ht="23.2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 t="s">
        <v>25</v>
      </c>
    </row>
    <row r="6" spans="1:14" ht="23.25" customHeight="1">
      <c r="A6" s="27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29" t="s">
        <v>14</v>
      </c>
    </row>
    <row r="7" spans="1:14" ht="23.25" customHeight="1">
      <c r="A7" s="30" t="s">
        <v>15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 t="s">
        <v>16</v>
      </c>
    </row>
    <row r="8" spans="1:32" ht="20.25" customHeight="1">
      <c r="A8" s="33">
        <f>1994+543</f>
        <v>2537</v>
      </c>
      <c r="B8" s="34">
        <v>754.5</v>
      </c>
      <c r="C8" s="34">
        <v>6598.9</v>
      </c>
      <c r="D8" s="34">
        <v>33449.4</v>
      </c>
      <c r="E8" s="34">
        <v>62396.3</v>
      </c>
      <c r="F8" s="34">
        <v>194775.9</v>
      </c>
      <c r="G8" s="34">
        <v>188678.2</v>
      </c>
      <c r="H8" s="34">
        <v>58610.9</v>
      </c>
      <c r="I8" s="34">
        <v>10454.6</v>
      </c>
      <c r="J8" s="34">
        <v>6849.6</v>
      </c>
      <c r="K8" s="34">
        <v>2447.6</v>
      </c>
      <c r="L8" s="34">
        <v>900.9</v>
      </c>
      <c r="M8" s="34">
        <v>471.5</v>
      </c>
      <c r="N8" s="35">
        <f>SUM(B8:M8)</f>
        <v>566388.2999999999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20.25" customHeight="1">
      <c r="A9" s="33">
        <v>2538</v>
      </c>
      <c r="B9" s="34">
        <v>995.3</v>
      </c>
      <c r="C9" s="34">
        <v>4787</v>
      </c>
      <c r="D9" s="34">
        <v>1387</v>
      </c>
      <c r="E9" s="34">
        <v>13993</v>
      </c>
      <c r="F9" s="34">
        <v>196875</v>
      </c>
      <c r="G9" s="34">
        <v>193331.5</v>
      </c>
      <c r="H9" s="34">
        <v>62645.2</v>
      </c>
      <c r="I9" s="34">
        <v>27009.5</v>
      </c>
      <c r="J9" s="34">
        <v>6583.5</v>
      </c>
      <c r="K9" s="34">
        <v>2380.4</v>
      </c>
      <c r="L9" s="34">
        <v>1118.9</v>
      </c>
      <c r="M9" s="34">
        <v>555.6</v>
      </c>
      <c r="N9" s="35">
        <f>SUM(A9:M9)</f>
        <v>514199.9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20.25" customHeight="1">
      <c r="A10" s="33">
        <v>2539</v>
      </c>
      <c r="B10" s="34">
        <v>516.88</v>
      </c>
      <c r="C10" s="34">
        <v>2513.69</v>
      </c>
      <c r="D10" s="34">
        <v>3036.19</v>
      </c>
      <c r="E10" s="34">
        <v>27274.39</v>
      </c>
      <c r="F10" s="34">
        <v>8645.87</v>
      </c>
      <c r="G10" s="34">
        <v>81919.9</v>
      </c>
      <c r="H10" s="34">
        <v>397116.75</v>
      </c>
      <c r="I10" s="34">
        <v>15536.92</v>
      </c>
      <c r="J10" s="34">
        <v>2815.12</v>
      </c>
      <c r="K10" s="34">
        <v>883.53</v>
      </c>
      <c r="L10" s="34">
        <v>350.17</v>
      </c>
      <c r="M10" s="34">
        <v>175.45</v>
      </c>
      <c r="N10" s="35">
        <f aca="true" t="shared" si="0" ref="N10:N17">SUM(A10:M10)</f>
        <v>543323.86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ht="20.25" customHeight="1">
      <c r="A11" s="33">
        <v>2540</v>
      </c>
      <c r="B11" s="34">
        <v>470.33</v>
      </c>
      <c r="C11" s="34">
        <v>1174.55</v>
      </c>
      <c r="D11" s="34">
        <v>1026.31</v>
      </c>
      <c r="E11" s="34">
        <v>13233.71</v>
      </c>
      <c r="F11" s="34">
        <v>36338.68</v>
      </c>
      <c r="G11" s="34">
        <v>81467.97</v>
      </c>
      <c r="H11" s="34">
        <v>62188.28</v>
      </c>
      <c r="I11" s="34">
        <v>8617.66</v>
      </c>
      <c r="J11" s="34">
        <v>2854.85</v>
      </c>
      <c r="K11" s="34">
        <v>732.46</v>
      </c>
      <c r="L11" s="34">
        <v>606.87</v>
      </c>
      <c r="M11" s="34">
        <v>1513.81</v>
      </c>
      <c r="N11" s="35">
        <f t="shared" si="0"/>
        <v>212765.47999999998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20.25" customHeight="1">
      <c r="A12" s="33">
        <v>2541</v>
      </c>
      <c r="B12" s="34">
        <v>1121</v>
      </c>
      <c r="C12" s="34">
        <v>2200</v>
      </c>
      <c r="D12" s="34">
        <v>2117</v>
      </c>
      <c r="E12" s="34">
        <v>14960</v>
      </c>
      <c r="F12" s="34">
        <v>18407</v>
      </c>
      <c r="G12" s="34">
        <v>75498</v>
      </c>
      <c r="H12" s="34">
        <v>17121</v>
      </c>
      <c r="I12" s="34">
        <v>5468</v>
      </c>
      <c r="J12" s="34">
        <v>1762</v>
      </c>
      <c r="K12" s="34">
        <v>584</v>
      </c>
      <c r="L12" s="34">
        <v>444</v>
      </c>
      <c r="M12" s="34">
        <v>532</v>
      </c>
      <c r="N12" s="35">
        <f t="shared" si="0"/>
        <v>142755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ht="20.25" customHeight="1">
      <c r="A13" s="33">
        <v>2542</v>
      </c>
      <c r="B13" s="34">
        <v>1733</v>
      </c>
      <c r="C13" s="34">
        <v>5909</v>
      </c>
      <c r="D13" s="34">
        <v>9307</v>
      </c>
      <c r="E13" s="34">
        <v>6748</v>
      </c>
      <c r="F13" s="34">
        <v>29028</v>
      </c>
      <c r="G13" s="34">
        <v>65719</v>
      </c>
      <c r="H13" s="34">
        <v>70334</v>
      </c>
      <c r="I13" s="34">
        <v>27076</v>
      </c>
      <c r="J13" s="34">
        <v>7691</v>
      </c>
      <c r="K13" s="34">
        <v>3614</v>
      </c>
      <c r="L13" s="34">
        <v>2210</v>
      </c>
      <c r="M13" s="34">
        <v>2220</v>
      </c>
      <c r="N13" s="35">
        <f t="shared" si="0"/>
        <v>234131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20.25" customHeight="1">
      <c r="A14" s="33">
        <v>2543</v>
      </c>
      <c r="B14" s="34">
        <v>694.9</v>
      </c>
      <c r="C14" s="34">
        <v>10425.4</v>
      </c>
      <c r="D14" s="34">
        <v>13647.3</v>
      </c>
      <c r="E14" s="34">
        <v>55840.7</v>
      </c>
      <c r="F14" s="34">
        <v>60705.1</v>
      </c>
      <c r="G14" s="34">
        <v>47117.9</v>
      </c>
      <c r="H14" s="34">
        <v>20762.8</v>
      </c>
      <c r="I14" s="34">
        <v>12656.6</v>
      </c>
      <c r="J14" s="34">
        <v>2263.2</v>
      </c>
      <c r="K14" s="34">
        <v>677.4</v>
      </c>
      <c r="L14" s="34">
        <v>268.7</v>
      </c>
      <c r="M14" s="34">
        <v>1166.9</v>
      </c>
      <c r="N14" s="35">
        <f t="shared" si="0"/>
        <v>228769.9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ht="20.25" customHeight="1">
      <c r="A15" s="33">
        <v>2544</v>
      </c>
      <c r="B15" s="34">
        <v>456</v>
      </c>
      <c r="C15" s="34">
        <v>7920</v>
      </c>
      <c r="D15" s="34">
        <v>8027</v>
      </c>
      <c r="E15" s="34">
        <v>28119</v>
      </c>
      <c r="F15" s="34">
        <v>137867</v>
      </c>
      <c r="G15" s="34">
        <v>99659</v>
      </c>
      <c r="H15" s="34">
        <v>48814</v>
      </c>
      <c r="I15" s="34">
        <v>40395</v>
      </c>
      <c r="J15" s="34">
        <v>5635</v>
      </c>
      <c r="K15" s="34">
        <v>2444</v>
      </c>
      <c r="L15" s="34">
        <v>1322</v>
      </c>
      <c r="M15" s="34">
        <v>768</v>
      </c>
      <c r="N15" s="35">
        <f t="shared" si="0"/>
        <v>383970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20.25" customHeight="1">
      <c r="A16" s="33">
        <v>2545</v>
      </c>
      <c r="B16" s="34">
        <v>712</v>
      </c>
      <c r="C16" s="34">
        <v>36946</v>
      </c>
      <c r="D16" s="34">
        <v>26671</v>
      </c>
      <c r="E16" s="34">
        <v>40861</v>
      </c>
      <c r="F16" s="34">
        <v>73831</v>
      </c>
      <c r="G16" s="34">
        <v>174023</v>
      </c>
      <c r="H16" s="34">
        <v>59903</v>
      </c>
      <c r="I16" s="34">
        <v>60904</v>
      </c>
      <c r="J16" s="34">
        <v>28110</v>
      </c>
      <c r="K16" s="34">
        <v>15087</v>
      </c>
      <c r="L16" s="34">
        <v>3425</v>
      </c>
      <c r="M16" s="34">
        <v>1518</v>
      </c>
      <c r="N16" s="35">
        <f t="shared" si="0"/>
        <v>524536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20.25" customHeight="1">
      <c r="A17" s="33">
        <v>2546</v>
      </c>
      <c r="B17" s="34">
        <v>1940</v>
      </c>
      <c r="C17" s="34">
        <v>1430</v>
      </c>
      <c r="D17" s="34">
        <v>2550</v>
      </c>
      <c r="E17" s="34">
        <v>26500</v>
      </c>
      <c r="F17" s="34">
        <v>64450</v>
      </c>
      <c r="G17" s="34">
        <v>134400</v>
      </c>
      <c r="H17" s="34">
        <v>42900</v>
      </c>
      <c r="I17" s="34">
        <v>11160</v>
      </c>
      <c r="J17" s="34">
        <v>4470</v>
      </c>
      <c r="K17" s="34">
        <v>2150</v>
      </c>
      <c r="L17" s="34">
        <v>1810</v>
      </c>
      <c r="M17" s="34">
        <v>470</v>
      </c>
      <c r="N17" s="35">
        <f t="shared" si="0"/>
        <v>296776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20.25" customHeight="1">
      <c r="A18" s="33">
        <v>2547</v>
      </c>
      <c r="B18" s="36" t="s">
        <v>26</v>
      </c>
      <c r="C18" s="36" t="s">
        <v>26</v>
      </c>
      <c r="D18" s="36" t="s">
        <v>26</v>
      </c>
      <c r="E18" s="36" t="s">
        <v>26</v>
      </c>
      <c r="F18" s="36" t="s">
        <v>26</v>
      </c>
      <c r="G18" s="36" t="s">
        <v>26</v>
      </c>
      <c r="H18" s="36" t="s">
        <v>26</v>
      </c>
      <c r="I18" s="36" t="s">
        <v>26</v>
      </c>
      <c r="J18" s="36" t="s">
        <v>26</v>
      </c>
      <c r="K18" s="36" t="s">
        <v>26</v>
      </c>
      <c r="L18" s="36" t="s">
        <v>26</v>
      </c>
      <c r="M18" s="36" t="s">
        <v>26</v>
      </c>
      <c r="N18" s="37" t="s">
        <v>26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20.25" customHeight="1">
      <c r="A19" s="33">
        <v>2548</v>
      </c>
      <c r="B19" s="34">
        <v>4727.009056246897</v>
      </c>
      <c r="C19" s="34">
        <v>4460.404334580839</v>
      </c>
      <c r="D19" s="34">
        <v>5135.4270220120625</v>
      </c>
      <c r="E19" s="34">
        <v>21776.487422861195</v>
      </c>
      <c r="F19" s="34">
        <v>78246.86111802579</v>
      </c>
      <c r="G19" s="34">
        <v>119027.50441561408</v>
      </c>
      <c r="H19" s="34">
        <v>107058.94072655261</v>
      </c>
      <c r="I19" s="34">
        <v>51945.11884020666</v>
      </c>
      <c r="J19" s="34">
        <v>7520.276116541246</v>
      </c>
      <c r="K19" s="34">
        <v>3287.835860222643</v>
      </c>
      <c r="L19" s="34">
        <v>2463.537954284126</v>
      </c>
      <c r="M19" s="34">
        <v>1837.8073153349596</v>
      </c>
      <c r="N19" s="38">
        <f>SUM(A19:M19)</f>
        <v>410035.2101824831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20.25" customHeight="1">
      <c r="A20" s="39">
        <v>2555</v>
      </c>
      <c r="B20" s="34">
        <v>153.70716053518268</v>
      </c>
      <c r="C20" s="34">
        <v>11792.841828259327</v>
      </c>
      <c r="D20" s="34">
        <v>9104.296831998372</v>
      </c>
      <c r="E20" s="34">
        <v>21373.053166253878</v>
      </c>
      <c r="F20" s="34">
        <v>49919.642789394224</v>
      </c>
      <c r="G20" s="34">
        <v>59040.6546735017</v>
      </c>
      <c r="H20" s="34">
        <v>39914.15885577853</v>
      </c>
      <c r="I20" s="34">
        <v>7775.9461410562</v>
      </c>
      <c r="J20" s="34">
        <v>2678.4429833170525</v>
      </c>
      <c r="K20" s="34">
        <v>247.20946664012243</v>
      </c>
      <c r="L20" s="34">
        <v>441.72551093526056</v>
      </c>
      <c r="M20" s="34">
        <v>396.49290408261913</v>
      </c>
      <c r="N20" s="38">
        <f aca="true" t="shared" si="1" ref="N20:N30">SUM(A20:M20)</f>
        <v>205393.17231175245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20.25" customHeight="1">
      <c r="A21" s="39">
        <v>2556</v>
      </c>
      <c r="B21" s="34">
        <v>53.70649731799419</v>
      </c>
      <c r="C21" s="34">
        <v>749.7134133782465</v>
      </c>
      <c r="D21" s="34">
        <v>123.84593215729002</v>
      </c>
      <c r="E21" s="34">
        <v>7488.286465760171</v>
      </c>
      <c r="F21" s="34">
        <v>53464.25878979817</v>
      </c>
      <c r="G21" s="34">
        <v>47315.61779351384</v>
      </c>
      <c r="H21" s="34">
        <v>39616.167122046354</v>
      </c>
      <c r="I21" s="34">
        <v>18291.21464605098</v>
      </c>
      <c r="J21" s="34">
        <v>5555.798286153134</v>
      </c>
      <c r="K21" s="34">
        <v>642.2947538961118</v>
      </c>
      <c r="L21" s="34">
        <v>8.4127466599254</v>
      </c>
      <c r="M21" s="34">
        <v>17.630077894177504</v>
      </c>
      <c r="N21" s="38">
        <f t="shared" si="1"/>
        <v>175882.94652462634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20.25" customHeight="1">
      <c r="A22" s="39">
        <v>2557</v>
      </c>
      <c r="B22" s="34">
        <v>78.01620840591345</v>
      </c>
      <c r="C22" s="34">
        <v>1262.635106927813</v>
      </c>
      <c r="D22" s="34">
        <v>777.6715205636797</v>
      </c>
      <c r="E22" s="34">
        <v>34082.829108083424</v>
      </c>
      <c r="F22" s="34">
        <v>44087.09943895408</v>
      </c>
      <c r="G22" s="34">
        <v>76036.77824478135</v>
      </c>
      <c r="H22" s="34">
        <v>14080.911835327694</v>
      </c>
      <c r="I22" s="34">
        <v>13569.964274592874</v>
      </c>
      <c r="J22" s="34">
        <v>1430.4444339580054</v>
      </c>
      <c r="K22" s="34">
        <v>1621.0325825942396</v>
      </c>
      <c r="L22" s="34">
        <v>187.57624726331875</v>
      </c>
      <c r="M22" s="34">
        <v>11.881059977183378</v>
      </c>
      <c r="N22" s="38">
        <f t="shared" si="1"/>
        <v>189783.8400614296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20.25" customHeight="1">
      <c r="A23" s="39">
        <v>2558</v>
      </c>
      <c r="B23" s="34">
        <v>563.8863183984854</v>
      </c>
      <c r="C23" s="34">
        <v>388.26933916997245</v>
      </c>
      <c r="D23" s="34">
        <v>14.509486108444968</v>
      </c>
      <c r="E23" s="34">
        <v>443.0263356448528</v>
      </c>
      <c r="F23" s="34">
        <v>15386.142782210434</v>
      </c>
      <c r="G23" s="34">
        <v>21495.020853933267</v>
      </c>
      <c r="H23" s="34">
        <v>13604.443548956808</v>
      </c>
      <c r="I23" s="34">
        <v>2748.355210169758</v>
      </c>
      <c r="J23" s="34">
        <v>929.1355968068254</v>
      </c>
      <c r="K23" s="34">
        <v>127.34395730843887</v>
      </c>
      <c r="L23" s="34">
        <v>43.00771389515092</v>
      </c>
      <c r="M23" s="34">
        <v>16.437788950506295</v>
      </c>
      <c r="N23" s="38">
        <f t="shared" si="1"/>
        <v>58317.57893155294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20.25" customHeight="1">
      <c r="A24" s="39">
        <v>2559</v>
      </c>
      <c r="B24" s="34">
        <v>0</v>
      </c>
      <c r="C24" s="34">
        <v>392.75081617450877</v>
      </c>
      <c r="D24" s="34">
        <v>1313.7840569687562</v>
      </c>
      <c r="E24" s="34">
        <v>4366.72540586475</v>
      </c>
      <c r="F24" s="34">
        <v>35864.951165918326</v>
      </c>
      <c r="G24" s="34">
        <v>55688.89729680696</v>
      </c>
      <c r="H24" s="34">
        <v>37277.47589840076</v>
      </c>
      <c r="I24" s="34">
        <v>20807.8033274388</v>
      </c>
      <c r="J24" s="34">
        <v>1354.9624042147848</v>
      </c>
      <c r="K24" s="34">
        <v>282.80984061087014</v>
      </c>
      <c r="L24" s="34">
        <v>3.6678852185067243</v>
      </c>
      <c r="M24" s="34">
        <v>0</v>
      </c>
      <c r="N24" s="38">
        <f t="shared" si="1"/>
        <v>159912.82809761702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20.25" customHeight="1">
      <c r="A25" s="39">
        <v>2560</v>
      </c>
      <c r="B25" s="34">
        <v>101.58527864297439</v>
      </c>
      <c r="C25" s="34">
        <v>21044.128728063315</v>
      </c>
      <c r="D25" s="34">
        <v>17710.39364171259</v>
      </c>
      <c r="E25" s="34">
        <v>67568.57072430257</v>
      </c>
      <c r="F25" s="34">
        <v>82549.34839171832</v>
      </c>
      <c r="G25" s="34">
        <v>82891.6528302199</v>
      </c>
      <c r="H25" s="34">
        <v>95808.88129036495</v>
      </c>
      <c r="I25" s="34">
        <v>20691.27740895576</v>
      </c>
      <c r="J25" s="34">
        <v>1820.8309051989283</v>
      </c>
      <c r="K25" s="34">
        <v>1604.1276756769876</v>
      </c>
      <c r="L25" s="34">
        <v>158.9883342712177</v>
      </c>
      <c r="M25" s="34">
        <v>112.95478648981253</v>
      </c>
      <c r="N25" s="38">
        <f t="shared" si="1"/>
        <v>394622.73999561736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20.25" customHeight="1">
      <c r="A26" s="39">
        <v>2561</v>
      </c>
      <c r="B26" s="34">
        <v>809.5386456396551</v>
      </c>
      <c r="C26" s="34">
        <v>39901.47852702472</v>
      </c>
      <c r="D26" s="34">
        <v>22591.025224670007</v>
      </c>
      <c r="E26" s="34">
        <v>30814.461493713865</v>
      </c>
      <c r="F26" s="34">
        <v>82004.2049193646</v>
      </c>
      <c r="G26" s="34">
        <v>119965.40517708153</v>
      </c>
      <c r="H26" s="34">
        <v>63280.61540213295</v>
      </c>
      <c r="I26" s="34">
        <v>12048.296903391923</v>
      </c>
      <c r="J26" s="34">
        <v>907.1828695747694</v>
      </c>
      <c r="K26" s="34">
        <v>4338.908567500258</v>
      </c>
      <c r="L26" s="34">
        <v>109.73845751204715</v>
      </c>
      <c r="M26" s="34">
        <v>6.113843960553238</v>
      </c>
      <c r="N26" s="38">
        <f t="shared" si="1"/>
        <v>379337.9700315669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20.25" customHeight="1">
      <c r="A27" s="39">
        <v>2562</v>
      </c>
      <c r="B27" s="34">
        <v>7.972830459649347</v>
      </c>
      <c r="C27" s="34">
        <v>1.9278717600735797</v>
      </c>
      <c r="D27" s="34">
        <v>1.0474900577318256</v>
      </c>
      <c r="E27" s="34">
        <v>1.255050806821224</v>
      </c>
      <c r="F27" s="34">
        <v>58738.59476327096</v>
      </c>
      <c r="G27" s="34">
        <v>31758.333730067716</v>
      </c>
      <c r="H27" s="34">
        <v>1024.8472753813066</v>
      </c>
      <c r="I27" s="34">
        <v>818.7663979375844</v>
      </c>
      <c r="J27" s="34">
        <v>420.7120791678142</v>
      </c>
      <c r="K27" s="34">
        <v>0.4266295677937582</v>
      </c>
      <c r="L27" s="34">
        <v>0.5504065756101946</v>
      </c>
      <c r="M27" s="34">
        <v>0.8613592988438322</v>
      </c>
      <c r="N27" s="38">
        <f t="shared" si="1"/>
        <v>95337.2958843519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20.25" customHeight="1">
      <c r="A28" s="39">
        <v>2563</v>
      </c>
      <c r="B28" s="34">
        <v>0.7165106711009089</v>
      </c>
      <c r="C28" s="34">
        <v>1.2978390698157658</v>
      </c>
      <c r="D28" s="34">
        <v>1.116311846124854</v>
      </c>
      <c r="E28" s="34">
        <v>2.3051645572476085</v>
      </c>
      <c r="F28" s="34">
        <v>22277.823736200546</v>
      </c>
      <c r="G28" s="34">
        <v>5642.8202515294215</v>
      </c>
      <c r="H28" s="34">
        <v>3183.5253815471365</v>
      </c>
      <c r="I28" s="34">
        <v>879.7552780775947</v>
      </c>
      <c r="J28" s="34">
        <v>156.30457204686576</v>
      </c>
      <c r="K28" s="34">
        <v>0.403211391471848</v>
      </c>
      <c r="L28" s="34">
        <v>0.5622373738080582</v>
      </c>
      <c r="M28" s="34">
        <v>0.3202194934709327</v>
      </c>
      <c r="N28" s="38">
        <f t="shared" si="1"/>
        <v>34709.9507138046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20.25" customHeight="1">
      <c r="A29" s="39">
        <v>2564</v>
      </c>
      <c r="B29" s="34">
        <v>0.2878919874540879</v>
      </c>
      <c r="C29" s="34">
        <v>26.673468167668744</v>
      </c>
      <c r="D29" s="34">
        <v>2461.184430312971</v>
      </c>
      <c r="E29" s="34">
        <v>1636.7575297648534</v>
      </c>
      <c r="F29" s="34">
        <v>19729.66438909549</v>
      </c>
      <c r="G29" s="34">
        <v>15850.264858236154</v>
      </c>
      <c r="H29" s="34">
        <v>22880.752002949484</v>
      </c>
      <c r="I29" s="34">
        <v>20587.934818471465</v>
      </c>
      <c r="J29" s="34">
        <v>37.40715384220866</v>
      </c>
      <c r="K29" s="34">
        <v>126.0796873002394</v>
      </c>
      <c r="L29" s="34">
        <v>43.05786165056433</v>
      </c>
      <c r="M29" s="34">
        <v>15.06182488966408</v>
      </c>
      <c r="N29" s="38">
        <f t="shared" si="1"/>
        <v>85959.12591666823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20.25" customHeight="1">
      <c r="A30" s="39">
        <v>2565</v>
      </c>
      <c r="B30" s="34">
        <v>2320.930372220821</v>
      </c>
      <c r="C30" s="34">
        <v>16352.621789627288</v>
      </c>
      <c r="D30" s="34">
        <v>8401.835891860339</v>
      </c>
      <c r="E30" s="34">
        <v>74790.20285241785</v>
      </c>
      <c r="F30" s="34">
        <v>92924.01355081439</v>
      </c>
      <c r="G30" s="34">
        <v>103933.84866141625</v>
      </c>
      <c r="H30" s="34">
        <v>98868.70306819218</v>
      </c>
      <c r="I30" s="34">
        <v>6651.669030758399</v>
      </c>
      <c r="J30" s="34">
        <v>574.9911039541034</v>
      </c>
      <c r="K30" s="34">
        <v>159.95108538485812</v>
      </c>
      <c r="L30" s="34">
        <v>96.66339983477282</v>
      </c>
      <c r="M30" s="34">
        <v>81.64937766398045</v>
      </c>
      <c r="N30" s="38">
        <f t="shared" si="1"/>
        <v>407722.0801841452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20.25" customHeight="1">
      <c r="A31" s="39">
        <v>2566</v>
      </c>
      <c r="B31" s="34">
        <v>171.37760989102367</v>
      </c>
      <c r="C31" s="34">
        <v>278.86368683751624</v>
      </c>
      <c r="D31" s="34">
        <v>243.06796425592617</v>
      </c>
      <c r="E31" s="34">
        <v>1251.5595278201831</v>
      </c>
      <c r="F31" s="34">
        <v>18367.975107626193</v>
      </c>
      <c r="G31" s="34">
        <v>24518.747211060454</v>
      </c>
      <c r="H31" s="34">
        <v>33991.192458157886</v>
      </c>
      <c r="I31" s="34">
        <v>11064.591148607087</v>
      </c>
      <c r="J31" s="34">
        <v>564.421689612194</v>
      </c>
      <c r="K31" s="34">
        <v>270.53785416227674</v>
      </c>
      <c r="L31" s="34">
        <v>127.66623060453142</v>
      </c>
      <c r="M31" s="34">
        <v>72.58273845657442</v>
      </c>
      <c r="N31" s="38">
        <v>90922.58322709185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20.25" customHeight="1">
      <c r="A32" s="3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20.25" customHeight="1">
      <c r="A33" s="40" t="s">
        <v>19</v>
      </c>
      <c r="B33" s="41">
        <f>+MAX(B6:B32)</f>
        <v>4727.009056246897</v>
      </c>
      <c r="C33" s="41">
        <f>+MAX(C6:C32)</f>
        <v>39901.47852702472</v>
      </c>
      <c r="D33" s="41">
        <f>+MAX(D6:D32)</f>
        <v>33449.4</v>
      </c>
      <c r="E33" s="41">
        <f>+MAX(E6:E32)</f>
        <v>74790.20285241785</v>
      </c>
      <c r="F33" s="41">
        <f>+MAX(F6:F32)</f>
        <v>196875</v>
      </c>
      <c r="G33" s="41">
        <f>+MAX(G6:G32)</f>
        <v>193331.5</v>
      </c>
      <c r="H33" s="41">
        <f>+MAX(H6:H32)</f>
        <v>397116.75</v>
      </c>
      <c r="I33" s="41">
        <f>+MAX(I6:I32)</f>
        <v>60904</v>
      </c>
      <c r="J33" s="41">
        <f>+MAX(J6:J32)</f>
        <v>28110</v>
      </c>
      <c r="K33" s="41">
        <f>+MAX(K6:K32)</f>
        <v>15087</v>
      </c>
      <c r="L33" s="41">
        <f>+MAX(L6:L32)</f>
        <v>3425</v>
      </c>
      <c r="M33" s="41">
        <f>+MAX(M6:M32)</f>
        <v>2220</v>
      </c>
      <c r="N33" s="41">
        <f>+MAX(N6:N32)</f>
        <v>566388.2999999999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20.25" customHeight="1">
      <c r="A34" s="40" t="s">
        <v>17</v>
      </c>
      <c r="B34" s="41">
        <f>+AVERAGE(B6:B32)</f>
        <v>799.2454078442242</v>
      </c>
      <c r="C34" s="41">
        <f>+AVERAGE(C6:C32)</f>
        <v>7676.4411630017885</v>
      </c>
      <c r="D34" s="41">
        <f>+AVERAGE(D6:D32)</f>
        <v>7352.06112193584</v>
      </c>
      <c r="E34" s="41">
        <f>+AVERAGE(E6:E32)</f>
        <v>24153.113923819634</v>
      </c>
      <c r="F34" s="41">
        <f>+AVERAGE(F6:F32)</f>
        <v>64108.00569314747</v>
      </c>
      <c r="G34" s="41">
        <f>+AVERAGE(G6:G32)</f>
        <v>82825.21808685923</v>
      </c>
      <c r="H34" s="41">
        <f>+AVERAGE(H6:H32)</f>
        <v>61347.24108112125</v>
      </c>
      <c r="I34" s="41">
        <f>+AVERAGE(I6:I32)</f>
        <v>17702.564061987614</v>
      </c>
      <c r="J34" s="41">
        <f>+AVERAGE(J6:J32)</f>
        <v>4042.8339214951293</v>
      </c>
      <c r="K34" s="41">
        <f>+AVERAGE(K6:K32)</f>
        <v>1900.4065727067962</v>
      </c>
      <c r="L34" s="41">
        <f>+AVERAGE(L6:L32)</f>
        <v>701.8128254816888</v>
      </c>
      <c r="M34" s="41">
        <f>+AVERAGE(M6:M32)</f>
        <v>520.0457954996672</v>
      </c>
      <c r="N34" s="41">
        <f>+AVERAGE(N6:N32)</f>
        <v>275458.8157418569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14" ht="20.25" customHeight="1">
      <c r="A35" s="40" t="s">
        <v>18</v>
      </c>
      <c r="B35" s="41">
        <f>+MIN(B6:B32)</f>
        <v>0</v>
      </c>
      <c r="C35" s="41">
        <f>+MIN(C6:C32)</f>
        <v>1.2978390698157658</v>
      </c>
      <c r="D35" s="41">
        <f>+MIN(D6:D32)</f>
        <v>1.0474900577318256</v>
      </c>
      <c r="E35" s="41">
        <f>+MIN(E6:E32)</f>
        <v>1.255050806821224</v>
      </c>
      <c r="F35" s="41">
        <f>+MIN(F6:F32)</f>
        <v>8645.87</v>
      </c>
      <c r="G35" s="41">
        <f>+MIN(G6:G32)</f>
        <v>5642.8202515294215</v>
      </c>
      <c r="H35" s="41">
        <f>+MIN(H6:H32)</f>
        <v>1024.8472753813066</v>
      </c>
      <c r="I35" s="41">
        <f>+MIN(I6:I32)</f>
        <v>818.7663979375844</v>
      </c>
      <c r="J35" s="41">
        <f>+MIN(J6:J32)</f>
        <v>37.40715384220866</v>
      </c>
      <c r="K35" s="41">
        <f>+MIN(K6:K32)</f>
        <v>0.403211391471848</v>
      </c>
      <c r="L35" s="41">
        <f>+MIN(L6:L32)</f>
        <v>0.5504065756101946</v>
      </c>
      <c r="M35" s="41">
        <f>+MIN(M6:M32)</f>
        <v>0</v>
      </c>
      <c r="N35" s="41">
        <f>+MIN(N6:N32)</f>
        <v>34709.9507138046</v>
      </c>
    </row>
    <row r="36" spans="1:14" ht="20.25" customHeigh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</row>
    <row r="37" spans="1:14" ht="20.25" customHeight="1">
      <c r="A37" s="45"/>
      <c r="B37" s="46" t="s">
        <v>20</v>
      </c>
      <c r="C37" s="47"/>
      <c r="D37" s="47"/>
      <c r="E37" s="58" t="s">
        <v>21</v>
      </c>
      <c r="F37" s="58"/>
      <c r="G37" s="58"/>
      <c r="H37" s="58"/>
      <c r="I37" s="55" t="s">
        <v>22</v>
      </c>
      <c r="J37" s="59">
        <f>N34</f>
        <v>275458.8157418569</v>
      </c>
      <c r="K37" s="59"/>
      <c r="L37" s="55" t="s">
        <v>22</v>
      </c>
      <c r="M37" s="48">
        <f>J37/J38</f>
        <v>43.96087068973139</v>
      </c>
      <c r="N37" s="49" t="s">
        <v>23</v>
      </c>
    </row>
    <row r="38" spans="1:14" ht="20.25" customHeight="1">
      <c r="A38" s="45"/>
      <c r="B38" s="47"/>
      <c r="C38" s="47"/>
      <c r="D38" s="47"/>
      <c r="E38" s="47"/>
      <c r="F38" s="58" t="s">
        <v>24</v>
      </c>
      <c r="G38" s="58"/>
      <c r="H38" s="47"/>
      <c r="I38" s="47"/>
      <c r="J38" s="59">
        <f>Q3</f>
        <v>6266</v>
      </c>
      <c r="K38" s="59"/>
      <c r="L38" s="47"/>
      <c r="M38" s="47"/>
      <c r="N38" s="49"/>
    </row>
    <row r="39" spans="1:14" ht="20.25" customHeight="1">
      <c r="A39" s="45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9"/>
    </row>
    <row r="40" spans="1:14" ht="24" customHeight="1">
      <c r="A40" s="50"/>
      <c r="B40" s="51"/>
      <c r="C40" s="52" t="s">
        <v>32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3"/>
    </row>
  </sheetData>
  <sheetProtection/>
  <mergeCells count="5">
    <mergeCell ref="E37:H37"/>
    <mergeCell ref="J37:K37"/>
    <mergeCell ref="F38:G38"/>
    <mergeCell ref="J38:K38"/>
    <mergeCell ref="L3:N3"/>
  </mergeCells>
  <printOptions/>
  <pageMargins left="0.984251968503937" right="0" top="0.8661417322834646" bottom="0.1968503937007874" header="0.31496062992125984" footer="0.5118110236220472"/>
  <pageSetup horizontalDpi="300" verticalDpi="300" orientation="portrait" paperSize="9" scale="90" r:id="rId2"/>
  <headerFooter alignWithMargins="0">
    <oddHeader>&amp;R&amp;"Angsana New,ตัวหนา"&amp;16 102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17" sqref="M17"/>
    </sheetView>
  </sheetViews>
  <sheetFormatPr defaultColWidth="9.140625" defaultRowHeight="21.75"/>
  <cols>
    <col min="1" max="1" width="9.140625" style="2" customWidth="1"/>
    <col min="2" max="2" width="9.28125" style="2" bestFit="1" customWidth="1"/>
    <col min="3" max="3" width="9.421875" style="2" bestFit="1" customWidth="1"/>
    <col min="4" max="4" width="9.28125" style="2" bestFit="1" customWidth="1"/>
    <col min="5" max="9" width="9.421875" style="2" bestFit="1" customWidth="1"/>
    <col min="10" max="13" width="9.28125" style="2" bestFit="1" customWidth="1"/>
    <col min="14" max="14" width="11.421875" style="2" customWidth="1"/>
    <col min="15" max="16384" width="9.140625" style="2" customWidth="1"/>
  </cols>
  <sheetData>
    <row r="1" spans="1:14" ht="27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6.25" customHeight="1">
      <c r="A2" s="4" t="s">
        <v>30</v>
      </c>
      <c r="C2" s="4"/>
      <c r="D2" s="4"/>
      <c r="E2" s="4"/>
      <c r="F2" s="4"/>
      <c r="G2" s="4"/>
      <c r="H2" s="4"/>
      <c r="I2" s="4"/>
      <c r="L2" s="21" t="s">
        <v>29</v>
      </c>
      <c r="M2" s="21"/>
      <c r="N2" s="5"/>
    </row>
    <row r="3" spans="1:14" ht="26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3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25</v>
      </c>
    </row>
    <row r="5" spans="1:14" ht="23.25" customHeigh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1" t="s">
        <v>14</v>
      </c>
    </row>
    <row r="6" spans="1:14" ht="23.25" customHeight="1">
      <c r="A6" s="12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 t="s">
        <v>16</v>
      </c>
    </row>
    <row r="7" spans="1:14" ht="21">
      <c r="A7" s="15">
        <v>2555</v>
      </c>
      <c r="B7" s="16">
        <v>153.70716053518268</v>
      </c>
      <c r="C7" s="16">
        <v>11792.841828259327</v>
      </c>
      <c r="D7" s="16">
        <v>9104.296831998372</v>
      </c>
      <c r="E7" s="16">
        <v>21373.053166253878</v>
      </c>
      <c r="F7" s="16">
        <v>49919.642789394224</v>
      </c>
      <c r="G7" s="16">
        <v>59040.6546735017</v>
      </c>
      <c r="H7" s="16">
        <v>39914.15885577853</v>
      </c>
      <c r="I7" s="16">
        <v>7775.9461410562</v>
      </c>
      <c r="J7" s="16">
        <v>2678.4429833170525</v>
      </c>
      <c r="K7" s="16">
        <v>247.20946664012243</v>
      </c>
      <c r="L7" s="16">
        <v>441.72551093526056</v>
      </c>
      <c r="M7" s="16">
        <v>396.49290408261913</v>
      </c>
      <c r="N7" s="17">
        <v>202838.17231175245</v>
      </c>
    </row>
    <row r="8" spans="1:14" ht="21">
      <c r="A8" s="15">
        <v>2556</v>
      </c>
      <c r="B8" s="16">
        <v>53.70649731799419</v>
      </c>
      <c r="C8" s="16">
        <v>749.7134133782465</v>
      </c>
      <c r="D8" s="16">
        <v>123.84593215729002</v>
      </c>
      <c r="E8" s="16">
        <v>7488.286465760171</v>
      </c>
      <c r="F8" s="16">
        <v>53464.25878979817</v>
      </c>
      <c r="G8" s="16">
        <v>47315.61779351384</v>
      </c>
      <c r="H8" s="16">
        <v>39616.167122046354</v>
      </c>
      <c r="I8" s="16">
        <v>18291.21464605098</v>
      </c>
      <c r="J8" s="16">
        <v>5555.798286153134</v>
      </c>
      <c r="K8" s="16">
        <v>642.2947538961118</v>
      </c>
      <c r="L8" s="16">
        <v>8.4127466599254</v>
      </c>
      <c r="M8" s="16">
        <v>17.630077894177504</v>
      </c>
      <c r="N8" s="17">
        <v>173326.94652462634</v>
      </c>
    </row>
    <row r="9" spans="1:14" ht="21">
      <c r="A9" s="15">
        <v>2557</v>
      </c>
      <c r="B9" s="16">
        <v>78.01620840591345</v>
      </c>
      <c r="C9" s="16">
        <v>1262.635106927813</v>
      </c>
      <c r="D9" s="16">
        <v>777.6715205636797</v>
      </c>
      <c r="E9" s="16">
        <v>34082.829108083424</v>
      </c>
      <c r="F9" s="16">
        <v>44087.09943895408</v>
      </c>
      <c r="G9" s="16">
        <v>76036.77824478135</v>
      </c>
      <c r="H9" s="16">
        <v>14080.911835327694</v>
      </c>
      <c r="I9" s="16">
        <v>13569.964274592874</v>
      </c>
      <c r="J9" s="16">
        <v>1430.4444339580054</v>
      </c>
      <c r="K9" s="16">
        <v>1621.0325825942396</v>
      </c>
      <c r="L9" s="16">
        <v>187.57624726331875</v>
      </c>
      <c r="M9" s="16">
        <v>11.881059977183378</v>
      </c>
      <c r="N9" s="17">
        <v>187226.8400614296</v>
      </c>
    </row>
    <row r="10" spans="1:14" ht="21">
      <c r="A10" s="15">
        <v>2558</v>
      </c>
      <c r="B10" s="16">
        <v>563.8863183984854</v>
      </c>
      <c r="C10" s="16">
        <v>388.26933916997245</v>
      </c>
      <c r="D10" s="16">
        <v>14.509486108444968</v>
      </c>
      <c r="E10" s="16">
        <v>443.0263356448528</v>
      </c>
      <c r="F10" s="16">
        <v>15386.142782210434</v>
      </c>
      <c r="G10" s="16">
        <v>21495.020853933267</v>
      </c>
      <c r="H10" s="16">
        <v>13604.443548956808</v>
      </c>
      <c r="I10" s="16">
        <v>2748.355210169758</v>
      </c>
      <c r="J10" s="16">
        <v>929.1355968068254</v>
      </c>
      <c r="K10" s="16">
        <v>127.34395730843887</v>
      </c>
      <c r="L10" s="16">
        <v>43.00771389515092</v>
      </c>
      <c r="M10" s="16">
        <v>16.437788950506295</v>
      </c>
      <c r="N10" s="17">
        <v>55759.57893155294</v>
      </c>
    </row>
    <row r="11" spans="1:14" ht="21">
      <c r="A11" s="15">
        <v>2559</v>
      </c>
      <c r="B11" s="16">
        <v>0</v>
      </c>
      <c r="C11" s="16">
        <v>392.75081617450877</v>
      </c>
      <c r="D11" s="16">
        <v>1313.7840569687562</v>
      </c>
      <c r="E11" s="16">
        <v>4366.72540586475</v>
      </c>
      <c r="F11" s="16">
        <v>35864.951165918326</v>
      </c>
      <c r="G11" s="16">
        <v>55688.89729680696</v>
      </c>
      <c r="H11" s="16">
        <v>37277.47589840076</v>
      </c>
      <c r="I11" s="16">
        <v>20807.8033274388</v>
      </c>
      <c r="J11" s="16">
        <v>1354.9624042147848</v>
      </c>
      <c r="K11" s="16">
        <v>282.80984061087014</v>
      </c>
      <c r="L11" s="16">
        <v>3.6678852185067243</v>
      </c>
      <c r="M11" s="16">
        <v>0</v>
      </c>
      <c r="N11" s="17">
        <v>157353.82809761702</v>
      </c>
    </row>
    <row r="12" spans="1:14" ht="2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4" ht="21">
      <c r="A13" s="18" t="s">
        <v>17</v>
      </c>
      <c r="B13" s="19">
        <f>AVERAGE(B7:B11)</f>
        <v>169.86323693151513</v>
      </c>
      <c r="C13" s="19">
        <f aca="true" t="shared" si="0" ref="C13:M13">AVERAGE(C7:C11)</f>
        <v>2917.242100781973</v>
      </c>
      <c r="D13" s="19">
        <f t="shared" si="0"/>
        <v>2266.8215655593085</v>
      </c>
      <c r="E13" s="19">
        <f t="shared" si="0"/>
        <v>13550.784096321417</v>
      </c>
      <c r="F13" s="19">
        <f t="shared" si="0"/>
        <v>39744.41899325505</v>
      </c>
      <c r="G13" s="19">
        <f t="shared" si="0"/>
        <v>51915.39377250742</v>
      </c>
      <c r="H13" s="19">
        <f t="shared" si="0"/>
        <v>28898.63145210203</v>
      </c>
      <c r="I13" s="19">
        <f t="shared" si="0"/>
        <v>12638.656719861723</v>
      </c>
      <c r="J13" s="19">
        <f t="shared" si="0"/>
        <v>2389.7567408899604</v>
      </c>
      <c r="K13" s="19">
        <f t="shared" si="0"/>
        <v>584.1381202099566</v>
      </c>
      <c r="L13" s="19">
        <f t="shared" si="0"/>
        <v>136.87802079443247</v>
      </c>
      <c r="M13" s="19">
        <f t="shared" si="0"/>
        <v>88.48836618089726</v>
      </c>
      <c r="N13" s="20">
        <f>SUM(B13:M13)</f>
        <v>155301.07318539565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Powernet</cp:lastModifiedBy>
  <cp:lastPrinted>2022-06-09T03:54:58Z</cp:lastPrinted>
  <dcterms:created xsi:type="dcterms:W3CDTF">1999-04-01T02:08:48Z</dcterms:created>
  <dcterms:modified xsi:type="dcterms:W3CDTF">2024-06-24T03:22:21Z</dcterms:modified>
  <cp:category/>
  <cp:version/>
  <cp:contentType/>
  <cp:contentStatus/>
</cp:coreProperties>
</file>