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กก,อิง,โขง,สาละวิน\"/>
    </mc:Choice>
  </mc:AlternateContent>
  <xr:revisionPtr revIDLastSave="0" documentId="13_ncr:1_{EBBE659B-F8DB-4A44-BB77-13CA93CFE9F9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G.9" sheetId="4" r:id="rId1"/>
    <sheet name="ปริมาณน้ำสูงสุด" sheetId="5" r:id="rId2"/>
    <sheet name="ปริมาณน้ำต่ำสุด" sheetId="6" r:id="rId3"/>
    <sheet name="Data G.9" sheetId="3" r:id="rId4"/>
  </sheets>
  <externalReferences>
    <externalReference r:id="rId5"/>
  </externalReference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E12" i="3" l="1"/>
  <c r="E15" i="3"/>
  <c r="E9" i="3"/>
  <c r="K9" i="3"/>
  <c r="E10" i="3"/>
  <c r="K10" i="3"/>
  <c r="E11" i="3"/>
  <c r="K11" i="3"/>
  <c r="K12" i="3"/>
  <c r="E13" i="3"/>
  <c r="K13" i="3"/>
  <c r="E14" i="3"/>
  <c r="K14" i="3"/>
  <c r="K15" i="3"/>
  <c r="E16" i="3"/>
  <c r="K16" i="3"/>
  <c r="K17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<sst xmlns="http://schemas.openxmlformats.org/spreadsheetml/2006/main" count="43" uniqueCount="21">
  <si>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</si>
  <si>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</si>
  <si>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</si>
  <si>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</si>
  <si>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</si>
  <si>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</si>
  <si>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</si>
  <si>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</si>
  <si>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</si>
  <si>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</si>
  <si>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</si>
  <si>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</si>
  <si>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</si>
  <si>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</si>
  <si>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</si>
  <si>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</si>
  <si>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</si>
  <si>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</si>
  <si>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</si>
  <si>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</si>
  <si>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ZG.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</si>
</sst>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\ด\ด\ด"/>
    <numFmt numFmtId="166" formatCode="bbbb"/>
  </numFmts>
  <fonts count="28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0" fontId="22" fillId="0" borderId="0" xfId="26" applyFont="1" applyAlignment="1">
      <alignment horizontal="left"/>
    </xf>
    <xf numFmtId="2" fontId="23" fillId="0" borderId="0" xfId="26" applyNumberFormat="1" applyFont="1"/>
    <xf numFmtId="165" fontId="23" fillId="0" borderId="0" xfId="26" applyNumberFormat="1" applyFont="1" applyAlignment="1">
      <alignment horizontal="right"/>
    </xf>
    <xf numFmtId="165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"/>
    </xf>
    <xf numFmtId="166" fontId="20" fillId="0" borderId="0" xfId="26" applyNumberFormat="1" applyFont="1" applyAlignment="1">
      <alignment horizontal="right"/>
    </xf>
    <xf numFmtId="0" fontId="23" fillId="0" borderId="0" xfId="26" applyFont="1" applyAlignment="1">
      <alignment horizontal="left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2" fontId="23" fillId="0" borderId="12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"/>
    </xf>
    <xf numFmtId="2" fontId="23" fillId="0" borderId="17" xfId="26" applyNumberFormat="1" applyFont="1" applyBorder="1" applyAlignment="1">
      <alignment horizontal="center"/>
    </xf>
    <xf numFmtId="2" fontId="23" fillId="0" borderId="0" xfId="26" applyNumberFormat="1" applyFont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2" fontId="24" fillId="0" borderId="20" xfId="26" applyNumberFormat="1" applyFont="1" applyBorder="1"/>
    <xf numFmtId="165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2" fontId="24" fillId="0" borderId="0" xfId="26" applyNumberFormat="1" applyFont="1" applyAlignment="1">
      <alignment horizontal="center"/>
    </xf>
    <xf numFmtId="0" fontId="23" fillId="0" borderId="19" xfId="26" applyFont="1" applyBorder="1"/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right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/>
    <xf numFmtId="2" fontId="24" fillId="0" borderId="0" xfId="26" applyNumberFormat="1" applyFont="1"/>
    <xf numFmtId="2" fontId="20" fillId="0" borderId="0" xfId="26" applyNumberFormat="1" applyFont="1" applyAlignment="1">
      <alignment horizontal="right" vertical="center"/>
    </xf>
    <xf numFmtId="0" fontId="20" fillId="0" borderId="10" xfId="26" applyFont="1" applyBorder="1" applyAlignment="1">
      <alignment horizontal="right"/>
    </xf>
    <xf numFmtId="2" fontId="20" fillId="0" borderId="21" xfId="26" applyNumberFormat="1" applyFont="1" applyBorder="1" applyAlignment="1">
      <alignment horizontal="right"/>
    </xf>
    <xf numFmtId="2" fontId="20" fillId="0" borderId="22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right"/>
    </xf>
    <xf numFmtId="2" fontId="20" fillId="0" borderId="24" xfId="26" applyNumberFormat="1" applyFont="1" applyBorder="1" applyAlignment="1">
      <alignment horizontal="right"/>
    </xf>
    <xf numFmtId="2" fontId="20" fillId="0" borderId="25" xfId="26" applyNumberFormat="1" applyFont="1" applyBorder="1" applyAlignment="1">
      <alignment horizontal="right"/>
    </xf>
    <xf numFmtId="16" fontId="20" fillId="0" borderId="26" xfId="26" applyNumberFormat="1" applyFont="1" applyBorder="1" applyAlignment="1">
      <alignment horizontal="right"/>
    </xf>
    <xf numFmtId="2" fontId="20" fillId="0" borderId="27" xfId="26" applyNumberFormat="1" applyFont="1" applyBorder="1" applyAlignment="1">
      <alignment horizontal="right"/>
    </xf>
    <xf numFmtId="2" fontId="25" fillId="0" borderId="0" xfId="26" applyNumberFormat="1" applyFont="1"/>
    <xf numFmtId="0" fontId="20" fillId="0" borderId="16" xfId="26" applyFont="1" applyBorder="1" applyAlignment="1">
      <alignment horizontal="right"/>
    </xf>
    <xf numFmtId="2" fontId="20" fillId="0" borderId="28" xfId="26" applyNumberFormat="1" applyFont="1" applyBorder="1" applyAlignment="1">
      <alignment horizontal="right"/>
    </xf>
    <xf numFmtId="16" fontId="20" fillId="0" borderId="27" xfId="26" applyNumberFormat="1" applyFont="1" applyBorder="1" applyAlignment="1">
      <alignment horizontal="right"/>
    </xf>
    <xf numFmtId="2" fontId="20" fillId="18" borderId="21" xfId="26" applyNumberFormat="1" applyFont="1" applyFill="1" applyBorder="1" applyAlignment="1">
      <alignment horizontal="right"/>
    </xf>
    <xf numFmtId="2" fontId="20" fillId="0" borderId="22" xfId="26" applyNumberFormat="1" applyFont="1" applyBorder="1" applyAlignment="1">
      <alignment horizontal="right" vertical="center"/>
    </xf>
    <xf numFmtId="2" fontId="20" fillId="0" borderId="27" xfId="26" applyNumberFormat="1" applyFont="1" applyBorder="1" applyAlignment="1">
      <alignment horizontal="right" vertical="center"/>
    </xf>
    <xf numFmtId="0" fontId="20" fillId="0" borderId="16" xfId="26" applyFont="1" applyBorder="1"/>
    <xf numFmtId="2" fontId="20" fillId="0" borderId="21" xfId="26" applyNumberFormat="1" applyFont="1" applyBorder="1"/>
    <xf numFmtId="2" fontId="20" fillId="18" borderId="22" xfId="26" applyNumberFormat="1" applyFont="1" applyFill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/>
    <xf numFmtId="2" fontId="20" fillId="0" borderId="27" xfId="26" applyNumberFormat="1" applyFont="1" applyBorder="1"/>
    <xf numFmtId="0" fontId="23" fillId="0" borderId="16" xfId="26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center"/>
    </xf>
    <xf numFmtId="2" fontId="20" fillId="0" borderId="21" xfId="26" applyNumberFormat="1" applyFont="1" applyBorder="1" applyAlignment="1">
      <alignment horizontal="center"/>
    </xf>
    <xf numFmtId="2" fontId="20" fillId="0" borderId="22" xfId="26" applyNumberFormat="1" applyFont="1" applyBorder="1"/>
    <xf numFmtId="16" fontId="20" fillId="0" borderId="0" xfId="26" applyNumberFormat="1" applyFont="1"/>
    <xf numFmtId="16" fontId="20" fillId="0" borderId="23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2" fontId="20" fillId="0" borderId="32" xfId="26" applyNumberFormat="1" applyFont="1" applyBorder="1"/>
    <xf numFmtId="165" fontId="20" fillId="0" borderId="33" xfId="26" applyNumberFormat="1" applyFont="1" applyBorder="1"/>
    <xf numFmtId="16" fontId="20" fillId="0" borderId="31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27" fillId="0" borderId="16" xfId="26" applyFont="1" applyBorder="1"/>
    <xf numFmtId="0" fontId="20" fillId="0" borderId="0" xfId="26" applyFont="1" applyAlignment="1">
      <alignment horizontal="right"/>
    </xf>
    <xf numFmtId="2" fontId="27" fillId="0" borderId="21" xfId="26" applyNumberFormat="1" applyFont="1" applyBorder="1"/>
    <xf numFmtId="2" fontId="27" fillId="0" borderId="22" xfId="26" applyNumberFormat="1" applyFont="1" applyBorder="1" applyAlignment="1">
      <alignment horizontal="center"/>
    </xf>
    <xf numFmtId="16" fontId="27" fillId="0" borderId="23" xfId="26" applyNumberFormat="1" applyFont="1" applyBorder="1" applyAlignment="1">
      <alignment horizontal="right"/>
    </xf>
    <xf numFmtId="2" fontId="27" fillId="0" borderId="28" xfId="26" applyNumberFormat="1" applyFont="1" applyBorder="1"/>
    <xf numFmtId="16" fontId="27" fillId="0" borderId="27" xfId="26" applyNumberFormat="1" applyFont="1" applyBorder="1" applyAlignment="1">
      <alignment horizontal="right"/>
    </xf>
    <xf numFmtId="16" fontId="27" fillId="0" borderId="23" xfId="26" applyNumberFormat="1" applyFont="1" applyBorder="1" applyAlignment="1">
      <alignment horizontal="center"/>
    </xf>
    <xf numFmtId="16" fontId="27" fillId="0" borderId="27" xfId="26" applyNumberFormat="1" applyFont="1" applyBorder="1"/>
    <xf numFmtId="2" fontId="27" fillId="0" borderId="21" xfId="26" applyNumberFormat="1" applyFont="1" applyBorder="1" applyAlignment="1">
      <alignment horizontal="center"/>
    </xf>
    <xf numFmtId="2" fontId="27" fillId="0" borderId="27" xfId="26" applyNumberFormat="1" applyFont="1" applyBorder="1"/>
    <xf numFmtId="2" fontId="20" fillId="0" borderId="0" xfId="26" applyNumberFormat="1" applyFont="1" applyBorder="1"/>
    <xf numFmtId="165" fontId="26" fillId="0" borderId="0" xfId="26" applyNumberFormat="1" applyFont="1" applyBorder="1"/>
    <xf numFmtId="165" fontId="20" fillId="0" borderId="0" xfId="26" applyNumberFormat="1" applyFont="1" applyBorder="1"/>
    <xf numFmtId="16" fontId="20" fillId="0" borderId="0" xfId="26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G9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G.9 </a:t>
            </a:r>
            <a:r>
              <a:rPr lang="th-TH"/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edge"/>
          <c:yMode val="edge"/>
          <c:x val="0.22086570477247502"/>
          <c:y val="4.5676998368678633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265905383360522"/>
          <c:w val="0.7769145394006659"/>
          <c:h val="0.5644371941272430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E-4BF4-AEF7-DD93D2FC48D1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DE-4BF4-AEF7-DD93D2FC48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G.9'!$A$9:$A$33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G.9'!$Q$9:$Q$33</c:f>
              <c:numCache>
                <c:formatCode>0.00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2.2999999999999998</c:v>
                </c:pt>
                <c:pt idx="4">
                  <c:v>2.56</c:v>
                </c:pt>
                <c:pt idx="5">
                  <c:v>2.35</c:v>
                </c:pt>
                <c:pt idx="6">
                  <c:v>1.9</c:v>
                </c:pt>
                <c:pt idx="7">
                  <c:v>1.5040000000000191</c:v>
                </c:pt>
                <c:pt idx="8">
                  <c:v>2.1000000000000227</c:v>
                </c:pt>
                <c:pt idx="9">
                  <c:v>2.3040000000000873</c:v>
                </c:pt>
                <c:pt idx="10">
                  <c:v>2.4500000000000455</c:v>
                </c:pt>
                <c:pt idx="11">
                  <c:v>2.1340000000000146</c:v>
                </c:pt>
                <c:pt idx="12">
                  <c:v>2.5100000000001046</c:v>
                </c:pt>
                <c:pt idx="13">
                  <c:v>2</c:v>
                </c:pt>
                <c:pt idx="14">
                  <c:v>2.1940000000000737</c:v>
                </c:pt>
                <c:pt idx="15">
                  <c:v>2.9000000000000909</c:v>
                </c:pt>
                <c:pt idx="16">
                  <c:v>1.8000000000000682</c:v>
                </c:pt>
                <c:pt idx="17">
                  <c:v>1.6200000000000045</c:v>
                </c:pt>
                <c:pt idx="18">
                  <c:v>2.6299999999999955</c:v>
                </c:pt>
                <c:pt idx="19">
                  <c:v>2.5800000000000409</c:v>
                </c:pt>
                <c:pt idx="20">
                  <c:v>2.4500000000000455</c:v>
                </c:pt>
                <c:pt idx="21">
                  <c:v>2.5</c:v>
                </c:pt>
                <c:pt idx="22" formatCode="General">
                  <c:v>3.32000000000005</c:v>
                </c:pt>
                <c:pt idx="23" formatCode="General">
                  <c:v>2.8</c:v>
                </c:pt>
                <c:pt idx="24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E-4BF4-AEF7-DD93D2FC48D1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C0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G.9'!$A$9:$A$33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G.9'!$R$9:$R$33</c:f>
              <c:numCache>
                <c:formatCode>0.00</c:formatCode>
                <c:ptCount val="25"/>
                <c:pt idx="0">
                  <c:v>0.32</c:v>
                </c:pt>
                <c:pt idx="1">
                  <c:v>0.4</c:v>
                </c:pt>
                <c:pt idx="2">
                  <c:v>0.4</c:v>
                </c:pt>
                <c:pt idx="3">
                  <c:v>0.46</c:v>
                </c:pt>
                <c:pt idx="4">
                  <c:v>0.57999999999999996</c:v>
                </c:pt>
                <c:pt idx="5">
                  <c:v>0.66</c:v>
                </c:pt>
                <c:pt idx="6">
                  <c:v>0.6</c:v>
                </c:pt>
                <c:pt idx="7">
                  <c:v>0.7</c:v>
                </c:pt>
                <c:pt idx="8">
                  <c:v>0.64</c:v>
                </c:pt>
                <c:pt idx="9">
                  <c:v>0.78</c:v>
                </c:pt>
                <c:pt idx="10">
                  <c:v>0.73</c:v>
                </c:pt>
                <c:pt idx="11">
                  <c:v>0.88</c:v>
                </c:pt>
                <c:pt idx="12">
                  <c:v>0.81900000000007367</c:v>
                </c:pt>
                <c:pt idx="13">
                  <c:v>0.72000000000002728</c:v>
                </c:pt>
                <c:pt idx="14">
                  <c:v>0.79400000000009641</c:v>
                </c:pt>
                <c:pt idx="15">
                  <c:v>0.79000000000007731</c:v>
                </c:pt>
                <c:pt idx="16">
                  <c:v>0.84000000000003183</c:v>
                </c:pt>
                <c:pt idx="17">
                  <c:v>0.87999999999999545</c:v>
                </c:pt>
                <c:pt idx="18">
                  <c:v>0.86000000000001364</c:v>
                </c:pt>
                <c:pt idx="19">
                  <c:v>0.80000000000006821</c:v>
                </c:pt>
                <c:pt idx="20">
                  <c:v>0.77400000000000091</c:v>
                </c:pt>
                <c:pt idx="21">
                  <c:v>0.76000000000010459</c:v>
                </c:pt>
                <c:pt idx="22" formatCode="General">
                  <c:v>0.80000000000006821</c:v>
                </c:pt>
                <c:pt idx="23" formatCode="General">
                  <c:v>0.77</c:v>
                </c:pt>
                <c:pt idx="24" formatCode="General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E-4BF4-AEF7-DD93D2FC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8518911"/>
        <c:axId val="1"/>
      </c:barChart>
      <c:catAx>
        <c:axId val="1308518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69811320754718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50244698205546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08518911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G.9 </a:t>
            </a:r>
            <a:r>
              <a:rPr lang="th-TH"/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edge"/>
          <c:yMode val="edge"/>
          <c:x val="0.24612202688728024"/>
          <c:y val="1.5254237288135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1178903826267"/>
          <c:y val="0.2288135593220339"/>
          <c:w val="0.75904860392967943"/>
          <c:h val="0.5542372881355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DA-43A6-87AF-FE2F4AA902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G.9'!$A$9:$A$33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G.9'!$C$9:$C$33</c:f>
              <c:numCache>
                <c:formatCode>0.00</c:formatCode>
                <c:ptCount val="25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  <c:pt idx="20">
                  <c:v>80.2</c:v>
                </c:pt>
                <c:pt idx="21">
                  <c:v>74.81</c:v>
                </c:pt>
                <c:pt idx="22">
                  <c:v>206.5</c:v>
                </c:pt>
                <c:pt idx="23">
                  <c:v>114.6</c:v>
                </c:pt>
                <c:pt idx="24">
                  <c:v>40.479999999999997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A-43A6-87AF-FE2F4AA90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0551727"/>
        <c:axId val="1"/>
      </c:barChart>
      <c:catAx>
        <c:axId val="1310551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50258531540847984"/>
              <c:y val="0.8762711864406779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4.3433298862461223E-2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10551727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G.9 </a:t>
            </a:r>
            <a:r>
              <a:rPr lang="th-TH"/>
              <a:t>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edge"/>
          <c:yMode val="edge"/>
          <c:x val="0.24612202688728024"/>
          <c:y val="1.5254237288135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2288135593220339"/>
          <c:w val="0.7755946225439504"/>
          <c:h val="0.554237288135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G.9'!$A$9:$A$33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G.9'!$I$9:$I$33</c:f>
              <c:numCache>
                <c:formatCode>0.00</c:formatCode>
                <c:ptCount val="25"/>
                <c:pt idx="0">
                  <c:v>1.02</c:v>
                </c:pt>
                <c:pt idx="1">
                  <c:v>1</c:v>
                </c:pt>
                <c:pt idx="2">
                  <c:v>0.55000000000000004</c:v>
                </c:pt>
                <c:pt idx="3">
                  <c:v>1.0680000000000001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0.57999999999999996</c:v>
                </c:pt>
                <c:pt idx="17">
                  <c:v>0.57999999999999996</c:v>
                </c:pt>
                <c:pt idx="18">
                  <c:v>1.78</c:v>
                </c:pt>
                <c:pt idx="19">
                  <c:v>2.08</c:v>
                </c:pt>
                <c:pt idx="20">
                  <c:v>1.54</c:v>
                </c:pt>
                <c:pt idx="21">
                  <c:v>1.24</c:v>
                </c:pt>
                <c:pt idx="22">
                  <c:v>1.32</c:v>
                </c:pt>
                <c:pt idx="23">
                  <c:v>1.23</c:v>
                </c:pt>
                <c:pt idx="24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0-4400-BD2D-69BE4F319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0555567"/>
        <c:axId val="1"/>
      </c:barChart>
      <c:catAx>
        <c:axId val="1310555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431230610134436"/>
              <c:y val="0.8762711864406779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4.3433298862461223E-2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10555567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1-4FE2-8DEE-CAF67FB0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513631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1-4FE2-8DEE-CAF67FB04920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91-4FE2-8DEE-CAF67FB04920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91-4FE2-8DEE-CAF67FB0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8513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308513631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B463DA-C640-0996-6E47-B6BBD6360E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A1AD01-61AC-3D14-C5E9-B2B2785FDC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1374DE-B4CE-CB64-C87E-3C8A02CBE2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219A1F23-E032-7FCE-9897-130335703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4"/>
  <sheetViews>
    <sheetView tabSelected="1" topLeftCell="A27" zoomScaleNormal="100" workbookViewId="0">
      <selection activeCell="C43" sqref="C43:J44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6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6" customWidth="1"/>
    <col min="15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1" ht="6" customHeight="1" x14ac:dyDescent="0.45">
      <c r="A2" s="5"/>
      <c r="D2" s="7"/>
      <c r="G2" s="7"/>
      <c r="I2" s="8"/>
      <c r="J2" s="9"/>
      <c r="K2" s="10"/>
      <c r="L2" s="10"/>
    </row>
    <row r="3" spans="1:41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0">
        <v>179.03</v>
      </c>
    </row>
    <row r="4" spans="1:41" ht="22.5" customHeight="1" x14ac:dyDescent="0.45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6"/>
      <c r="L4" s="16"/>
      <c r="M4" s="15"/>
      <c r="N4" s="13"/>
      <c r="O4" s="13"/>
      <c r="P4" s="13"/>
      <c r="AN4" s="18">
        <v>36877</v>
      </c>
      <c r="AO4" s="10">
        <v>173.71800000000002</v>
      </c>
    </row>
    <row r="5" spans="1:41" x14ac:dyDescent="0.45">
      <c r="A5" s="23"/>
      <c r="B5" s="24" t="s">
        <v>5</v>
      </c>
      <c r="C5" s="24"/>
      <c r="D5" s="25"/>
      <c r="E5" s="26"/>
      <c r="F5" s="26"/>
      <c r="G5" s="27"/>
      <c r="H5" s="28" t="s">
        <v>6</v>
      </c>
      <c r="I5" s="26"/>
      <c r="J5" s="29"/>
      <c r="K5" s="26"/>
      <c r="L5" s="26"/>
      <c r="M5" s="30"/>
      <c r="N5" s="31" t="s">
        <v>7</v>
      </c>
      <c r="O5" s="32"/>
      <c r="P5" s="13"/>
      <c r="Q5" s="1">
        <v>514.65599999999995</v>
      </c>
      <c r="AN5" s="18">
        <v>37244</v>
      </c>
      <c r="AO5" s="10">
        <v>181.239</v>
      </c>
    </row>
    <row r="6" spans="1:41" x14ac:dyDescent="0.45">
      <c r="A6" s="33" t="s">
        <v>8</v>
      </c>
      <c r="B6" s="34" t="s">
        <v>9</v>
      </c>
      <c r="C6" s="35"/>
      <c r="D6" s="36"/>
      <c r="E6" s="34" t="s">
        <v>10</v>
      </c>
      <c r="F6" s="34"/>
      <c r="G6" s="36"/>
      <c r="H6" s="34" t="s">
        <v>9</v>
      </c>
      <c r="I6" s="34"/>
      <c r="J6" s="36"/>
      <c r="K6" s="34" t="s">
        <v>10</v>
      </c>
      <c r="L6" s="34"/>
      <c r="M6" s="37"/>
      <c r="N6" s="38" t="s">
        <v>1</v>
      </c>
      <c r="O6" s="39"/>
      <c r="P6" s="40"/>
      <c r="AN6" s="18">
        <v>37611</v>
      </c>
      <c r="AO6" s="10">
        <v>258.54899999999998</v>
      </c>
    </row>
    <row r="7" spans="1:41" s="6" customFormat="1" x14ac:dyDescent="0.45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47"/>
      <c r="AN7" s="18">
        <v>37978</v>
      </c>
      <c r="AO7" s="10">
        <v>213.80799999999999</v>
      </c>
    </row>
    <row r="8" spans="1:41" x14ac:dyDescent="0.4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P8" s="54"/>
      <c r="Q8" s="94" t="s">
        <v>5</v>
      </c>
      <c r="R8" s="94" t="s">
        <v>6</v>
      </c>
      <c r="AN8" s="18">
        <v>38345</v>
      </c>
      <c r="AO8" s="55">
        <v>309.86</v>
      </c>
    </row>
    <row r="9" spans="1:41" x14ac:dyDescent="0.45">
      <c r="A9" s="56">
        <v>2542</v>
      </c>
      <c r="B9" s="57">
        <v>516.66</v>
      </c>
      <c r="C9" s="58">
        <v>47</v>
      </c>
      <c r="D9" s="59">
        <v>37135</v>
      </c>
      <c r="E9" s="60">
        <f t="shared" ref="E9:E15" si="0">$Q$5+R9</f>
        <v>514.976</v>
      </c>
      <c r="F9" s="61">
        <v>33.479999999999997</v>
      </c>
      <c r="G9" s="62">
        <v>37135</v>
      </c>
      <c r="H9" s="57">
        <v>514.98</v>
      </c>
      <c r="I9" s="58">
        <v>1.02</v>
      </c>
      <c r="J9" s="59">
        <v>36988</v>
      </c>
      <c r="K9" s="60">
        <f t="shared" ref="K9:K15" si="1">$Q$5+U9</f>
        <v>514.65599999999995</v>
      </c>
      <c r="L9" s="61">
        <v>1.02</v>
      </c>
      <c r="M9" s="62">
        <v>36988</v>
      </c>
      <c r="N9" s="57">
        <v>179.03</v>
      </c>
      <c r="O9" s="63">
        <v>5.66</v>
      </c>
      <c r="P9" s="54"/>
      <c r="Q9" s="6">
        <v>2</v>
      </c>
      <c r="R9" s="6">
        <v>0.32</v>
      </c>
      <c r="T9" s="64"/>
      <c r="U9" s="6"/>
      <c r="AN9" s="18">
        <v>38712</v>
      </c>
      <c r="AO9" s="10">
        <v>208.14105600000002</v>
      </c>
    </row>
    <row r="10" spans="1:41" x14ac:dyDescent="0.45">
      <c r="A10" s="65">
        <v>2543</v>
      </c>
      <c r="B10" s="57">
        <v>516.66</v>
      </c>
      <c r="C10" s="58">
        <v>65</v>
      </c>
      <c r="D10" s="59">
        <v>37142</v>
      </c>
      <c r="E10" s="66">
        <f t="shared" si="0"/>
        <v>515.05599999999993</v>
      </c>
      <c r="F10" s="58">
        <v>65</v>
      </c>
      <c r="G10" s="67">
        <v>37142</v>
      </c>
      <c r="H10" s="57">
        <v>515.05999999999995</v>
      </c>
      <c r="I10" s="58">
        <v>1</v>
      </c>
      <c r="J10" s="59">
        <v>36980</v>
      </c>
      <c r="K10" s="66">
        <f t="shared" si="1"/>
        <v>514.65599999999995</v>
      </c>
      <c r="L10" s="58">
        <v>1</v>
      </c>
      <c r="M10" s="67">
        <v>36980</v>
      </c>
      <c r="N10" s="57">
        <v>173.71800000000002</v>
      </c>
      <c r="O10" s="63">
        <v>5.5085456646000006</v>
      </c>
      <c r="P10" s="54"/>
      <c r="Q10" s="6">
        <v>2</v>
      </c>
      <c r="R10" s="6">
        <v>0.4</v>
      </c>
      <c r="T10" s="6"/>
      <c r="U10" s="6"/>
      <c r="AN10" s="18">
        <v>39079</v>
      </c>
      <c r="AO10" s="10">
        <v>136.387584</v>
      </c>
    </row>
    <row r="11" spans="1:41" x14ac:dyDescent="0.45">
      <c r="A11" s="65">
        <v>2544</v>
      </c>
      <c r="B11" s="57">
        <v>516.55999999999995</v>
      </c>
      <c r="C11" s="58">
        <v>62.5</v>
      </c>
      <c r="D11" s="59">
        <v>37460</v>
      </c>
      <c r="E11" s="66">
        <f t="shared" si="0"/>
        <v>515.05599999999993</v>
      </c>
      <c r="F11" s="58">
        <v>42.56</v>
      </c>
      <c r="G11" s="67">
        <v>37472</v>
      </c>
      <c r="H11" s="57">
        <v>515.05999999999995</v>
      </c>
      <c r="I11" s="58">
        <v>0.55000000000000004</v>
      </c>
      <c r="J11" s="59">
        <v>37347</v>
      </c>
      <c r="K11" s="66">
        <f t="shared" si="1"/>
        <v>514.65599999999995</v>
      </c>
      <c r="L11" s="58">
        <v>0.55000000000000004</v>
      </c>
      <c r="M11" s="67">
        <v>37347</v>
      </c>
      <c r="N11" s="57">
        <v>181.239</v>
      </c>
      <c r="O11" s="63">
        <v>5.75</v>
      </c>
      <c r="P11" s="54"/>
      <c r="Q11" s="6">
        <v>1.9</v>
      </c>
      <c r="R11" s="6">
        <v>0.4</v>
      </c>
      <c r="T11" s="6"/>
      <c r="U11" s="6"/>
      <c r="AN11" s="18">
        <v>39446</v>
      </c>
      <c r="AO11" s="10">
        <v>151.58000000000001</v>
      </c>
    </row>
    <row r="12" spans="1:41" x14ac:dyDescent="0.45">
      <c r="A12" s="65">
        <v>2545</v>
      </c>
      <c r="B12" s="57">
        <v>516.96</v>
      </c>
      <c r="C12" s="58">
        <v>63</v>
      </c>
      <c r="D12" s="59">
        <v>37507</v>
      </c>
      <c r="E12" s="66">
        <f t="shared" si="0"/>
        <v>515.11599999999999</v>
      </c>
      <c r="F12" s="58">
        <v>39.6</v>
      </c>
      <c r="G12" s="67">
        <v>37507</v>
      </c>
      <c r="H12" s="57">
        <v>515.12</v>
      </c>
      <c r="I12" s="58">
        <v>1.0680000000000001</v>
      </c>
      <c r="J12" s="59">
        <v>37353</v>
      </c>
      <c r="K12" s="66">
        <f t="shared" si="1"/>
        <v>514.65599999999995</v>
      </c>
      <c r="L12" s="58">
        <v>1.17</v>
      </c>
      <c r="M12" s="67">
        <v>37353</v>
      </c>
      <c r="N12" s="57">
        <v>258.54899999999998</v>
      </c>
      <c r="O12" s="63">
        <v>8.198511225299999</v>
      </c>
      <c r="P12" s="54"/>
      <c r="Q12" s="6">
        <v>2.2999999999999998</v>
      </c>
      <c r="R12" s="6">
        <v>0.46</v>
      </c>
      <c r="T12" s="6"/>
      <c r="U12" s="6"/>
      <c r="AN12" s="18">
        <v>39813</v>
      </c>
      <c r="AO12" s="10">
        <v>186.19</v>
      </c>
    </row>
    <row r="13" spans="1:41" x14ac:dyDescent="0.45">
      <c r="A13" s="65">
        <v>2546</v>
      </c>
      <c r="B13" s="68">
        <v>517.22</v>
      </c>
      <c r="C13" s="58">
        <v>109.1</v>
      </c>
      <c r="D13" s="59">
        <v>38605</v>
      </c>
      <c r="E13" s="66">
        <f t="shared" si="0"/>
        <v>515.23599999999999</v>
      </c>
      <c r="F13" s="58">
        <v>72.8</v>
      </c>
      <c r="G13" s="67">
        <v>38605</v>
      </c>
      <c r="H13" s="57">
        <v>515.24</v>
      </c>
      <c r="I13" s="58">
        <v>1.82</v>
      </c>
      <c r="J13" s="67">
        <v>38513</v>
      </c>
      <c r="K13" s="66">
        <f t="shared" si="1"/>
        <v>514.65599999999995</v>
      </c>
      <c r="L13" s="58">
        <v>1.82</v>
      </c>
      <c r="M13" s="67">
        <v>38513</v>
      </c>
      <c r="N13" s="57">
        <v>213.80799999999999</v>
      </c>
      <c r="O13" s="63">
        <v>6.76</v>
      </c>
      <c r="P13" s="54"/>
      <c r="Q13" s="6">
        <v>2.56</v>
      </c>
      <c r="R13" s="6">
        <v>0.57999999999999996</v>
      </c>
      <c r="T13" s="6"/>
      <c r="U13" s="6"/>
      <c r="AN13" s="18">
        <v>39815</v>
      </c>
      <c r="AO13" s="10">
        <v>161.44999999999999</v>
      </c>
    </row>
    <row r="14" spans="1:41" x14ac:dyDescent="0.45">
      <c r="A14" s="65">
        <v>2547</v>
      </c>
      <c r="B14" s="57">
        <v>517.01</v>
      </c>
      <c r="C14" s="58">
        <v>93.37</v>
      </c>
      <c r="D14" s="59">
        <v>38155</v>
      </c>
      <c r="E14" s="66">
        <f t="shared" si="0"/>
        <v>515.31599999999992</v>
      </c>
      <c r="F14" s="58">
        <v>50.5</v>
      </c>
      <c r="G14" s="67">
        <v>38155</v>
      </c>
      <c r="H14" s="57">
        <v>515.32000000000005</v>
      </c>
      <c r="I14" s="58">
        <v>1.45</v>
      </c>
      <c r="J14" s="67">
        <v>38081</v>
      </c>
      <c r="K14" s="66">
        <f t="shared" si="1"/>
        <v>514.65599999999995</v>
      </c>
      <c r="L14" s="58">
        <v>1.45</v>
      </c>
      <c r="M14" s="67">
        <v>38081</v>
      </c>
      <c r="N14" s="69">
        <v>309.86</v>
      </c>
      <c r="O14" s="70">
        <v>9.83</v>
      </c>
      <c r="P14" s="54"/>
      <c r="Q14" s="6">
        <v>2.35</v>
      </c>
      <c r="R14" s="6">
        <v>0.66</v>
      </c>
      <c r="T14" s="6"/>
      <c r="U14" s="6"/>
      <c r="AN14" s="18">
        <v>40182</v>
      </c>
      <c r="AO14" s="1">
        <v>195.08</v>
      </c>
    </row>
    <row r="15" spans="1:41" x14ac:dyDescent="0.45">
      <c r="A15" s="65">
        <v>2548</v>
      </c>
      <c r="B15" s="57">
        <v>516.55999999999995</v>
      </c>
      <c r="C15" s="58">
        <v>58.8</v>
      </c>
      <c r="D15" s="67">
        <v>38988</v>
      </c>
      <c r="E15" s="66">
        <f t="shared" si="0"/>
        <v>515.25599999999997</v>
      </c>
      <c r="F15" s="58">
        <v>58.8</v>
      </c>
      <c r="G15" s="67">
        <v>38988</v>
      </c>
      <c r="H15" s="57">
        <v>515.26</v>
      </c>
      <c r="I15" s="58">
        <v>0.95</v>
      </c>
      <c r="J15" s="67">
        <v>38907</v>
      </c>
      <c r="K15" s="66">
        <f t="shared" si="1"/>
        <v>514.65599999999995</v>
      </c>
      <c r="L15" s="58">
        <v>0.95</v>
      </c>
      <c r="M15" s="67">
        <v>38907</v>
      </c>
      <c r="N15" s="57">
        <v>208.14105600000002</v>
      </c>
      <c r="O15" s="63">
        <v>6.6001095890410912</v>
      </c>
      <c r="P15" s="54"/>
      <c r="Q15" s="6">
        <v>1.9</v>
      </c>
      <c r="R15" s="6">
        <v>0.6</v>
      </c>
      <c r="T15" s="6"/>
      <c r="U15" s="6"/>
    </row>
    <row r="16" spans="1:41" x14ac:dyDescent="0.45">
      <c r="A16" s="65">
        <v>2549</v>
      </c>
      <c r="B16" s="57">
        <v>516.16</v>
      </c>
      <c r="C16" s="58">
        <v>30.22</v>
      </c>
      <c r="D16" s="59">
        <v>209</v>
      </c>
      <c r="E16" s="66">
        <f>1.22+Q5</f>
        <v>515.87599999999998</v>
      </c>
      <c r="F16" s="58">
        <v>15.24</v>
      </c>
      <c r="G16" s="59">
        <v>209</v>
      </c>
      <c r="H16" s="66">
        <v>515.36</v>
      </c>
      <c r="I16" s="58">
        <v>1.54</v>
      </c>
      <c r="J16" s="59">
        <v>74</v>
      </c>
      <c r="K16" s="66">
        <f>0.7+Q5</f>
        <v>515.35599999999999</v>
      </c>
      <c r="L16" s="58">
        <v>1.54</v>
      </c>
      <c r="M16" s="59">
        <v>74</v>
      </c>
      <c r="N16" s="66">
        <v>136.387584</v>
      </c>
      <c r="O16" s="63">
        <v>4.3248093723648005</v>
      </c>
      <c r="P16" s="54"/>
      <c r="Q16" s="6">
        <v>1.5040000000000191</v>
      </c>
      <c r="R16" s="6">
        <v>0.7</v>
      </c>
      <c r="T16" s="6"/>
    </row>
    <row r="17" spans="1:20" x14ac:dyDescent="0.45">
      <c r="A17" s="65">
        <v>2550</v>
      </c>
      <c r="B17" s="57">
        <v>516.76</v>
      </c>
      <c r="C17" s="58">
        <v>80</v>
      </c>
      <c r="D17" s="59">
        <v>249</v>
      </c>
      <c r="E17" s="66">
        <v>516.23</v>
      </c>
      <c r="F17" s="58">
        <v>37.75</v>
      </c>
      <c r="G17" s="59">
        <v>293</v>
      </c>
      <c r="H17" s="66">
        <v>515.29999999999995</v>
      </c>
      <c r="I17" s="58">
        <v>0.95</v>
      </c>
      <c r="J17" s="59">
        <v>108</v>
      </c>
      <c r="K17" s="66">
        <f>Q5+0.65</f>
        <v>515.30599999999993</v>
      </c>
      <c r="L17" s="58">
        <v>0.95</v>
      </c>
      <c r="M17" s="59">
        <v>108</v>
      </c>
      <c r="N17" s="66">
        <v>151.58000000000001</v>
      </c>
      <c r="O17" s="63">
        <f t="shared" ref="O17:O26" si="2">N17*0.0317097</f>
        <v>4.8065563260000008</v>
      </c>
      <c r="P17" s="54"/>
      <c r="Q17" s="6">
        <v>2.1000000000000227</v>
      </c>
      <c r="R17" s="6">
        <v>0.64</v>
      </c>
    </row>
    <row r="18" spans="1:20" x14ac:dyDescent="0.45">
      <c r="A18" s="71">
        <v>2551</v>
      </c>
      <c r="B18" s="72">
        <v>516.96</v>
      </c>
      <c r="C18" s="73">
        <v>118.9</v>
      </c>
      <c r="D18" s="59">
        <v>234</v>
      </c>
      <c r="E18" s="74">
        <v>516.34</v>
      </c>
      <c r="F18" s="58">
        <v>28.98</v>
      </c>
      <c r="G18" s="59">
        <v>234</v>
      </c>
      <c r="H18" s="74">
        <v>515.44000000000005</v>
      </c>
      <c r="I18" s="58">
        <v>0.99</v>
      </c>
      <c r="J18" s="59">
        <v>91</v>
      </c>
      <c r="K18" s="74">
        <v>515.44000000000005</v>
      </c>
      <c r="L18" s="58">
        <v>0.99</v>
      </c>
      <c r="M18" s="75">
        <v>91</v>
      </c>
      <c r="N18" s="57">
        <v>186.19</v>
      </c>
      <c r="O18" s="63">
        <f t="shared" si="2"/>
        <v>5.9040290430000004</v>
      </c>
      <c r="P18" s="54"/>
      <c r="Q18" s="6">
        <v>2.3040000000000873</v>
      </c>
      <c r="R18" s="6">
        <v>0.78</v>
      </c>
    </row>
    <row r="19" spans="1:20" x14ac:dyDescent="0.45">
      <c r="A19" s="65">
        <v>2552</v>
      </c>
      <c r="B19" s="57">
        <v>517.11</v>
      </c>
      <c r="C19" s="58">
        <v>88.54</v>
      </c>
      <c r="D19" s="59">
        <v>220</v>
      </c>
      <c r="E19" s="66">
        <v>516.64</v>
      </c>
      <c r="F19" s="58">
        <v>50</v>
      </c>
      <c r="G19" s="59">
        <v>220</v>
      </c>
      <c r="H19" s="66">
        <v>515.39</v>
      </c>
      <c r="I19" s="58">
        <v>1.41</v>
      </c>
      <c r="J19" s="59">
        <v>110</v>
      </c>
      <c r="K19" s="66">
        <v>515.39</v>
      </c>
      <c r="L19" s="58">
        <v>1.41</v>
      </c>
      <c r="M19" s="75">
        <v>110</v>
      </c>
      <c r="N19" s="57">
        <v>161.44999999999999</v>
      </c>
      <c r="O19" s="63">
        <f t="shared" si="2"/>
        <v>5.1195310649999994</v>
      </c>
      <c r="P19" s="54"/>
      <c r="Q19" s="6">
        <v>2.4500000000000455</v>
      </c>
      <c r="R19" s="6">
        <v>0.73</v>
      </c>
    </row>
    <row r="20" spans="1:20" x14ac:dyDescent="0.45">
      <c r="A20" s="71">
        <v>2553</v>
      </c>
      <c r="B20" s="72">
        <v>516.79</v>
      </c>
      <c r="C20" s="58">
        <v>62.74</v>
      </c>
      <c r="D20" s="59">
        <v>227</v>
      </c>
      <c r="E20" s="74">
        <v>516.70000000000005</v>
      </c>
      <c r="F20" s="58">
        <v>55</v>
      </c>
      <c r="G20" s="67">
        <v>227</v>
      </c>
      <c r="H20" s="72">
        <v>515.54</v>
      </c>
      <c r="I20" s="58">
        <v>0.96</v>
      </c>
      <c r="J20" s="59">
        <v>40291</v>
      </c>
      <c r="K20" s="74">
        <v>515.53599999999994</v>
      </c>
      <c r="L20" s="58">
        <v>0.96</v>
      </c>
      <c r="M20" s="67">
        <v>40291</v>
      </c>
      <c r="N20" s="57">
        <v>195.08</v>
      </c>
      <c r="O20" s="63">
        <f t="shared" si="2"/>
        <v>6.1859282760000003</v>
      </c>
      <c r="P20" s="54"/>
      <c r="Q20" s="6">
        <v>2.1340000000000146</v>
      </c>
      <c r="R20" s="6">
        <v>0.88</v>
      </c>
    </row>
    <row r="21" spans="1:20" x14ac:dyDescent="0.45">
      <c r="A21" s="65">
        <v>2554</v>
      </c>
      <c r="B21" s="72">
        <v>517.16999999999996</v>
      </c>
      <c r="C21" s="58">
        <v>96.2</v>
      </c>
      <c r="D21" s="59">
        <v>40775</v>
      </c>
      <c r="E21" s="74">
        <v>516.85</v>
      </c>
      <c r="F21" s="58">
        <v>68.599999999999994</v>
      </c>
      <c r="G21" s="67">
        <v>40776</v>
      </c>
      <c r="H21" s="72">
        <v>515.48</v>
      </c>
      <c r="I21" s="58">
        <v>0.8</v>
      </c>
      <c r="J21" s="59">
        <v>40613</v>
      </c>
      <c r="K21" s="74">
        <v>515.47699999999998</v>
      </c>
      <c r="L21" s="58">
        <v>0.8</v>
      </c>
      <c r="M21" s="67">
        <v>40613</v>
      </c>
      <c r="N21" s="57">
        <v>247.73</v>
      </c>
      <c r="O21" s="76">
        <f t="shared" si="2"/>
        <v>7.8554439809999996</v>
      </c>
      <c r="P21" s="54"/>
      <c r="Q21" s="6">
        <v>2.5100000000001046</v>
      </c>
      <c r="R21" s="6">
        <v>0.81900000000007367</v>
      </c>
      <c r="T21" s="6"/>
    </row>
    <row r="22" spans="1:20" x14ac:dyDescent="0.45">
      <c r="A22" s="71">
        <v>2555</v>
      </c>
      <c r="B22" s="72">
        <v>516.66</v>
      </c>
      <c r="C22" s="58">
        <v>43.62</v>
      </c>
      <c r="D22" s="59">
        <v>41166</v>
      </c>
      <c r="E22" s="74">
        <v>516.22699999999998</v>
      </c>
      <c r="F22" s="58">
        <v>24.26</v>
      </c>
      <c r="G22" s="67">
        <v>41166</v>
      </c>
      <c r="H22" s="72">
        <v>515.38</v>
      </c>
      <c r="I22" s="58">
        <v>0.32</v>
      </c>
      <c r="J22" s="59">
        <v>41093</v>
      </c>
      <c r="K22" s="74">
        <v>515.41200000000003</v>
      </c>
      <c r="L22" s="58">
        <v>0.48</v>
      </c>
      <c r="M22" s="67">
        <v>41093</v>
      </c>
      <c r="N22" s="57">
        <v>134.9</v>
      </c>
      <c r="O22" s="76">
        <f t="shared" si="2"/>
        <v>4.2776385299999999</v>
      </c>
      <c r="P22" s="54"/>
      <c r="Q22" s="6">
        <v>2</v>
      </c>
      <c r="R22" s="6">
        <v>0.72000000000002728</v>
      </c>
      <c r="T22" s="6"/>
    </row>
    <row r="23" spans="1:20" x14ac:dyDescent="0.45">
      <c r="A23" s="65">
        <v>2556</v>
      </c>
      <c r="B23" s="72">
        <v>516.85</v>
      </c>
      <c r="C23" s="58">
        <v>60.4</v>
      </c>
      <c r="D23" s="59">
        <v>41549</v>
      </c>
      <c r="E23" s="74">
        <v>516.55999999999995</v>
      </c>
      <c r="F23" s="58">
        <v>42.22</v>
      </c>
      <c r="G23" s="67">
        <v>41549</v>
      </c>
      <c r="H23" s="72">
        <v>515.45000000000005</v>
      </c>
      <c r="I23" s="58">
        <v>0.05</v>
      </c>
      <c r="J23" s="59">
        <v>41351</v>
      </c>
      <c r="K23" s="74">
        <v>515.45000000000005</v>
      </c>
      <c r="L23" s="58">
        <v>0.05</v>
      </c>
      <c r="M23" s="67">
        <v>41351</v>
      </c>
      <c r="N23" s="57">
        <v>146.19999999999999</v>
      </c>
      <c r="O23" s="76">
        <f t="shared" si="2"/>
        <v>4.6359581399999996</v>
      </c>
      <c r="P23" s="54"/>
      <c r="Q23" s="6">
        <v>2.1940000000000737</v>
      </c>
      <c r="R23" s="6">
        <v>0.79400000000009641</v>
      </c>
      <c r="T23" s="6"/>
    </row>
    <row r="24" spans="1:20" x14ac:dyDescent="0.45">
      <c r="A24" s="71">
        <v>2557</v>
      </c>
      <c r="B24" s="72">
        <v>517.55999999999995</v>
      </c>
      <c r="C24" s="58">
        <v>104.3</v>
      </c>
      <c r="D24" s="59">
        <v>41882</v>
      </c>
      <c r="E24" s="74">
        <v>516.79100000000005</v>
      </c>
      <c r="F24" s="58">
        <v>38.29</v>
      </c>
      <c r="G24" s="67">
        <v>41882</v>
      </c>
      <c r="H24" s="72">
        <v>515.45000000000005</v>
      </c>
      <c r="I24" s="58">
        <v>0.18</v>
      </c>
      <c r="J24" s="59">
        <v>41731</v>
      </c>
      <c r="K24" s="74">
        <v>515.44600000000003</v>
      </c>
      <c r="L24" s="58">
        <v>0.18</v>
      </c>
      <c r="M24" s="67">
        <v>41732</v>
      </c>
      <c r="N24" s="57">
        <v>172.45</v>
      </c>
      <c r="O24" s="76">
        <f t="shared" si="2"/>
        <v>5.4683377649999994</v>
      </c>
      <c r="P24" s="54"/>
      <c r="Q24" s="6">
        <v>2.9000000000000909</v>
      </c>
      <c r="R24" s="6">
        <v>0.79000000000007731</v>
      </c>
      <c r="T24" s="6"/>
    </row>
    <row r="25" spans="1:20" x14ac:dyDescent="0.45">
      <c r="A25" s="65">
        <v>2558</v>
      </c>
      <c r="B25" s="72">
        <v>516.46</v>
      </c>
      <c r="C25" s="58">
        <v>31.4</v>
      </c>
      <c r="D25" s="59">
        <v>42192</v>
      </c>
      <c r="E25" s="74">
        <v>516.32399999999996</v>
      </c>
      <c r="F25" s="58">
        <v>23.1</v>
      </c>
      <c r="G25" s="67">
        <v>42192</v>
      </c>
      <c r="H25" s="72">
        <v>515.5</v>
      </c>
      <c r="I25" s="58">
        <v>0.57999999999999996</v>
      </c>
      <c r="J25" s="59">
        <v>42092</v>
      </c>
      <c r="K25" s="74">
        <v>515.49599999999998</v>
      </c>
      <c r="L25" s="58">
        <v>0.57999999999999996</v>
      </c>
      <c r="M25" s="67">
        <v>42092</v>
      </c>
      <c r="N25" s="57">
        <v>92.42</v>
      </c>
      <c r="O25" s="76">
        <f t="shared" si="2"/>
        <v>2.9306104740000003</v>
      </c>
      <c r="P25" s="54"/>
      <c r="Q25" s="6">
        <v>1.8000000000000682</v>
      </c>
      <c r="R25" s="6">
        <v>0.84000000000003183</v>
      </c>
    </row>
    <row r="26" spans="1:20" x14ac:dyDescent="0.45">
      <c r="A26" s="71">
        <v>2559</v>
      </c>
      <c r="B26" s="72">
        <v>516.28</v>
      </c>
      <c r="C26" s="58">
        <v>22.84</v>
      </c>
      <c r="D26" s="59">
        <v>42602</v>
      </c>
      <c r="E26" s="74">
        <v>516.21</v>
      </c>
      <c r="F26" s="58">
        <v>18.78</v>
      </c>
      <c r="G26" s="67">
        <v>42523</v>
      </c>
      <c r="H26" s="72">
        <v>515.54</v>
      </c>
      <c r="I26" s="58">
        <v>0.57999999999999996</v>
      </c>
      <c r="J26" s="59">
        <v>42466</v>
      </c>
      <c r="K26" s="74">
        <v>515.53599999999994</v>
      </c>
      <c r="L26" s="58">
        <v>0.57999999999999996</v>
      </c>
      <c r="M26" s="67">
        <v>42466</v>
      </c>
      <c r="N26" s="57">
        <v>129.68</v>
      </c>
      <c r="O26" s="76">
        <f t="shared" si="2"/>
        <v>4.1121138960000003</v>
      </c>
      <c r="P26" s="54"/>
      <c r="Q26" s="6">
        <v>1.6200000000000045</v>
      </c>
      <c r="R26" s="6">
        <v>0.87999999999999545</v>
      </c>
    </row>
    <row r="27" spans="1:20" x14ac:dyDescent="0.45">
      <c r="A27" s="93">
        <v>2560</v>
      </c>
      <c r="B27" s="72">
        <v>517.29</v>
      </c>
      <c r="C27" s="78">
        <v>85.3</v>
      </c>
      <c r="D27" s="59">
        <v>42934</v>
      </c>
      <c r="E27" s="74">
        <v>516.84</v>
      </c>
      <c r="F27" s="78">
        <v>56.06</v>
      </c>
      <c r="G27" s="67">
        <v>43299</v>
      </c>
      <c r="H27" s="72">
        <v>515.52</v>
      </c>
      <c r="I27" s="78">
        <v>1.78</v>
      </c>
      <c r="J27" s="79">
        <v>43178</v>
      </c>
      <c r="K27" s="74">
        <v>515.52</v>
      </c>
      <c r="L27" s="78">
        <v>1.78</v>
      </c>
      <c r="M27" s="75">
        <v>43178</v>
      </c>
      <c r="N27" s="80">
        <v>226.06</v>
      </c>
      <c r="O27" s="76">
        <v>7.17</v>
      </c>
      <c r="P27" s="54"/>
      <c r="Q27" s="6">
        <v>2.6299999999999955</v>
      </c>
      <c r="R27" s="6">
        <v>0.86000000000001364</v>
      </c>
      <c r="T27" s="6"/>
    </row>
    <row r="28" spans="1:20" x14ac:dyDescent="0.45">
      <c r="A28" s="93">
        <v>2561</v>
      </c>
      <c r="B28" s="72">
        <v>517.24</v>
      </c>
      <c r="C28" s="78">
        <v>84.68</v>
      </c>
      <c r="D28" s="59">
        <v>43330</v>
      </c>
      <c r="E28" s="74">
        <v>516.45000000000005</v>
      </c>
      <c r="F28" s="78">
        <v>42.55</v>
      </c>
      <c r="G28" s="67">
        <v>43695</v>
      </c>
      <c r="H28" s="72">
        <v>515.46</v>
      </c>
      <c r="I28" s="78">
        <v>2.08</v>
      </c>
      <c r="J28" s="79">
        <v>43525</v>
      </c>
      <c r="K28" s="74">
        <v>515.46</v>
      </c>
      <c r="L28" s="78">
        <v>2.08</v>
      </c>
      <c r="M28" s="75">
        <v>43525</v>
      </c>
      <c r="N28" s="80">
        <v>260.33</v>
      </c>
      <c r="O28" s="76">
        <v>8.25</v>
      </c>
      <c r="P28" s="54"/>
      <c r="Q28" s="6">
        <v>2.5800000000000409</v>
      </c>
      <c r="R28" s="6">
        <v>0.80000000000006821</v>
      </c>
      <c r="T28" s="6"/>
    </row>
    <row r="29" spans="1:20" x14ac:dyDescent="0.45">
      <c r="A29" s="93">
        <v>2562</v>
      </c>
      <c r="B29" s="72">
        <v>517.11</v>
      </c>
      <c r="C29" s="78">
        <v>80.2</v>
      </c>
      <c r="D29" s="59">
        <v>43682</v>
      </c>
      <c r="E29" s="74">
        <v>516.77</v>
      </c>
      <c r="F29" s="78">
        <v>58.28</v>
      </c>
      <c r="G29" s="67">
        <v>44048</v>
      </c>
      <c r="H29" s="72">
        <v>515.42999999999995</v>
      </c>
      <c r="I29" s="78">
        <v>1.54</v>
      </c>
      <c r="J29" s="79">
        <v>43903</v>
      </c>
      <c r="K29" s="74">
        <v>515.42999999999995</v>
      </c>
      <c r="L29" s="78">
        <v>1.54</v>
      </c>
      <c r="M29" s="75">
        <v>43903</v>
      </c>
      <c r="N29" s="80">
        <v>138.61000000000001</v>
      </c>
      <c r="O29" s="76">
        <v>4.4000000000000004</v>
      </c>
      <c r="P29" s="54"/>
      <c r="Q29" s="6">
        <v>2.4500000000000455</v>
      </c>
      <c r="R29" s="6">
        <v>0.77400000000000091</v>
      </c>
    </row>
    <row r="30" spans="1:20" ht="22.5" customHeight="1" x14ac:dyDescent="0.45">
      <c r="A30" s="93">
        <v>2563</v>
      </c>
      <c r="B30" s="72">
        <v>517.16</v>
      </c>
      <c r="C30" s="78">
        <v>74.81</v>
      </c>
      <c r="D30" s="59">
        <v>44045</v>
      </c>
      <c r="E30" s="74">
        <v>516.27</v>
      </c>
      <c r="F30" s="78">
        <v>24.01</v>
      </c>
      <c r="G30" s="67">
        <v>44046</v>
      </c>
      <c r="H30" s="72">
        <v>515.41999999999996</v>
      </c>
      <c r="I30" s="78">
        <v>1.24</v>
      </c>
      <c r="J30" s="79">
        <v>43981</v>
      </c>
      <c r="K30" s="74">
        <v>515.41999999999996</v>
      </c>
      <c r="L30" s="78">
        <v>1.24</v>
      </c>
      <c r="M30" s="75">
        <v>43981</v>
      </c>
      <c r="N30" s="80">
        <v>124.74</v>
      </c>
      <c r="O30" s="76">
        <v>3.96</v>
      </c>
      <c r="P30" s="54"/>
      <c r="Q30" s="6">
        <v>2.5</v>
      </c>
      <c r="R30" s="6">
        <v>0.76000000000010459</v>
      </c>
    </row>
    <row r="31" spans="1:20" x14ac:dyDescent="0.45">
      <c r="A31" s="93">
        <v>2564</v>
      </c>
      <c r="B31" s="95">
        <v>517.976</v>
      </c>
      <c r="C31" s="96">
        <v>206.5</v>
      </c>
      <c r="D31" s="97">
        <v>44460</v>
      </c>
      <c r="E31" s="98">
        <v>516.85</v>
      </c>
      <c r="F31" s="96">
        <v>78.849999999999994</v>
      </c>
      <c r="G31" s="99">
        <v>44460</v>
      </c>
      <c r="H31" s="95">
        <v>515.45600000000002</v>
      </c>
      <c r="I31" s="96">
        <v>1.32</v>
      </c>
      <c r="J31" s="100">
        <v>242634</v>
      </c>
      <c r="K31" s="98">
        <v>515.45600000000002</v>
      </c>
      <c r="L31" s="96">
        <v>1.32</v>
      </c>
      <c r="M31" s="101">
        <v>242635</v>
      </c>
      <c r="N31" s="102">
        <v>191.47</v>
      </c>
      <c r="O31" s="103">
        <v>6.0714562589999996</v>
      </c>
      <c r="P31" s="54"/>
      <c r="Q31" s="1">
        <v>3.32000000000005</v>
      </c>
      <c r="R31" s="1">
        <v>0.80000000000006821</v>
      </c>
    </row>
    <row r="32" spans="1:20" x14ac:dyDescent="0.45">
      <c r="A32" s="93">
        <v>2565</v>
      </c>
      <c r="B32" s="95">
        <v>517.46</v>
      </c>
      <c r="C32" s="96">
        <v>114.6</v>
      </c>
      <c r="D32" s="97">
        <v>45526</v>
      </c>
      <c r="E32" s="98">
        <v>516.76</v>
      </c>
      <c r="F32" s="96">
        <v>52.74</v>
      </c>
      <c r="G32" s="99">
        <v>45526</v>
      </c>
      <c r="H32" s="95">
        <v>515.42999999999995</v>
      </c>
      <c r="I32" s="96">
        <v>1.23</v>
      </c>
      <c r="J32" s="100">
        <v>45380</v>
      </c>
      <c r="K32" s="98">
        <v>515.42999999999995</v>
      </c>
      <c r="L32" s="96">
        <v>1.23</v>
      </c>
      <c r="M32" s="101">
        <v>45376</v>
      </c>
      <c r="N32" s="102">
        <v>251.17</v>
      </c>
      <c r="O32" s="103">
        <v>7.96</v>
      </c>
      <c r="P32" s="54"/>
      <c r="Q32" s="1">
        <v>2.8</v>
      </c>
      <c r="R32" s="1">
        <v>0.77</v>
      </c>
    </row>
    <row r="33" spans="1:18" x14ac:dyDescent="0.45">
      <c r="A33" s="77">
        <v>2566</v>
      </c>
      <c r="B33" s="72">
        <v>516.66</v>
      </c>
      <c r="C33" s="78">
        <v>40.479999999999997</v>
      </c>
      <c r="D33" s="59">
        <v>45554</v>
      </c>
      <c r="E33" s="74">
        <v>516.38</v>
      </c>
      <c r="F33" s="78">
        <v>27.48</v>
      </c>
      <c r="G33" s="67">
        <v>45554</v>
      </c>
      <c r="H33" s="72">
        <v>515.38</v>
      </c>
      <c r="I33" s="78">
        <v>1.82</v>
      </c>
      <c r="J33" s="79">
        <v>45464</v>
      </c>
      <c r="K33" s="74">
        <v>515.38</v>
      </c>
      <c r="L33" s="78">
        <v>1.82</v>
      </c>
      <c r="M33" s="75">
        <v>45464</v>
      </c>
      <c r="N33" s="80">
        <v>198.78</v>
      </c>
      <c r="O33" s="76">
        <v>6.3</v>
      </c>
      <c r="P33" s="54"/>
      <c r="Q33" s="1">
        <v>2</v>
      </c>
      <c r="R33" s="1">
        <v>0.72</v>
      </c>
    </row>
    <row r="34" spans="1:18" ht="23.1" customHeight="1" x14ac:dyDescent="0.45">
      <c r="A34" s="71"/>
      <c r="B34" s="72"/>
      <c r="C34" s="81"/>
      <c r="D34" s="82"/>
      <c r="E34" s="74"/>
      <c r="F34" s="81"/>
      <c r="G34" s="75"/>
      <c r="H34" s="72"/>
      <c r="I34" s="81"/>
      <c r="J34" s="83"/>
      <c r="K34" s="74"/>
      <c r="L34" s="81"/>
      <c r="M34" s="75"/>
      <c r="N34" s="72"/>
      <c r="O34" s="76"/>
    </row>
    <row r="35" spans="1:18" ht="23.1" customHeight="1" x14ac:dyDescent="0.45">
      <c r="A35" s="71"/>
      <c r="B35" s="72"/>
      <c r="C35" s="81"/>
      <c r="D35" s="83"/>
      <c r="E35" s="74"/>
      <c r="F35" s="81"/>
      <c r="G35" s="75"/>
      <c r="H35" s="72"/>
      <c r="I35" s="81"/>
      <c r="J35" s="83"/>
      <c r="K35" s="74"/>
      <c r="L35" s="81"/>
      <c r="M35" s="75"/>
      <c r="N35" s="72"/>
      <c r="O35" s="76"/>
    </row>
    <row r="36" spans="1:18" ht="23.1" customHeight="1" x14ac:dyDescent="0.45">
      <c r="A36" s="71"/>
      <c r="B36" s="72"/>
      <c r="C36" s="81"/>
      <c r="D36" s="83"/>
      <c r="E36" s="74"/>
      <c r="F36" s="81"/>
      <c r="G36" s="75"/>
      <c r="H36" s="72"/>
      <c r="I36" s="81"/>
      <c r="J36" s="83"/>
      <c r="K36" s="74"/>
      <c r="L36" s="81"/>
      <c r="M36" s="75"/>
      <c r="N36" s="72"/>
      <c r="O36" s="76"/>
    </row>
    <row r="37" spans="1:18" ht="23.1" customHeight="1" x14ac:dyDescent="0.45">
      <c r="A37" s="84"/>
      <c r="B37" s="85"/>
      <c r="C37" s="86"/>
      <c r="D37" s="87"/>
      <c r="E37" s="88"/>
      <c r="F37" s="86"/>
      <c r="G37" s="89"/>
      <c r="H37" s="85"/>
      <c r="I37" s="86"/>
      <c r="J37" s="90"/>
      <c r="K37" s="88"/>
      <c r="L37" s="86"/>
      <c r="M37" s="91"/>
      <c r="N37" s="85"/>
      <c r="O37" s="92"/>
    </row>
    <row r="39" spans="1:18" x14ac:dyDescent="0.45">
      <c r="E39" s="6" t="s">
        <v>20</v>
      </c>
      <c r="F39" s="1">
        <v>514.65599999999995</v>
      </c>
    </row>
    <row r="43" spans="1:18" x14ac:dyDescent="0.45">
      <c r="C43" s="104"/>
      <c r="D43" s="105" t="s">
        <v>19</v>
      </c>
      <c r="E43" s="104"/>
      <c r="F43" s="104"/>
      <c r="G43" s="106"/>
      <c r="H43" s="104"/>
      <c r="I43" s="104"/>
      <c r="J43" s="107"/>
    </row>
    <row r="44" spans="1:18" x14ac:dyDescent="0.45">
      <c r="C44" s="104"/>
      <c r="D44" s="106"/>
      <c r="E44" s="104"/>
      <c r="F44" s="104"/>
      <c r="G44" s="106"/>
      <c r="H44" s="104"/>
      <c r="I44" s="104"/>
      <c r="J44" s="106"/>
    </row>
  </sheetData>
  <phoneticPr fontId="19" type="noConversion"/>
  <pageMargins left="0.99" right="0.14000000000000001" top="0.62" bottom="0.56000000000000005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G.9</vt:lpstr>
      <vt:lpstr>กราฟ-G.9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2010-11-29T08:46:37Z</cp:lastPrinted>
  <dcterms:created xsi:type="dcterms:W3CDTF">1994-01-31T08:04:27Z</dcterms:created>
  <dcterms:modified xsi:type="dcterms:W3CDTF">2024-06-20T03:08:16Z</dcterms:modified>
</cp:coreProperties>
</file>