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G.9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<sst xmlns="http://schemas.openxmlformats.org/spreadsheetml/2006/main" count="51" uniqueCount="32">
  <si>
    <t>ปริมาณตะกอนรายเดือน - ตัน</t>
  </si>
  <si>
    <t xml:space="preserve">ปริมาณตะกอน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</si>
  <si>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</si>
  <si>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</si>
  <si>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</si>
  <si>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</si>
  <si>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</si>
  <si>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</si>
  <si>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</si>
  <si>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</si>
  <si>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</si>
  <si>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</si>
  <si>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</si>
  <si>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</si>
  <si>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</si>
  <si>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</si>
  <si>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</si>
  <si>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</si>
  <si>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 xml:space="preserve">สูงสุด 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</si>
  <si>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</si>
  <si>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</si>
  <si>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</si>
  <si>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</si>
  <si>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</si>
  <si>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ตัน/ตร.กม.</t>
  </si>
  <si>
    <t>D.A.</t>
  </si>
  <si>
    <t>เฉลี่ยตะกอน5ปี</t>
  </si>
  <si>
    <t>น้ำแม่สรวย สถานี G.9  บ้านกระเหรี่ยงทุ่งพร้าว  อ.แม่สรวย  จ.เชียงราย</t>
  </si>
  <si>
    <t>พื้นที่รับน้ำ 382 ตร.กม.</t>
  </si>
  <si>
    <t>น้ำแม่สรวย สถานี G.9  บ้านกระเหรี่ยงทุ่งพร้าว อ.แม่สรวย จ.เชียงราย</t>
  </si>
  <si>
    <t>พื้นที่รับน้ำ 386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</si>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</sst>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0.000"/>
    <numFmt numFmtId="214" formatCode="0.0000"/>
  </numFmts>
  <fonts count="46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42" applyNumberFormat="1" applyFont="1">
      <alignment/>
      <protection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2" fontId="9" fillId="0" borderId="23" xfId="0" applyNumberFormat="1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9" fillId="0" borderId="29" xfId="0" applyNumberFormat="1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1" fontId="9" fillId="0" borderId="31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 horizontal="left"/>
    </xf>
    <xf numFmtId="211" fontId="9" fillId="0" borderId="0" xfId="0" applyNumberFormat="1" applyFont="1" applyBorder="1" applyAlignment="1">
      <alignment/>
    </xf>
    <xf numFmtId="211" fontId="9" fillId="0" borderId="35" xfId="0" applyNumberFormat="1" applyFont="1" applyBorder="1" applyAlignment="1">
      <alignment/>
    </xf>
    <xf numFmtId="0" fontId="9" fillId="0" borderId="34" xfId="0" applyFont="1" applyBorder="1" applyAlignment="1">
      <alignment/>
    </xf>
    <xf numFmtId="211" fontId="8" fillId="0" borderId="0" xfId="0" applyNumberFormat="1" applyFont="1" applyBorder="1" applyAlignment="1">
      <alignment horizontal="left"/>
    </xf>
    <xf numFmtId="211" fontId="9" fillId="0" borderId="0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"/>
    </xf>
    <xf numFmtId="211" fontId="9" fillId="0" borderId="35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0" fontId="9" fillId="0" borderId="36" xfId="0" applyFont="1" applyBorder="1" applyAlignment="1">
      <alignment/>
    </xf>
    <xf numFmtId="2" fontId="9" fillId="0" borderId="37" xfId="0" applyNumberFormat="1" applyFont="1" applyBorder="1" applyAlignment="1">
      <alignment/>
    </xf>
    <xf numFmtId="211" fontId="10" fillId="0" borderId="37" xfId="0" applyNumberFormat="1" applyFont="1" applyBorder="1" applyAlignment="1">
      <alignment horizontal="left"/>
    </xf>
    <xf numFmtId="2" fontId="10" fillId="0" borderId="37" xfId="0" applyNumberFormat="1" applyFont="1" applyBorder="1" applyAlignment="1">
      <alignment/>
    </xf>
    <xf numFmtId="2" fontId="9" fillId="0" borderId="38" xfId="0" applyNumberFormat="1" applyFont="1" applyBorder="1" applyAlignment="1">
      <alignment/>
    </xf>
    <xf numFmtId="2" fontId="5" fillId="0" borderId="0" xfId="0" applyNumberFormat="1" applyFont="1" applyAlignment="1">
      <alignment horizontal="centerContinuous"/>
    </xf>
    <xf numFmtId="211" fontId="11" fillId="0" borderId="0" xfId="0" applyNumberFormat="1" applyFont="1" applyBorder="1" applyAlignment="1">
      <alignment horizontal="center"/>
    </xf>
    <xf numFmtId="2" fontId="9" fillId="0" borderId="0" xfId="42" applyNumberFormat="1" applyFont="1" applyAlignment="1">
      <alignment/>
      <protection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11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G8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35</xdr:row>
      <xdr:rowOff>0</xdr:rowOff>
    </xdr:from>
    <xdr:to>
      <xdr:col>7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1876425" y="928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371975" y="92868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P4" sqref="P4"/>
    </sheetView>
  </sheetViews>
  <sheetFormatPr defaultColWidth="9.00390625" defaultRowHeight="20.25"/>
  <cols>
    <col min="1" max="1" width="4.625" style="26" customWidth="1"/>
    <col min="2" max="4" width="6.00390625" style="27" customWidth="1"/>
    <col min="5" max="5" width="7.125" style="27" customWidth="1"/>
    <col min="6" max="6" width="6.75390625" style="27" customWidth="1"/>
    <col min="7" max="7" width="7.75390625" style="27" customWidth="1"/>
    <col min="8" max="8" width="6.875" style="27" customWidth="1"/>
    <col min="9" max="13" width="6.00390625" style="27" customWidth="1"/>
    <col min="14" max="14" width="12.875" style="27" customWidth="1"/>
    <col min="15" max="16384" width="9.00390625" style="26" customWidth="1"/>
  </cols>
  <sheetData>
    <row r="1" spans="1:14" s="3" customFormat="1" ht="21">
      <c r="A1" s="60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spans="1:14" s="3" customFormat="1" ht="21">
      <c r="A2" s="60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</row>
    <row r="3" spans="1:17" ht="26.25" customHeight="1">
      <c r="A3" s="62" t="s">
        <v>27</v>
      </c>
      <c r="B3" s="63"/>
      <c r="C3" s="64"/>
      <c r="D3" s="64"/>
      <c r="E3" s="64"/>
      <c r="F3" s="64"/>
      <c r="G3" s="64"/>
      <c r="H3" s="64"/>
      <c r="I3" s="64"/>
      <c r="J3" s="64"/>
      <c r="K3" s="64"/>
      <c r="L3" s="67" t="s">
        <v>30</v>
      </c>
      <c r="M3" s="67"/>
      <c r="N3" s="67"/>
      <c r="Q3" s="26">
        <v>386</v>
      </c>
    </row>
    <row r="4" spans="2:14" ht="26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23.2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 t="s">
        <v>1</v>
      </c>
    </row>
    <row r="6" spans="1:14" ht="23.25" customHeight="1">
      <c r="A6" s="32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33" t="s">
        <v>13</v>
      </c>
      <c r="M6" s="33" t="s">
        <v>14</v>
      </c>
      <c r="N6" s="34" t="s">
        <v>15</v>
      </c>
    </row>
    <row r="7" spans="1:14" ht="23.25" customHeight="1">
      <c r="A7" s="35" t="s">
        <v>16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 t="s">
        <v>17</v>
      </c>
    </row>
    <row r="8" spans="1:14" s="27" customFormat="1" ht="20.25" customHeight="1">
      <c r="A8" s="38">
        <v>2549</v>
      </c>
      <c r="B8" s="39">
        <v>474.1539231727185</v>
      </c>
      <c r="C8" s="39">
        <v>566.4081242034275</v>
      </c>
      <c r="D8" s="39">
        <v>488.3659132326249</v>
      </c>
      <c r="E8" s="39">
        <v>1090.741169286621</v>
      </c>
      <c r="F8" s="39">
        <v>3101.1633245843636</v>
      </c>
      <c r="G8" s="39">
        <v>2876.5157144408963</v>
      </c>
      <c r="H8" s="39">
        <v>2520.8523271631757</v>
      </c>
      <c r="I8" s="39">
        <v>1301.997396506096</v>
      </c>
      <c r="J8" s="39">
        <v>740.2871470963181</v>
      </c>
      <c r="K8" s="39">
        <v>340.24497371877703</v>
      </c>
      <c r="L8" s="39">
        <v>281.40082640431524</v>
      </c>
      <c r="M8" s="39">
        <v>283.99378703829495</v>
      </c>
      <c r="N8" s="40">
        <f>SUM(A8:M8)</f>
        <v>16615.124626847628</v>
      </c>
    </row>
    <row r="9" spans="1:14" s="27" customFormat="1" ht="20.25" customHeight="1">
      <c r="A9" s="38">
        <v>2550</v>
      </c>
      <c r="B9" s="39">
        <v>200.90971095403776</v>
      </c>
      <c r="C9" s="39">
        <v>1372.1787385415812</v>
      </c>
      <c r="D9" s="39">
        <v>1342.66301703829</v>
      </c>
      <c r="E9" s="39">
        <v>455.2030950149955</v>
      </c>
      <c r="F9" s="39">
        <v>2095.29237299319</v>
      </c>
      <c r="G9" s="39">
        <v>9779.691338332794</v>
      </c>
      <c r="H9" s="39">
        <v>9074.43717069967</v>
      </c>
      <c r="I9" s="39">
        <v>1778.2140450672505</v>
      </c>
      <c r="J9" s="39">
        <v>427.6861833025673</v>
      </c>
      <c r="K9" s="39">
        <v>391.08400355952284</v>
      </c>
      <c r="L9" s="39">
        <v>345.52067268130105</v>
      </c>
      <c r="M9" s="39">
        <v>262.68455861052865</v>
      </c>
      <c r="N9" s="40">
        <f>SUM(A9:M9)</f>
        <v>30075.56490679573</v>
      </c>
    </row>
    <row r="10" spans="1:14" s="27" customFormat="1" ht="20.25" customHeight="1">
      <c r="A10" s="38">
        <v>2551</v>
      </c>
      <c r="B10" s="39">
        <v>296</v>
      </c>
      <c r="C10" s="39">
        <v>1138</v>
      </c>
      <c r="D10" s="39">
        <v>1535</v>
      </c>
      <c r="E10" s="39">
        <v>1110</v>
      </c>
      <c r="F10" s="39">
        <v>8504</v>
      </c>
      <c r="G10" s="39">
        <v>10368</v>
      </c>
      <c r="H10" s="39">
        <v>6047</v>
      </c>
      <c r="I10" s="39">
        <v>1271</v>
      </c>
      <c r="J10" s="39">
        <v>472</v>
      </c>
      <c r="K10" s="39">
        <v>609</v>
      </c>
      <c r="L10" s="39">
        <v>355</v>
      </c>
      <c r="M10" s="39">
        <v>235</v>
      </c>
      <c r="N10" s="40">
        <f>SUM(A10:M10)</f>
        <v>34491</v>
      </c>
    </row>
    <row r="11" spans="1:14" s="27" customFormat="1" ht="20.25" customHeight="1">
      <c r="A11" s="38">
        <v>2552</v>
      </c>
      <c r="B11" s="39">
        <v>141.89992866293784</v>
      </c>
      <c r="C11" s="39">
        <v>356.78037932003156</v>
      </c>
      <c r="D11" s="39">
        <v>628.6986361036058</v>
      </c>
      <c r="E11" s="39">
        <v>1323.7303776020956</v>
      </c>
      <c r="F11" s="39">
        <v>6339.595162472432</v>
      </c>
      <c r="G11" s="39">
        <v>5482.760420673584</v>
      </c>
      <c r="H11" s="39">
        <v>4953.558452232124</v>
      </c>
      <c r="I11" s="39">
        <v>813.6817429258919</v>
      </c>
      <c r="J11" s="39">
        <v>531.6418009421931</v>
      </c>
      <c r="K11" s="39">
        <v>327.895944414461</v>
      </c>
      <c r="L11" s="39">
        <v>214.07590188048653</v>
      </c>
      <c r="M11" s="39">
        <v>238.35627468586588</v>
      </c>
      <c r="N11" s="40">
        <f aca="true" t="shared" si="0" ref="N11:N24">SUM(A11:M11)</f>
        <v>23904.67502191571</v>
      </c>
    </row>
    <row r="12" spans="1:14" s="27" customFormat="1" ht="20.25" customHeight="1">
      <c r="A12" s="38">
        <v>2553</v>
      </c>
      <c r="B12" s="39">
        <v>216.56836146659333</v>
      </c>
      <c r="C12" s="39">
        <v>245.35980953535176</v>
      </c>
      <c r="D12" s="39">
        <v>202.66690693994946</v>
      </c>
      <c r="E12" s="39">
        <v>1398.663371343942</v>
      </c>
      <c r="F12" s="39">
        <v>3128.9262177660507</v>
      </c>
      <c r="G12" s="39">
        <v>4564.635859298675</v>
      </c>
      <c r="H12" s="39">
        <v>2532.9317951616476</v>
      </c>
      <c r="I12" s="39">
        <v>1511.3656822896735</v>
      </c>
      <c r="J12" s="39">
        <v>696.3151689841264</v>
      </c>
      <c r="K12" s="39">
        <v>507.73428882808156</v>
      </c>
      <c r="L12" s="39">
        <v>306.2208002859707</v>
      </c>
      <c r="M12" s="39">
        <v>315.4818453801763</v>
      </c>
      <c r="N12" s="40">
        <f t="shared" si="0"/>
        <v>18179.870107280236</v>
      </c>
    </row>
    <row r="13" spans="1:14" s="27" customFormat="1" ht="20.25" customHeight="1">
      <c r="A13" s="38">
        <v>2554</v>
      </c>
      <c r="B13" s="39">
        <v>516.5474762697199</v>
      </c>
      <c r="C13" s="39">
        <v>1187.5679886997752</v>
      </c>
      <c r="D13" s="39">
        <v>994.7438532932151</v>
      </c>
      <c r="E13" s="39">
        <v>1267.816058433591</v>
      </c>
      <c r="F13" s="39">
        <v>3190.1183882101473</v>
      </c>
      <c r="G13" s="39">
        <v>3098.753832415467</v>
      </c>
      <c r="H13" s="39">
        <v>1751.2565040791571</v>
      </c>
      <c r="I13" s="39">
        <v>990.347676012851</v>
      </c>
      <c r="J13" s="39">
        <v>805.1339574498994</v>
      </c>
      <c r="K13" s="39">
        <v>645.9745263608194</v>
      </c>
      <c r="L13" s="39">
        <v>326.0276479643905</v>
      </c>
      <c r="M13" s="39">
        <v>372.6117627584139</v>
      </c>
      <c r="N13" s="40">
        <f t="shared" si="0"/>
        <v>17700.899671947445</v>
      </c>
    </row>
    <row r="14" spans="1:17" s="27" customFormat="1" ht="20.25" customHeight="1">
      <c r="A14" s="38">
        <v>2555</v>
      </c>
      <c r="B14" s="39">
        <v>101.0696148570521</v>
      </c>
      <c r="C14" s="39">
        <v>262.94674280253145</v>
      </c>
      <c r="D14" s="39">
        <v>136.30794988459795</v>
      </c>
      <c r="E14" s="39">
        <v>603.5821194625871</v>
      </c>
      <c r="F14" s="39">
        <v>2137.407313250847</v>
      </c>
      <c r="G14" s="39">
        <v>3946.094477648504</v>
      </c>
      <c r="H14" s="39">
        <v>1397.1238854183787</v>
      </c>
      <c r="I14" s="39">
        <v>591.0077300274385</v>
      </c>
      <c r="J14" s="39">
        <v>313.41879491852524</v>
      </c>
      <c r="K14" s="39">
        <v>129.94032576568782</v>
      </c>
      <c r="L14" s="39">
        <v>63.733313874529635</v>
      </c>
      <c r="M14" s="39">
        <v>96.62312042067897</v>
      </c>
      <c r="N14" s="40">
        <f t="shared" si="0"/>
        <v>12334.25538833136</v>
      </c>
      <c r="Q14" s="28"/>
    </row>
    <row r="15" spans="1:17" s="27" customFormat="1" ht="20.25" customHeight="1">
      <c r="A15" s="38">
        <v>2556</v>
      </c>
      <c r="B15" s="39">
        <v>9.014010069194182</v>
      </c>
      <c r="C15" s="39">
        <v>39.683189553330855</v>
      </c>
      <c r="D15" s="39">
        <v>13.651184477733317</v>
      </c>
      <c r="E15" s="39">
        <v>1476.9060473962275</v>
      </c>
      <c r="F15" s="39">
        <v>1406.719237913414</v>
      </c>
      <c r="G15" s="39">
        <v>3618.6172891853444</v>
      </c>
      <c r="H15" s="39">
        <v>5806.560566541283</v>
      </c>
      <c r="I15" s="39">
        <v>1072.8921063091077</v>
      </c>
      <c r="J15" s="39">
        <v>817.2971345677435</v>
      </c>
      <c r="K15" s="39">
        <v>165.2491307059013</v>
      </c>
      <c r="L15" s="39">
        <v>215.85766884529465</v>
      </c>
      <c r="M15" s="39">
        <v>52.84346121789029</v>
      </c>
      <c r="N15" s="40">
        <f t="shared" si="0"/>
        <v>17251.291026782466</v>
      </c>
      <c r="Q15" s="28"/>
    </row>
    <row r="16" spans="1:17" s="27" customFormat="1" ht="20.25" customHeight="1">
      <c r="A16" s="38">
        <v>2557</v>
      </c>
      <c r="B16" s="39">
        <v>189.69230901240883</v>
      </c>
      <c r="C16" s="39">
        <v>757.5161617671977</v>
      </c>
      <c r="D16" s="39">
        <v>492.23977042336384</v>
      </c>
      <c r="E16" s="39">
        <v>1118.960021391102</v>
      </c>
      <c r="F16" s="39">
        <v>4085.2580655315687</v>
      </c>
      <c r="G16" s="39">
        <v>7646.418026856271</v>
      </c>
      <c r="H16" s="39">
        <v>3381.4486605693583</v>
      </c>
      <c r="I16" s="39">
        <v>2162.0213609323073</v>
      </c>
      <c r="J16" s="39">
        <v>537.7249642811909</v>
      </c>
      <c r="K16" s="39">
        <v>400.4341500759555</v>
      </c>
      <c r="L16" s="39">
        <v>275.1044601636956</v>
      </c>
      <c r="M16" s="39">
        <v>642.6754292480094</v>
      </c>
      <c r="N16" s="40">
        <f t="shared" si="0"/>
        <v>24246.493380252432</v>
      </c>
      <c r="Q16" s="28"/>
    </row>
    <row r="17" spans="1:17" s="27" customFormat="1" ht="20.25" customHeight="1">
      <c r="A17" s="38">
        <v>2558</v>
      </c>
      <c r="B17" s="39">
        <v>434.69351355763945</v>
      </c>
      <c r="C17" s="39">
        <v>242.69445220068638</v>
      </c>
      <c r="D17" s="39">
        <v>116.01996271740967</v>
      </c>
      <c r="E17" s="39">
        <v>1333.1750509541375</v>
      </c>
      <c r="F17" s="39">
        <v>779.1159558848748</v>
      </c>
      <c r="G17" s="39">
        <v>736.669758950518</v>
      </c>
      <c r="H17" s="39">
        <v>671.8763686721521</v>
      </c>
      <c r="I17" s="39">
        <v>368.60136526561286</v>
      </c>
      <c r="J17" s="39">
        <v>130.84443623358348</v>
      </c>
      <c r="K17" s="39">
        <v>61.882976874137455</v>
      </c>
      <c r="L17" s="39">
        <v>55.576391255148565</v>
      </c>
      <c r="M17" s="39">
        <v>22.065677685111563</v>
      </c>
      <c r="N17" s="40">
        <f t="shared" si="0"/>
        <v>7511.215910251012</v>
      </c>
      <c r="Q17" s="28"/>
    </row>
    <row r="18" spans="1:14" s="27" customFormat="1" ht="20.25" customHeight="1">
      <c r="A18" s="38">
        <v>2559</v>
      </c>
      <c r="B18" s="39">
        <v>29.26727701405365</v>
      </c>
      <c r="C18" s="39">
        <v>198.0381083351606</v>
      </c>
      <c r="D18" s="39">
        <v>889.832960229059</v>
      </c>
      <c r="E18" s="39">
        <v>1151.7984613822573</v>
      </c>
      <c r="F18" s="39">
        <v>1373.742097786504</v>
      </c>
      <c r="G18" s="39">
        <v>1456.6763804143038</v>
      </c>
      <c r="H18" s="39">
        <v>1213.2749551750899</v>
      </c>
      <c r="I18" s="39">
        <v>1337.2702194395156</v>
      </c>
      <c r="J18" s="39">
        <v>398.63214833422444</v>
      </c>
      <c r="K18" s="39">
        <v>303.94153363961203</v>
      </c>
      <c r="L18" s="39">
        <v>136.7442021638523</v>
      </c>
      <c r="M18" s="39">
        <v>48.25277825364006</v>
      </c>
      <c r="N18" s="40">
        <f t="shared" si="0"/>
        <v>11096.471122167271</v>
      </c>
    </row>
    <row r="19" spans="1:14" s="27" customFormat="1" ht="20.25" customHeight="1">
      <c r="A19" s="38">
        <v>2560</v>
      </c>
      <c r="B19" s="39">
        <v>244.93883042403868</v>
      </c>
      <c r="C19" s="39">
        <v>959.2018960459891</v>
      </c>
      <c r="D19" s="39">
        <v>557.600270861513</v>
      </c>
      <c r="E19" s="39">
        <v>15381.299593904343</v>
      </c>
      <c r="F19" s="39">
        <v>3171.645559966194</v>
      </c>
      <c r="G19" s="39">
        <v>8558.124806607628</v>
      </c>
      <c r="H19" s="39">
        <v>14087.878604618709</v>
      </c>
      <c r="I19" s="39">
        <v>2297.416634681439</v>
      </c>
      <c r="J19" s="39">
        <v>850.9058072326168</v>
      </c>
      <c r="K19" s="39">
        <v>441.12265918644323</v>
      </c>
      <c r="L19" s="39">
        <v>135.93572157056735</v>
      </c>
      <c r="M19" s="39">
        <v>90.47256548815804</v>
      </c>
      <c r="N19" s="40">
        <f t="shared" si="0"/>
        <v>49336.54295058763</v>
      </c>
    </row>
    <row r="20" spans="1:14" s="27" customFormat="1" ht="20.25" customHeight="1">
      <c r="A20" s="38">
        <v>2561</v>
      </c>
      <c r="B20" s="39">
        <v>93.9745391191974</v>
      </c>
      <c r="C20" s="39">
        <v>1084.7305106552626</v>
      </c>
      <c r="D20" s="39">
        <v>1963.2630614672612</v>
      </c>
      <c r="E20" s="39">
        <v>820.950658049645</v>
      </c>
      <c r="F20" s="39">
        <v>13926.815531904118</v>
      </c>
      <c r="G20" s="39">
        <v>14078.331179064553</v>
      </c>
      <c r="H20" s="39">
        <v>11449.349714823042</v>
      </c>
      <c r="I20" s="39">
        <v>3176.6414051679685</v>
      </c>
      <c r="J20" s="39">
        <v>1772.6305189186842</v>
      </c>
      <c r="K20" s="39">
        <v>1069.0524404724222</v>
      </c>
      <c r="L20" s="39">
        <v>125.91932600907846</v>
      </c>
      <c r="M20" s="39">
        <v>35.21285844199016</v>
      </c>
      <c r="N20" s="40">
        <f t="shared" si="0"/>
        <v>52157.87174409321</v>
      </c>
    </row>
    <row r="21" spans="1:14" s="27" customFormat="1" ht="20.25" customHeight="1">
      <c r="A21" s="38">
        <v>2562</v>
      </c>
      <c r="B21" s="39">
        <v>143.89342092406145</v>
      </c>
      <c r="C21" s="39">
        <v>443.3053281445892</v>
      </c>
      <c r="D21" s="39">
        <v>708.5595276750785</v>
      </c>
      <c r="E21" s="39">
        <v>175.62639515306563</v>
      </c>
      <c r="F21" s="39">
        <v>36196.407928127046</v>
      </c>
      <c r="G21" s="39">
        <v>6009.322047921645</v>
      </c>
      <c r="H21" s="39">
        <v>492.5799086769552</v>
      </c>
      <c r="I21" s="39">
        <v>437.08049253578474</v>
      </c>
      <c r="J21" s="39">
        <v>309.5821399265763</v>
      </c>
      <c r="K21" s="39">
        <v>249.14251147019775</v>
      </c>
      <c r="L21" s="39">
        <v>58.43613064246901</v>
      </c>
      <c r="M21" s="39">
        <v>43.00412829699252</v>
      </c>
      <c r="N21" s="40">
        <f t="shared" si="0"/>
        <v>47828.93995949446</v>
      </c>
    </row>
    <row r="22" spans="1:14" s="27" customFormat="1" ht="20.25" customHeight="1">
      <c r="A22" s="38">
        <v>2563</v>
      </c>
      <c r="B22" s="39">
        <v>98.10626690010167</v>
      </c>
      <c r="C22" s="39">
        <v>144.70645151962293</v>
      </c>
      <c r="D22" s="39">
        <v>848.9962872770067</v>
      </c>
      <c r="E22" s="39">
        <v>179.18734938775665</v>
      </c>
      <c r="F22" s="39">
        <v>5220.6789576739075</v>
      </c>
      <c r="G22" s="39">
        <v>1849.6623518679621</v>
      </c>
      <c r="H22" s="39">
        <v>1007.1025607524356</v>
      </c>
      <c r="I22" s="39">
        <v>623.2041202096511</v>
      </c>
      <c r="J22" s="39">
        <v>106.27873709777116</v>
      </c>
      <c r="K22" s="39">
        <v>111.5154786180097</v>
      </c>
      <c r="L22" s="39">
        <v>211.84333055245025</v>
      </c>
      <c r="M22" s="39">
        <v>131.6671742707835</v>
      </c>
      <c r="N22" s="40">
        <f t="shared" si="0"/>
        <v>13095.94906612746</v>
      </c>
    </row>
    <row r="23" spans="1:14" s="27" customFormat="1" ht="20.25" customHeight="1">
      <c r="A23" s="38">
        <v>2564</v>
      </c>
      <c r="B23" s="39">
        <v>42.44683031726009</v>
      </c>
      <c r="C23" s="39">
        <v>390.4633558765623</v>
      </c>
      <c r="D23" s="39">
        <v>2646.081937272412</v>
      </c>
      <c r="E23" s="39">
        <v>673.5353808560516</v>
      </c>
      <c r="F23" s="39">
        <v>15306.270935645254</v>
      </c>
      <c r="G23" s="39">
        <v>193889.18347195533</v>
      </c>
      <c r="H23" s="39">
        <v>28247.91807400744</v>
      </c>
      <c r="I23" s="39">
        <v>4134.213809456178</v>
      </c>
      <c r="J23" s="39">
        <v>992.2445820454334</v>
      </c>
      <c r="K23" s="39">
        <v>863.6864611541187</v>
      </c>
      <c r="L23" s="39">
        <v>170.67476916902928</v>
      </c>
      <c r="M23" s="39">
        <v>205.02581379661075</v>
      </c>
      <c r="N23" s="40">
        <f t="shared" si="0"/>
        <v>250125.7454215517</v>
      </c>
    </row>
    <row r="24" spans="1:14" s="41" customFormat="1" ht="20.25" customHeight="1">
      <c r="A24" s="38">
        <v>2565</v>
      </c>
      <c r="B24" s="39">
        <v>491.69579275948126</v>
      </c>
      <c r="C24" s="39">
        <v>1390.720724083384</v>
      </c>
      <c r="D24" s="39">
        <v>349.8594744225171</v>
      </c>
      <c r="E24" s="39">
        <v>2196.3918989239555</v>
      </c>
      <c r="F24" s="39">
        <v>16161.64765153717</v>
      </c>
      <c r="G24" s="39">
        <v>27098.892842067693</v>
      </c>
      <c r="H24" s="39">
        <v>16272.163800748604</v>
      </c>
      <c r="I24" s="39">
        <v>2399.5882273129687</v>
      </c>
      <c r="J24" s="39">
        <v>590.9680755378345</v>
      </c>
      <c r="K24" s="39">
        <v>277.1435706030331</v>
      </c>
      <c r="L24" s="39">
        <v>143.74389489240605</v>
      </c>
      <c r="M24" s="39">
        <v>98.15299176000636</v>
      </c>
      <c r="N24" s="40">
        <f t="shared" si="0"/>
        <v>70035.96894464907</v>
      </c>
    </row>
    <row r="25" spans="1:14" s="27" customFormat="1" ht="20.25" customHeight="1">
      <c r="A25" s="38">
        <v>2566</v>
      </c>
      <c r="B25" s="39">
        <v>86.44562406755014</v>
      </c>
      <c r="C25" s="39">
        <v>286.048202448731</v>
      </c>
      <c r="D25" s="39">
        <v>227.9334503834961</v>
      </c>
      <c r="E25" s="39">
        <v>477.20221590126494</v>
      </c>
      <c r="F25" s="39">
        <v>4167.050119118781</v>
      </c>
      <c r="G25" s="39">
        <v>14771.023633583964</v>
      </c>
      <c r="H25" s="39">
        <v>11512.932212044743</v>
      </c>
      <c r="I25" s="39">
        <v>2803.3598500765343</v>
      </c>
      <c r="J25" s="39">
        <v>1584.902852278925</v>
      </c>
      <c r="K25" s="39">
        <v>845.0482449824607</v>
      </c>
      <c r="L25" s="39">
        <v>342.11696172601756</v>
      </c>
      <c r="M25" s="39">
        <v>190.44193230310458</v>
      </c>
      <c r="N25" s="40">
        <v>37294.505298915574</v>
      </c>
    </row>
    <row r="26" spans="1:14" s="27" customFormat="1" ht="20.2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s="27" customFormat="1" ht="20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s="27" customFormat="1" ht="20.2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</row>
    <row r="29" spans="1:14" s="27" customFormat="1" ht="20.2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 s="27" customFormat="1" ht="20.2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 s="27" customFormat="1" ht="20.25" customHeight="1">
      <c r="A31" s="42" t="s">
        <v>18</v>
      </c>
      <c r="B31" s="43">
        <f>+MAX(B8:B30)</f>
        <v>516.5474762697199</v>
      </c>
      <c r="C31" s="43">
        <f aca="true" t="shared" si="1" ref="C31:N31">+MAX(C8:C30)</f>
        <v>1390.720724083384</v>
      </c>
      <c r="D31" s="43">
        <f t="shared" si="1"/>
        <v>2646.081937272412</v>
      </c>
      <c r="E31" s="43">
        <f t="shared" si="1"/>
        <v>15381.299593904343</v>
      </c>
      <c r="F31" s="43">
        <f t="shared" si="1"/>
        <v>36196.407928127046</v>
      </c>
      <c r="G31" s="43">
        <f t="shared" si="1"/>
        <v>193889.18347195533</v>
      </c>
      <c r="H31" s="43">
        <f t="shared" si="1"/>
        <v>28247.91807400744</v>
      </c>
      <c r="I31" s="43">
        <f t="shared" si="1"/>
        <v>4134.213809456178</v>
      </c>
      <c r="J31" s="43">
        <f t="shared" si="1"/>
        <v>1772.6305189186842</v>
      </c>
      <c r="K31" s="43">
        <f t="shared" si="1"/>
        <v>1069.0524404724222</v>
      </c>
      <c r="L31" s="43">
        <f t="shared" si="1"/>
        <v>355</v>
      </c>
      <c r="M31" s="43">
        <f t="shared" si="1"/>
        <v>642.6754292480094</v>
      </c>
      <c r="N31" s="44">
        <f t="shared" si="1"/>
        <v>250125.7454215517</v>
      </c>
    </row>
    <row r="32" spans="1:14" s="27" customFormat="1" ht="20.25" customHeight="1">
      <c r="A32" s="42" t="s">
        <v>19</v>
      </c>
      <c r="B32" s="43">
        <f aca="true" t="shared" si="2" ref="B32:N32">+AVERAGE(B8:B30)</f>
        <v>211.73985719711368</v>
      </c>
      <c r="C32" s="43">
        <f t="shared" si="2"/>
        <v>614.797231318512</v>
      </c>
      <c r="D32" s="43">
        <f t="shared" si="2"/>
        <v>785.693564649952</v>
      </c>
      <c r="E32" s="43">
        <f t="shared" si="2"/>
        <v>1790.8205146913133</v>
      </c>
      <c r="F32" s="43">
        <f t="shared" si="2"/>
        <v>7238.436378909214</v>
      </c>
      <c r="G32" s="43">
        <f t="shared" si="2"/>
        <v>17768.298523960286</v>
      </c>
      <c r="H32" s="43">
        <f t="shared" si="2"/>
        <v>6801.1247534102195</v>
      </c>
      <c r="I32" s="43">
        <f t="shared" si="2"/>
        <v>1614.994659123126</v>
      </c>
      <c r="J32" s="43">
        <f t="shared" si="2"/>
        <v>671.027469397123</v>
      </c>
      <c r="K32" s="43">
        <f t="shared" si="2"/>
        <v>430.0051789127578</v>
      </c>
      <c r="L32" s="43">
        <f t="shared" si="2"/>
        <v>209.10733444894456</v>
      </c>
      <c r="M32" s="43">
        <f t="shared" si="2"/>
        <v>186.92034220312533</v>
      </c>
      <c r="N32" s="44">
        <f t="shared" si="2"/>
        <v>40737.91025266613</v>
      </c>
    </row>
    <row r="33" spans="1:14" s="27" customFormat="1" ht="20.25" customHeight="1">
      <c r="A33" s="42" t="s">
        <v>20</v>
      </c>
      <c r="B33" s="43">
        <f aca="true" t="shared" si="3" ref="B33:N33">+MIN(B8:B30)</f>
        <v>9.014010069194182</v>
      </c>
      <c r="C33" s="43">
        <f t="shared" si="3"/>
        <v>39.683189553330855</v>
      </c>
      <c r="D33" s="43">
        <f t="shared" si="3"/>
        <v>13.651184477733317</v>
      </c>
      <c r="E33" s="43">
        <f t="shared" si="3"/>
        <v>175.62639515306563</v>
      </c>
      <c r="F33" s="43">
        <f t="shared" si="3"/>
        <v>779.1159558848748</v>
      </c>
      <c r="G33" s="43">
        <f t="shared" si="3"/>
        <v>736.669758950518</v>
      </c>
      <c r="H33" s="43">
        <f t="shared" si="3"/>
        <v>492.5799086769552</v>
      </c>
      <c r="I33" s="43">
        <f t="shared" si="3"/>
        <v>368.60136526561286</v>
      </c>
      <c r="J33" s="43">
        <f t="shared" si="3"/>
        <v>106.27873709777116</v>
      </c>
      <c r="K33" s="43">
        <f t="shared" si="3"/>
        <v>61.882976874137455</v>
      </c>
      <c r="L33" s="43">
        <f t="shared" si="3"/>
        <v>55.576391255148565</v>
      </c>
      <c r="M33" s="43">
        <f t="shared" si="3"/>
        <v>22.065677685111563</v>
      </c>
      <c r="N33" s="44">
        <f t="shared" si="3"/>
        <v>7511.215910251012</v>
      </c>
    </row>
    <row r="34" spans="1:14" s="27" customFormat="1" ht="20.2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1:14" s="27" customFormat="1" ht="20.25" customHeight="1">
      <c r="A35" s="48"/>
      <c r="B35" s="49" t="s">
        <v>21</v>
      </c>
      <c r="C35" s="50"/>
      <c r="D35" s="50"/>
      <c r="E35" s="65" t="s">
        <v>22</v>
      </c>
      <c r="F35" s="65"/>
      <c r="G35" s="65"/>
      <c r="H35" s="65"/>
      <c r="I35" s="61" t="s">
        <v>23</v>
      </c>
      <c r="J35" s="66">
        <f>N32</f>
        <v>40737.91025266613</v>
      </c>
      <c r="K35" s="66"/>
      <c r="L35" s="61" t="s">
        <v>23</v>
      </c>
      <c r="M35" s="51">
        <f>J35/J36</f>
        <v>105.53862759758064</v>
      </c>
      <c r="N35" s="52" t="s">
        <v>24</v>
      </c>
    </row>
    <row r="36" spans="1:14" s="27" customFormat="1" ht="20.25" customHeight="1">
      <c r="A36" s="48"/>
      <c r="B36" s="50"/>
      <c r="C36" s="50"/>
      <c r="D36" s="50"/>
      <c r="E36" s="50"/>
      <c r="F36" s="65" t="s">
        <v>25</v>
      </c>
      <c r="G36" s="65"/>
      <c r="H36" s="50"/>
      <c r="I36" s="50"/>
      <c r="J36" s="66">
        <f>Q3</f>
        <v>386</v>
      </c>
      <c r="K36" s="66"/>
      <c r="L36" s="50"/>
      <c r="M36" s="50"/>
      <c r="N36" s="52"/>
    </row>
    <row r="37" spans="1:14" ht="20.25" customHeight="1">
      <c r="A37" s="48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</row>
    <row r="38" spans="1:14" ht="20.25" customHeight="1">
      <c r="A38" s="55"/>
      <c r="B38" s="56"/>
      <c r="C38" s="57" t="s">
        <v>31</v>
      </c>
      <c r="D38" s="58"/>
      <c r="E38" s="56"/>
      <c r="F38" s="56"/>
      <c r="G38" s="56"/>
      <c r="H38" s="56"/>
      <c r="I38" s="56"/>
      <c r="J38" s="56"/>
      <c r="K38" s="56"/>
      <c r="L38" s="56"/>
      <c r="M38" s="56"/>
      <c r="N38" s="59"/>
    </row>
    <row r="39" ht="18.75" customHeight="1"/>
    <row r="40" spans="2:13" ht="18.75" customHeight="1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ht="18.75" customHeight="1"/>
    <row r="42" spans="2:13" ht="18.75" customHeight="1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6" spans="2:13" ht="18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</sheetData>
  <sheetProtection/>
  <mergeCells count="5">
    <mergeCell ref="E35:H35"/>
    <mergeCell ref="J35:K35"/>
    <mergeCell ref="F36:G36"/>
    <mergeCell ref="J36:K36"/>
    <mergeCell ref="L3:N3"/>
  </mergeCells>
  <printOptions/>
  <pageMargins left="0.7874015748031497" right="0" top="0.8661417322834646" bottom="0.1968503937007874" header="0.5118110236220472" footer="0.03937007874015748"/>
  <pageSetup horizontalDpi="300" verticalDpi="300" orientation="portrait" paperSize="9" r:id="rId2"/>
  <headerFooter alignWithMargins="0">
    <oddHeader>&amp;R&amp;"Angsana New,ตัวหนา"&amp;16 99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C17" sqref="C17"/>
    </sheetView>
  </sheetViews>
  <sheetFormatPr defaultColWidth="9.00390625" defaultRowHeight="20.25"/>
  <cols>
    <col min="1" max="1" width="9.00390625" style="3" customWidth="1"/>
    <col min="2" max="13" width="9.125" style="3" bestFit="1" customWidth="1"/>
    <col min="14" max="14" width="10.125" style="3" customWidth="1"/>
    <col min="15" max="16384" width="9.00390625" style="3" customWidth="1"/>
  </cols>
  <sheetData>
    <row r="1" spans="1:14" ht="27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6.25" customHeight="1">
      <c r="A2" s="6" t="s">
        <v>29</v>
      </c>
      <c r="C2" s="7"/>
      <c r="D2" s="7"/>
      <c r="E2" s="7"/>
      <c r="F2" s="7"/>
      <c r="G2" s="7"/>
      <c r="H2" s="7"/>
      <c r="I2" s="7"/>
      <c r="J2" s="4"/>
      <c r="L2" s="25" t="s">
        <v>28</v>
      </c>
      <c r="M2" s="25"/>
      <c r="N2" s="8"/>
    </row>
    <row r="3" spans="1:14" ht="26.2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</row>
    <row r="4" spans="1:14" ht="23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</row>
    <row r="5" spans="1:14" ht="23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</row>
    <row r="6" spans="1:14" ht="23.25" customHeight="1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 t="s">
        <v>17</v>
      </c>
    </row>
    <row r="7" spans="1:14" ht="21">
      <c r="A7" s="19">
        <v>2555</v>
      </c>
      <c r="B7" s="20">
        <v>101.0696148570521</v>
      </c>
      <c r="C7" s="20">
        <v>262.94674280253145</v>
      </c>
      <c r="D7" s="20">
        <v>136.30794988459795</v>
      </c>
      <c r="E7" s="20">
        <v>603.5821194625871</v>
      </c>
      <c r="F7" s="20">
        <v>2137.407313250847</v>
      </c>
      <c r="G7" s="20">
        <v>3946.094477648504</v>
      </c>
      <c r="H7" s="20">
        <v>1397.1238854183787</v>
      </c>
      <c r="I7" s="20">
        <v>591.0077300274385</v>
      </c>
      <c r="J7" s="20">
        <v>313.41879491852524</v>
      </c>
      <c r="K7" s="20">
        <v>129.94032576568782</v>
      </c>
      <c r="L7" s="20">
        <v>63.733313874529635</v>
      </c>
      <c r="M7" s="20">
        <v>96.62312042067897</v>
      </c>
      <c r="N7" s="21">
        <v>9779.25538833136</v>
      </c>
    </row>
    <row r="8" spans="1:14" ht="21">
      <c r="A8" s="19">
        <v>2556</v>
      </c>
      <c r="B8" s="20">
        <v>9.014010069194182</v>
      </c>
      <c r="C8" s="20">
        <v>39.683189553330855</v>
      </c>
      <c r="D8" s="20">
        <v>13.651184477733317</v>
      </c>
      <c r="E8" s="20">
        <v>1476.9060473962275</v>
      </c>
      <c r="F8" s="20">
        <v>1406.719237913414</v>
      </c>
      <c r="G8" s="20">
        <v>3618.6172891853444</v>
      </c>
      <c r="H8" s="20">
        <v>5806.560566541283</v>
      </c>
      <c r="I8" s="20">
        <v>1072.8921063091077</v>
      </c>
      <c r="J8" s="20">
        <v>817.2971345677435</v>
      </c>
      <c r="K8" s="20">
        <v>165.2491307059013</v>
      </c>
      <c r="L8" s="20">
        <v>215.85766884529465</v>
      </c>
      <c r="M8" s="20">
        <v>52.84346121789029</v>
      </c>
      <c r="N8" s="21">
        <v>14695.291026782463</v>
      </c>
    </row>
    <row r="9" spans="1:14" ht="21">
      <c r="A9" s="19">
        <v>2557</v>
      </c>
      <c r="B9" s="20">
        <v>189.69230901240883</v>
      </c>
      <c r="C9" s="20">
        <v>757.5161617671977</v>
      </c>
      <c r="D9" s="20">
        <v>492.23977042336384</v>
      </c>
      <c r="E9" s="20">
        <v>1118.960021391102</v>
      </c>
      <c r="F9" s="20">
        <v>4085.2580655315687</v>
      </c>
      <c r="G9" s="20">
        <v>7646.418026856271</v>
      </c>
      <c r="H9" s="20">
        <v>3381.4486605693583</v>
      </c>
      <c r="I9" s="20">
        <v>2162.0213609323073</v>
      </c>
      <c r="J9" s="20">
        <v>537.7249642811909</v>
      </c>
      <c r="K9" s="20">
        <v>400.4341500759555</v>
      </c>
      <c r="L9" s="20">
        <v>275.1044601636956</v>
      </c>
      <c r="M9" s="20">
        <v>642.6754292480094</v>
      </c>
      <c r="N9" s="21">
        <v>21689.493380252432</v>
      </c>
    </row>
    <row r="10" spans="1:14" ht="21">
      <c r="A10" s="19">
        <v>2558</v>
      </c>
      <c r="B10" s="20">
        <v>587.4523459228341</v>
      </c>
      <c r="C10" s="20">
        <v>309.12501214206145</v>
      </c>
      <c r="D10" s="20">
        <v>125.03122534302686</v>
      </c>
      <c r="E10" s="20">
        <v>2485.718879517079</v>
      </c>
      <c r="F10" s="20">
        <v>1163.5655613555518</v>
      </c>
      <c r="G10" s="20">
        <v>1052.6826840724439</v>
      </c>
      <c r="H10" s="20">
        <v>946.1961749542371</v>
      </c>
      <c r="I10" s="20">
        <v>486.10701521024816</v>
      </c>
      <c r="J10" s="20">
        <v>143.1086984425877</v>
      </c>
      <c r="K10" s="20">
        <v>59.95333808195507</v>
      </c>
      <c r="L10" s="20">
        <v>54.607593292310064</v>
      </c>
      <c r="M10" s="20">
        <v>18.621732917272496</v>
      </c>
      <c r="N10" s="21">
        <v>7432.170261251607</v>
      </c>
    </row>
    <row r="11" spans="1:14" ht="21">
      <c r="A11" s="19">
        <v>2559</v>
      </c>
      <c r="B11" s="20">
        <v>29.26727701405365</v>
      </c>
      <c r="C11" s="20">
        <v>198.0381083351606</v>
      </c>
      <c r="D11" s="20">
        <v>889.832960229059</v>
      </c>
      <c r="E11" s="20">
        <v>1151.7984613822573</v>
      </c>
      <c r="F11" s="20">
        <v>1373.742097786504</v>
      </c>
      <c r="G11" s="20">
        <v>1456.6763804143038</v>
      </c>
      <c r="H11" s="20">
        <v>1213.2749551750899</v>
      </c>
      <c r="I11" s="20">
        <v>1337.2702194395156</v>
      </c>
      <c r="J11" s="20">
        <v>398.63214833422444</v>
      </c>
      <c r="K11" s="20">
        <v>303.94153363961203</v>
      </c>
      <c r="L11" s="20">
        <v>136.7442021638523</v>
      </c>
      <c r="M11" s="20">
        <v>48.25277825364006</v>
      </c>
      <c r="N11" s="21">
        <v>8537.471122167271</v>
      </c>
    </row>
    <row r="12" spans="1:14" ht="2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21">
      <c r="A13" s="22" t="s">
        <v>19</v>
      </c>
      <c r="B13" s="23">
        <f>AVERAGE(B7:B11)</f>
        <v>183.29911137510857</v>
      </c>
      <c r="C13" s="23">
        <f aca="true" t="shared" si="0" ref="C13:M13">AVERAGE(C7:C11)</f>
        <v>313.4618429200564</v>
      </c>
      <c r="D13" s="23">
        <f t="shared" si="0"/>
        <v>331.4126180715562</v>
      </c>
      <c r="E13" s="23">
        <f t="shared" si="0"/>
        <v>1367.3931058298506</v>
      </c>
      <c r="F13" s="23">
        <f t="shared" si="0"/>
        <v>2033.3384551675772</v>
      </c>
      <c r="G13" s="23">
        <f t="shared" si="0"/>
        <v>3544.0977716353736</v>
      </c>
      <c r="H13" s="23">
        <f t="shared" si="0"/>
        <v>2548.9208485316694</v>
      </c>
      <c r="I13" s="23">
        <f t="shared" si="0"/>
        <v>1129.8596863837236</v>
      </c>
      <c r="J13" s="23">
        <f t="shared" si="0"/>
        <v>442.0363481088543</v>
      </c>
      <c r="K13" s="23">
        <f t="shared" si="0"/>
        <v>211.90369565382235</v>
      </c>
      <c r="L13" s="23">
        <f t="shared" si="0"/>
        <v>149.20944766793644</v>
      </c>
      <c r="M13" s="23">
        <f t="shared" si="0"/>
        <v>171.80330441149823</v>
      </c>
      <c r="N13" s="24">
        <f>SUM(B13:M13)</f>
        <v>12426.736235757024</v>
      </c>
    </row>
    <row r="17" ht="21">
      <c r="O17" s="4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Powernet</cp:lastModifiedBy>
  <cp:lastPrinted>2022-06-09T03:05:01Z</cp:lastPrinted>
  <dcterms:created xsi:type="dcterms:W3CDTF">2008-07-24T03:40:26Z</dcterms:created>
  <dcterms:modified xsi:type="dcterms:W3CDTF">2024-06-24T03:15:39Z</dcterms:modified>
  <cp:category/>
  <cp:version/>
  <cp:contentType/>
  <cp:contentStatus/>
</cp:coreProperties>
</file>