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560" windowHeight="8205" activeTab="0"/>
  </bookViews>
  <sheets>
    <sheet name="G.8" sheetId="1" r:id="rId1"/>
    <sheet name="เฉลี่ย5ปี" sheetId="2" r:id="rId2"/>
  </sheets>
  <definedNames>
    <definedName name="_xlnm.Print_Area" localSheetId="0">'G.8'!$A:$N</definedName>
  </definedNames>
  <calcPr fullCalcOnLoad="1"/>
</workbook>
</file>

<file path=xl/sharedStrings.xml><?xml version="1.0" encoding="utf-8"?>
<sst xmlns="http://schemas.openxmlformats.org/spreadsheetml/2006/main" count="51" uniqueCount="31">
  <si>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</si>
  <si>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</si>
  <si>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</si>
  <si>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</si>
  <si>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</si>
  <si>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</si>
  <si>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</si>
  <si>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</si>
  <si>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</si>
  <si>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</si>
  <si>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</si>
  <si>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</si>
  <si>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</si>
  <si>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</si>
  <si>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</si>
  <si>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 xml:space="preserve"> </t>
  </si>
  <si>
    <t>เฉลี่ย</t>
  </si>
  <si>
    <t>ต่ำสุด</t>
  </si>
  <si>
    <t xml:space="preserve">สูงสุด </t>
  </si>
  <si>
    <t>Sediment  Yield  :</t>
  </si>
  <si>
    <t>ปริมาณตะกอนรายปีเฉลี่ย</t>
  </si>
  <si>
    <t>=</t>
  </si>
  <si>
    <t>D.A.</t>
  </si>
  <si>
    <t xml:space="preserve">ปริมาณตะกอน </t>
  </si>
  <si>
    <t>เฉลี่ยตะกอน5ปี</t>
  </si>
  <si>
    <t>ตัน</t>
  </si>
  <si>
    <t>ตัน/ตร.กม.</t>
  </si>
  <si>
    <t>น้ำแม่ลาว สถานี G.8  บ้านต้นยาง อ.แม่ลาว จ.เชียงราย</t>
  </si>
  <si>
    <t>พื้นที่รับน้ำ 2,934 ตร.กม.</t>
  </si>
  <si>
    <t>พื้นที่รับน้ำ 2,909 ตร.กม.</t>
  </si>
  <si>
    <r>
      <t>หมายเหตุ</t>
    </r>
    <r>
      <rPr>
        <sz val="12"/>
        <rFont val="TH SarabunPSK"/>
        <family val="2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</si>
</sst>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\(&quot;฿&quot;#,##0\)"/>
    <numFmt numFmtId="188" formatCode="&quot;฿&quot;#,##0_);[Red]\(&quot;฿&quot;#,##0\)"/>
    <numFmt numFmtId="189" formatCode="&quot;฿&quot;#,##0.00_);\(&quot;฿&quot;#,##0.00\)"/>
    <numFmt numFmtId="190" formatCode="&quot;฿&quot;#,##0.00_);[Red]\(&quot;฿&quot;#,##0.00\)"/>
    <numFmt numFmtId="191" formatCode="_(&quot;฿&quot;* #,##0_);_(&quot;฿&quot;* \(#,##0\);_(&quot;฿&quot;* &quot;-&quot;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* #,##0.00_);_(* \(#,##0.00\);_(* &quot;-&quot;??_);_(@_)"/>
    <numFmt numFmtId="195" formatCode="t#,##0_);\(t#,##0\)"/>
    <numFmt numFmtId="196" formatCode="t#,##0_);[Red]\(t#,##0\)"/>
    <numFmt numFmtId="197" formatCode="_(&quot;฿&quot;* t#,##0_);_(&quot;฿&quot;* \(t#,##0\);_(&quot;฿&quot;* &quot;-&quot;_);_(@_)"/>
    <numFmt numFmtId="198" formatCode="d\ ดดดด\ &quot;พ.ศ.&quot;\ bbbb"/>
    <numFmt numFmtId="199" formatCode="ว\ ดดดด\ &quot;ค.ศ.&quot;\ คคคค"/>
    <numFmt numFmtId="200" formatCode="&quot;วันที่&quot;\ ว\ ดดดด\ ปปปป"/>
    <numFmt numFmtId="201" formatCode="d\ ดดด\ bb"/>
    <numFmt numFmtId="202" formatCode="ว\ ดดด\ ปป"/>
    <numFmt numFmtId="203" formatCode="วว/ดด/ปป"/>
    <numFmt numFmtId="204" formatCode="ชช:นน:ทท"/>
    <numFmt numFmtId="205" formatCode="ช\.นน\ &quot;น.&quot;"/>
    <numFmt numFmtId="206" formatCode="t0.00E+00"/>
    <numFmt numFmtId="207" formatCode="&quot;฿&quot;t#,##0_);\(&quot;฿&quot;t#,##0\)"/>
    <numFmt numFmtId="208" formatCode="&quot;฿&quot;t#,##0_);[Red]\(&quot;฿&quot;t#,##0\)"/>
    <numFmt numFmtId="209" formatCode="0.00_)"/>
    <numFmt numFmtId="210" formatCode="0_)"/>
    <numFmt numFmtId="211" formatCode="0.0"/>
    <numFmt numFmtId="212" formatCode="#,##0.0"/>
    <numFmt numFmtId="213" formatCode="0.000"/>
  </numFmts>
  <fonts count="42">
    <font>
      <sz val="14"/>
      <name val="EucrosiaUPC"/>
      <family val="0"/>
    </font>
    <font>
      <b/>
      <sz val="14"/>
      <name val="EucrosiaUPC"/>
      <family val="0"/>
    </font>
    <font>
      <i/>
      <sz val="14"/>
      <name val="EucrosiaUPC"/>
      <family val="0"/>
    </font>
    <font>
      <b/>
      <i/>
      <sz val="14"/>
      <name val="EucrosiaUPC"/>
      <family val="0"/>
    </font>
    <font>
      <sz val="14"/>
      <name val="TH SarabunPSK"/>
      <family val="2"/>
    </font>
    <font>
      <sz val="18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u val="single"/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2" fontId="4" fillId="0" borderId="11" xfId="0" applyNumberFormat="1" applyFont="1" applyBorder="1" applyAlignment="1">
      <alignment/>
    </xf>
    <xf numFmtId="2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2" fontId="4" fillId="0" borderId="17" xfId="0" applyNumberFormat="1" applyFont="1" applyBorder="1" applyAlignment="1">
      <alignment/>
    </xf>
    <xf numFmtId="2" fontId="4" fillId="0" borderId="18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0" fontId="4" fillId="0" borderId="19" xfId="0" applyFont="1" applyBorder="1" applyAlignment="1">
      <alignment horizontal="right"/>
    </xf>
    <xf numFmtId="4" fontId="4" fillId="0" borderId="20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2" fontId="7" fillId="0" borderId="0" xfId="0" applyNumberFormat="1" applyFont="1" applyAlignment="1">
      <alignment horizontal="centerContinuous"/>
    </xf>
    <xf numFmtId="2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2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6" fillId="0" borderId="22" xfId="0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24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2" fontId="6" fillId="0" borderId="26" xfId="0" applyNumberFormat="1" applyFont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2" fontId="6" fillId="0" borderId="29" xfId="0" applyNumberFormat="1" applyFont="1" applyBorder="1" applyAlignment="1">
      <alignment/>
    </xf>
    <xf numFmtId="2" fontId="6" fillId="0" borderId="30" xfId="0" applyNumberFormat="1" applyFont="1" applyBorder="1" applyAlignment="1">
      <alignment horizontal="center"/>
    </xf>
    <xf numFmtId="1" fontId="6" fillId="0" borderId="25" xfId="0" applyNumberFormat="1" applyFont="1" applyBorder="1" applyAlignment="1">
      <alignment horizontal="center"/>
    </xf>
    <xf numFmtId="4" fontId="6" fillId="0" borderId="26" xfId="0" applyNumberFormat="1" applyFont="1" applyBorder="1" applyAlignment="1">
      <alignment horizontal="right"/>
    </xf>
    <xf numFmtId="4" fontId="6" fillId="0" borderId="27" xfId="0" applyNumberFormat="1" applyFont="1" applyBorder="1" applyAlignment="1">
      <alignment horizontal="right"/>
    </xf>
    <xf numFmtId="4" fontId="6" fillId="0" borderId="0" xfId="0" applyNumberFormat="1" applyFont="1" applyAlignment="1" applyProtection="1">
      <alignment horizontal="right" vertical="center"/>
      <protection/>
    </xf>
    <xf numFmtId="4" fontId="6" fillId="0" borderId="26" xfId="0" applyNumberFormat="1" applyFont="1" applyBorder="1" applyAlignment="1" applyProtection="1">
      <alignment horizontal="right" vertical="center"/>
      <protection/>
    </xf>
    <xf numFmtId="2" fontId="6" fillId="0" borderId="0" xfId="0" applyNumberFormat="1" applyFont="1" applyBorder="1" applyAlignment="1">
      <alignment/>
    </xf>
    <xf numFmtId="1" fontId="6" fillId="0" borderId="31" xfId="0" applyNumberFormat="1" applyFont="1" applyBorder="1" applyAlignment="1">
      <alignment horizontal="center"/>
    </xf>
    <xf numFmtId="4" fontId="6" fillId="0" borderId="32" xfId="0" applyNumberFormat="1" applyFont="1" applyBorder="1" applyAlignment="1">
      <alignment/>
    </xf>
    <xf numFmtId="4" fontId="6" fillId="0" borderId="33" xfId="0" applyNumberFormat="1" applyFont="1" applyBorder="1" applyAlignment="1">
      <alignment/>
    </xf>
    <xf numFmtId="0" fontId="6" fillId="0" borderId="34" xfId="0" applyFont="1" applyBorder="1" applyAlignment="1">
      <alignment horizontal="left"/>
    </xf>
    <xf numFmtId="211" fontId="6" fillId="0" borderId="35" xfId="0" applyNumberFormat="1" applyFont="1" applyBorder="1" applyAlignment="1">
      <alignment/>
    </xf>
    <xf numFmtId="211" fontId="6" fillId="0" borderId="36" xfId="0" applyNumberFormat="1" applyFont="1" applyBorder="1" applyAlignment="1">
      <alignment/>
    </xf>
    <xf numFmtId="0" fontId="6" fillId="0" borderId="34" xfId="0" applyFont="1" applyBorder="1" applyAlignment="1">
      <alignment/>
    </xf>
    <xf numFmtId="211" fontId="7" fillId="0" borderId="0" xfId="0" applyNumberFormat="1" applyFont="1" applyBorder="1" applyAlignment="1">
      <alignment horizontal="left"/>
    </xf>
    <xf numFmtId="211" fontId="6" fillId="0" borderId="0" xfId="0" applyNumberFormat="1" applyFont="1" applyBorder="1" applyAlignment="1">
      <alignment horizontal="centerContinuous"/>
    </xf>
    <xf numFmtId="211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11" fontId="6" fillId="0" borderId="36" xfId="0" applyNumberFormat="1" applyFont="1" applyBorder="1" applyAlignment="1">
      <alignment horizontal="centerContinuous"/>
    </xf>
    <xf numFmtId="3" fontId="6" fillId="0" borderId="0" xfId="0" applyNumberFormat="1" applyFont="1" applyBorder="1" applyAlignment="1">
      <alignment horizontal="right"/>
    </xf>
    <xf numFmtId="3" fontId="6" fillId="0" borderId="36" xfId="0" applyNumberFormat="1" applyFont="1" applyBorder="1" applyAlignment="1">
      <alignment horizontal="right"/>
    </xf>
    <xf numFmtId="0" fontId="6" fillId="0" borderId="37" xfId="0" applyFont="1" applyBorder="1" applyAlignment="1">
      <alignment/>
    </xf>
    <xf numFmtId="2" fontId="6" fillId="0" borderId="38" xfId="0" applyNumberFormat="1" applyFont="1" applyBorder="1" applyAlignment="1">
      <alignment/>
    </xf>
    <xf numFmtId="211" fontId="8" fillId="0" borderId="38" xfId="0" applyNumberFormat="1" applyFont="1" applyBorder="1" applyAlignment="1">
      <alignment horizontal="left"/>
    </xf>
    <xf numFmtId="2" fontId="8" fillId="0" borderId="38" xfId="0" applyNumberFormat="1" applyFont="1" applyBorder="1" applyAlignment="1">
      <alignment/>
    </xf>
    <xf numFmtId="2" fontId="6" fillId="0" borderId="39" xfId="0" applyNumberFormat="1" applyFont="1" applyBorder="1" applyAlignment="1">
      <alignment/>
    </xf>
    <xf numFmtId="0" fontId="6" fillId="0" borderId="38" xfId="0" applyFont="1" applyBorder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211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40</xdr:row>
      <xdr:rowOff>0</xdr:rowOff>
    </xdr:from>
    <xdr:to>
      <xdr:col>7</xdr:col>
      <xdr:colOff>276225</xdr:colOff>
      <xdr:row>40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0" y="105441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  <xdr:twoCellAnchor>
    <xdr:from>
      <xdr:col>9</xdr:col>
      <xdr:colOff>57150</xdr:colOff>
      <xdr:row>40</xdr:row>
      <xdr:rowOff>9525</xdr:rowOff>
    </xdr:from>
    <xdr:to>
      <xdr:col>10</xdr:col>
      <xdr:colOff>438150</xdr:colOff>
      <xdr:row>40</xdr:row>
      <xdr:rowOff>9525</xdr:rowOff>
    </xdr:to>
    <xdr:sp>
      <xdr:nvSpPr>
        <xdr:cNvPr id="2" name="Line 2"/>
        <xdr:cNvSpPr>
          <a:spLocks/>
        </xdr:cNvSpPr>
      </xdr:nvSpPr>
      <xdr:spPr>
        <a:xfrm>
          <a:off x="4848225" y="1055370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zoomScalePageLayoutView="0" workbookViewId="0" topLeftCell="A1">
      <selection activeCell="P40" sqref="P40"/>
    </sheetView>
  </sheetViews>
  <sheetFormatPr defaultColWidth="9.00390625" defaultRowHeight="20.25"/>
  <cols>
    <col min="1" max="1" width="4.50390625" style="7" customWidth="1"/>
    <col min="2" max="2" width="6.75390625" style="26" customWidth="1"/>
    <col min="3" max="3" width="7.375" style="26" customWidth="1"/>
    <col min="4" max="4" width="6.875" style="26" bestFit="1" customWidth="1"/>
    <col min="5" max="5" width="7.25390625" style="26" customWidth="1"/>
    <col min="6" max="6" width="7.75390625" style="26" customWidth="1"/>
    <col min="7" max="7" width="7.875" style="26" customWidth="1"/>
    <col min="8" max="8" width="7.625" style="26" bestFit="1" customWidth="1"/>
    <col min="9" max="9" width="6.875" style="26" bestFit="1" customWidth="1"/>
    <col min="10" max="10" width="6.75390625" style="26" customWidth="1"/>
    <col min="11" max="11" width="6.625" style="26" customWidth="1"/>
    <col min="12" max="12" width="6.00390625" style="26" customWidth="1"/>
    <col min="13" max="13" width="6.25390625" style="26" customWidth="1"/>
    <col min="14" max="14" width="13.125" style="26" customWidth="1"/>
    <col min="15" max="16384" width="9.00390625" style="7" customWidth="1"/>
  </cols>
  <sheetData>
    <row r="1" spans="1:14" ht="18">
      <c r="A1" s="23" t="s">
        <v>0</v>
      </c>
      <c r="B1" s="24"/>
      <c r="C1" s="24"/>
      <c r="D1" s="24"/>
      <c r="E1" s="24"/>
      <c r="F1" s="25"/>
      <c r="G1" s="24"/>
      <c r="H1" s="24"/>
      <c r="I1" s="24"/>
      <c r="J1" s="24"/>
      <c r="K1" s="24"/>
      <c r="L1" s="24"/>
      <c r="M1" s="24"/>
      <c r="N1" s="24"/>
    </row>
    <row r="2" spans="1:14" ht="21.75" customHeight="1">
      <c r="A2" s="23"/>
      <c r="B2" s="24"/>
      <c r="C2" s="24"/>
      <c r="D2" s="24"/>
      <c r="E2" s="24"/>
      <c r="F2" s="25"/>
      <c r="G2" s="24"/>
      <c r="H2" s="24"/>
      <c r="I2" s="24"/>
      <c r="J2" s="24"/>
      <c r="K2" s="24"/>
      <c r="L2" s="24"/>
      <c r="M2" s="24"/>
      <c r="N2" s="24"/>
    </row>
    <row r="3" spans="1:17" ht="26.25" customHeight="1">
      <c r="A3" s="64" t="s">
        <v>27</v>
      </c>
      <c r="B3" s="65"/>
      <c r="C3" s="64"/>
      <c r="D3" s="64"/>
      <c r="E3" s="64"/>
      <c r="F3" s="64"/>
      <c r="G3" s="64"/>
      <c r="H3" s="64"/>
      <c r="I3" s="64"/>
      <c r="J3" s="64"/>
      <c r="K3" s="64"/>
      <c r="L3" s="68" t="s">
        <v>29</v>
      </c>
      <c r="M3" s="68"/>
      <c r="N3" s="68"/>
      <c r="Q3" s="27">
        <v>2909</v>
      </c>
    </row>
    <row r="4" spans="2:14" ht="26.2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63"/>
      <c r="M4" s="63"/>
      <c r="N4" s="63"/>
    </row>
    <row r="5" spans="1:14" ht="23.25" customHeight="1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1" t="s">
        <v>23</v>
      </c>
    </row>
    <row r="6" spans="1:14" ht="23.25" customHeight="1">
      <c r="A6" s="32" t="s">
        <v>1</v>
      </c>
      <c r="B6" s="33" t="s">
        <v>2</v>
      </c>
      <c r="C6" s="33" t="s">
        <v>3</v>
      </c>
      <c r="D6" s="33" t="s">
        <v>4</v>
      </c>
      <c r="E6" s="33" t="s">
        <v>5</v>
      </c>
      <c r="F6" s="33" t="s">
        <v>6</v>
      </c>
      <c r="G6" s="33" t="s">
        <v>7</v>
      </c>
      <c r="H6" s="33" t="s">
        <v>8</v>
      </c>
      <c r="I6" s="33" t="s">
        <v>9</v>
      </c>
      <c r="J6" s="33" t="s">
        <v>10</v>
      </c>
      <c r="K6" s="33" t="s">
        <v>11</v>
      </c>
      <c r="L6" s="33" t="s">
        <v>12</v>
      </c>
      <c r="M6" s="33" t="s">
        <v>13</v>
      </c>
      <c r="N6" s="34" t="s">
        <v>14</v>
      </c>
    </row>
    <row r="7" spans="1:14" ht="23.25" customHeight="1">
      <c r="A7" s="35" t="s">
        <v>15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7" t="s">
        <v>25</v>
      </c>
    </row>
    <row r="8" spans="1:14" s="26" customFormat="1" ht="20.25" customHeight="1">
      <c r="A8" s="38">
        <v>2540</v>
      </c>
      <c r="B8" s="39">
        <v>584.3</v>
      </c>
      <c r="C8" s="39">
        <v>2939.2</v>
      </c>
      <c r="D8" s="39">
        <v>2190.6</v>
      </c>
      <c r="E8" s="39">
        <v>21695</v>
      </c>
      <c r="F8" s="39">
        <v>43171.3</v>
      </c>
      <c r="G8" s="39">
        <v>120599.5</v>
      </c>
      <c r="H8" s="39">
        <v>67126.6</v>
      </c>
      <c r="I8" s="39">
        <v>22486.4</v>
      </c>
      <c r="J8" s="39">
        <v>7506.2</v>
      </c>
      <c r="K8" s="39">
        <v>352</v>
      </c>
      <c r="L8" s="39">
        <v>208.4</v>
      </c>
      <c r="M8" s="39">
        <v>156.4</v>
      </c>
      <c r="N8" s="40">
        <f>SUM(A8:M8)</f>
        <v>291555.9000000001</v>
      </c>
    </row>
    <row r="9" spans="1:14" s="26" customFormat="1" ht="20.25" customHeight="1">
      <c r="A9" s="38">
        <v>2541</v>
      </c>
      <c r="B9" s="39">
        <v>80</v>
      </c>
      <c r="C9" s="39">
        <v>2295</v>
      </c>
      <c r="D9" s="39">
        <v>5056</v>
      </c>
      <c r="E9" s="39">
        <v>6787</v>
      </c>
      <c r="F9" s="39">
        <v>11928</v>
      </c>
      <c r="G9" s="39">
        <v>40824</v>
      </c>
      <c r="H9" s="39">
        <v>995</v>
      </c>
      <c r="I9" s="39">
        <v>5056</v>
      </c>
      <c r="J9" s="39">
        <v>1388</v>
      </c>
      <c r="K9" s="39">
        <v>90</v>
      </c>
      <c r="L9" s="39">
        <v>50</v>
      </c>
      <c r="M9" s="39">
        <v>26</v>
      </c>
      <c r="N9" s="40">
        <f aca="true" t="shared" si="0" ref="N9:N33">SUM(A9:M9)</f>
        <v>77116</v>
      </c>
    </row>
    <row r="10" spans="1:14" s="26" customFormat="1" ht="20.25" customHeight="1">
      <c r="A10" s="38">
        <v>2542</v>
      </c>
      <c r="B10" s="39">
        <v>1199</v>
      </c>
      <c r="C10" s="39">
        <v>7844</v>
      </c>
      <c r="D10" s="39">
        <v>3120</v>
      </c>
      <c r="E10" s="39">
        <v>417</v>
      </c>
      <c r="F10" s="39">
        <v>12212</v>
      </c>
      <c r="G10" s="39">
        <v>74398</v>
      </c>
      <c r="H10" s="39">
        <v>30462</v>
      </c>
      <c r="I10" s="39">
        <v>22829</v>
      </c>
      <c r="J10" s="39">
        <v>6759</v>
      </c>
      <c r="K10" s="39">
        <v>1465</v>
      </c>
      <c r="L10" s="39">
        <v>548</v>
      </c>
      <c r="M10" s="39">
        <v>508</v>
      </c>
      <c r="N10" s="40">
        <f t="shared" si="0"/>
        <v>164303</v>
      </c>
    </row>
    <row r="11" spans="1:14" s="26" customFormat="1" ht="20.25" customHeight="1">
      <c r="A11" s="38">
        <v>2543</v>
      </c>
      <c r="B11" s="39">
        <v>2578.4</v>
      </c>
      <c r="C11" s="39">
        <v>13124.2</v>
      </c>
      <c r="D11" s="39">
        <v>7472.6</v>
      </c>
      <c r="E11" s="39">
        <v>29396.4</v>
      </c>
      <c r="F11" s="39">
        <v>35182.6</v>
      </c>
      <c r="G11" s="39">
        <v>30340.4</v>
      </c>
      <c r="H11" s="39">
        <v>15937.3</v>
      </c>
      <c r="I11" s="39">
        <v>12089.1</v>
      </c>
      <c r="J11" s="39">
        <v>4495.7</v>
      </c>
      <c r="K11" s="39">
        <v>437.9</v>
      </c>
      <c r="L11" s="39">
        <v>111.8</v>
      </c>
      <c r="M11" s="39">
        <v>1090.4</v>
      </c>
      <c r="N11" s="40">
        <f t="shared" si="0"/>
        <v>154799.8</v>
      </c>
    </row>
    <row r="12" spans="1:14" s="26" customFormat="1" ht="20.25" customHeight="1">
      <c r="A12" s="38">
        <v>2544</v>
      </c>
      <c r="B12" s="39">
        <v>262</v>
      </c>
      <c r="C12" s="39">
        <v>15741</v>
      </c>
      <c r="D12" s="39">
        <v>13971</v>
      </c>
      <c r="E12" s="39">
        <v>23474</v>
      </c>
      <c r="F12" s="39">
        <v>141351</v>
      </c>
      <c r="G12" s="39">
        <v>70776</v>
      </c>
      <c r="H12" s="39">
        <v>36900</v>
      </c>
      <c r="I12" s="39">
        <v>28091</v>
      </c>
      <c r="J12" s="39">
        <v>11404</v>
      </c>
      <c r="K12" s="39">
        <v>4629</v>
      </c>
      <c r="L12" s="39">
        <v>2711</v>
      </c>
      <c r="M12" s="39">
        <v>770</v>
      </c>
      <c r="N12" s="40">
        <f t="shared" si="0"/>
        <v>352624</v>
      </c>
    </row>
    <row r="13" spans="1:14" s="26" customFormat="1" ht="20.25" customHeight="1">
      <c r="A13" s="38">
        <v>2545</v>
      </c>
      <c r="B13" s="39">
        <v>937</v>
      </c>
      <c r="C13" s="39">
        <v>20062.9</v>
      </c>
      <c r="D13" s="39">
        <v>9224.4</v>
      </c>
      <c r="E13" s="39">
        <v>1798.1</v>
      </c>
      <c r="F13" s="39">
        <v>19252.3</v>
      </c>
      <c r="G13" s="39">
        <v>86639.7</v>
      </c>
      <c r="H13" s="39">
        <v>23552.1</v>
      </c>
      <c r="I13" s="39">
        <v>48097.2</v>
      </c>
      <c r="J13" s="39">
        <v>18485</v>
      </c>
      <c r="K13" s="39">
        <v>11306.2</v>
      </c>
      <c r="L13" s="39">
        <v>3465.4</v>
      </c>
      <c r="M13" s="39">
        <v>1240.3</v>
      </c>
      <c r="N13" s="40">
        <f t="shared" si="0"/>
        <v>246605.6</v>
      </c>
    </row>
    <row r="14" spans="1:14" s="26" customFormat="1" ht="20.25" customHeight="1">
      <c r="A14" s="38">
        <v>2546</v>
      </c>
      <c r="B14" s="39">
        <v>2010</v>
      </c>
      <c r="C14" s="39">
        <v>4060</v>
      </c>
      <c r="D14" s="39">
        <v>3310</v>
      </c>
      <c r="E14" s="39">
        <v>3500</v>
      </c>
      <c r="F14" s="39">
        <v>25530</v>
      </c>
      <c r="G14" s="39">
        <v>121140</v>
      </c>
      <c r="H14" s="39">
        <v>13750</v>
      </c>
      <c r="I14" s="39">
        <v>14080</v>
      </c>
      <c r="J14" s="39">
        <v>10170</v>
      </c>
      <c r="K14" s="39">
        <v>140</v>
      </c>
      <c r="L14" s="39">
        <v>60</v>
      </c>
      <c r="M14" s="39">
        <v>110</v>
      </c>
      <c r="N14" s="40">
        <f t="shared" si="0"/>
        <v>200406</v>
      </c>
    </row>
    <row r="15" spans="1:14" s="26" customFormat="1" ht="20.25" customHeight="1">
      <c r="A15" s="38">
        <v>2547</v>
      </c>
      <c r="B15" s="39">
        <v>196.13072835176908</v>
      </c>
      <c r="C15" s="39">
        <v>17803.59531198896</v>
      </c>
      <c r="D15" s="39">
        <v>36387.52421754997</v>
      </c>
      <c r="E15" s="39">
        <v>48748.259660687596</v>
      </c>
      <c r="F15" s="39">
        <v>129083.40306434012</v>
      </c>
      <c r="G15" s="39">
        <v>344158.1319980983</v>
      </c>
      <c r="H15" s="39">
        <v>85793.97870757771</v>
      </c>
      <c r="I15" s="39">
        <v>58574.083018671605</v>
      </c>
      <c r="J15" s="39">
        <v>31127.83671264637</v>
      </c>
      <c r="K15" s="39">
        <v>3117.078031031875</v>
      </c>
      <c r="L15" s="39">
        <v>84.891837966451</v>
      </c>
      <c r="M15" s="39">
        <v>214.3198762977832</v>
      </c>
      <c r="N15" s="40">
        <f t="shared" si="0"/>
        <v>757836.2331652084</v>
      </c>
    </row>
    <row r="16" spans="1:14" s="26" customFormat="1" ht="20.25" customHeight="1">
      <c r="A16" s="38">
        <v>2548</v>
      </c>
      <c r="B16" s="39">
        <v>774.165663532859</v>
      </c>
      <c r="C16" s="39">
        <v>817.7661919015212</v>
      </c>
      <c r="D16" s="39">
        <v>2837.5348100562865</v>
      </c>
      <c r="E16" s="39">
        <v>25623.817004218832</v>
      </c>
      <c r="F16" s="39">
        <v>47779.91156290372</v>
      </c>
      <c r="G16" s="39">
        <v>155295.4083832069</v>
      </c>
      <c r="H16" s="39">
        <v>78728.37236281956</v>
      </c>
      <c r="I16" s="39">
        <v>51448.499740977015</v>
      </c>
      <c r="J16" s="39">
        <v>18487.254703774986</v>
      </c>
      <c r="K16" s="39">
        <v>2449.345699308277</v>
      </c>
      <c r="L16" s="39">
        <v>774.0788827122664</v>
      </c>
      <c r="M16" s="39">
        <v>480.5294149944855</v>
      </c>
      <c r="N16" s="40">
        <f t="shared" si="0"/>
        <v>388044.6844204067</v>
      </c>
    </row>
    <row r="17" spans="1:14" s="26" customFormat="1" ht="20.25" customHeight="1">
      <c r="A17" s="38">
        <v>2549</v>
      </c>
      <c r="B17" s="39">
        <v>2134.3085430472233</v>
      </c>
      <c r="C17" s="39">
        <v>8749.51126189956</v>
      </c>
      <c r="D17" s="39">
        <v>6592.45722437134</v>
      </c>
      <c r="E17" s="39">
        <v>8567.624297844552</v>
      </c>
      <c r="F17" s="39">
        <v>53297.646652914875</v>
      </c>
      <c r="G17" s="39">
        <v>113935.02995671774</v>
      </c>
      <c r="H17" s="39">
        <v>33100.405951809604</v>
      </c>
      <c r="I17" s="39">
        <v>9516.420462170498</v>
      </c>
      <c r="J17" s="39">
        <v>4299.708708260696</v>
      </c>
      <c r="K17" s="39">
        <v>237.11058590588055</v>
      </c>
      <c r="L17" s="39">
        <v>33.54150724427487</v>
      </c>
      <c r="M17" s="39">
        <v>50.453388111538416</v>
      </c>
      <c r="N17" s="40">
        <f t="shared" si="0"/>
        <v>243063.21854029782</v>
      </c>
    </row>
    <row r="18" spans="1:14" s="26" customFormat="1" ht="20.25" customHeight="1">
      <c r="A18" s="38">
        <v>2550</v>
      </c>
      <c r="B18" s="39">
        <v>2745.687372950595</v>
      </c>
      <c r="C18" s="39">
        <v>34841.73181777017</v>
      </c>
      <c r="D18" s="39">
        <v>10325.558366267609</v>
      </c>
      <c r="E18" s="39">
        <v>5461.503987006305</v>
      </c>
      <c r="F18" s="39">
        <v>39127.670335504874</v>
      </c>
      <c r="G18" s="39">
        <v>45035.90056087539</v>
      </c>
      <c r="H18" s="39">
        <v>85850.36175791181</v>
      </c>
      <c r="I18" s="39">
        <v>85347.66559644691</v>
      </c>
      <c r="J18" s="39">
        <v>7593.0547468126515</v>
      </c>
      <c r="K18" s="39">
        <v>102.92634500438851</v>
      </c>
      <c r="L18" s="39">
        <v>35.121765684873516</v>
      </c>
      <c r="M18" s="39">
        <v>107.58633807302098</v>
      </c>
      <c r="N18" s="40">
        <f t="shared" si="0"/>
        <v>319124.7689903086</v>
      </c>
    </row>
    <row r="19" spans="1:14" s="26" customFormat="1" ht="20.25" customHeight="1">
      <c r="A19" s="38">
        <v>2551</v>
      </c>
      <c r="B19" s="41">
        <v>1003</v>
      </c>
      <c r="C19" s="42">
        <v>13172</v>
      </c>
      <c r="D19" s="42">
        <v>17245</v>
      </c>
      <c r="E19" s="42">
        <v>9974</v>
      </c>
      <c r="F19" s="42">
        <v>66870</v>
      </c>
      <c r="G19" s="42">
        <v>87156</v>
      </c>
      <c r="H19" s="42">
        <v>31610</v>
      </c>
      <c r="I19" s="42">
        <v>52531</v>
      </c>
      <c r="J19" s="42">
        <v>16834</v>
      </c>
      <c r="K19" s="42">
        <v>185</v>
      </c>
      <c r="L19" s="42">
        <v>47</v>
      </c>
      <c r="M19" s="42">
        <v>147</v>
      </c>
      <c r="N19" s="40">
        <f t="shared" si="0"/>
        <v>299325</v>
      </c>
    </row>
    <row r="20" spans="1:14" s="26" customFormat="1" ht="20.25" customHeight="1">
      <c r="A20" s="38">
        <v>2552</v>
      </c>
      <c r="B20" s="39">
        <v>164</v>
      </c>
      <c r="C20" s="39">
        <v>12352</v>
      </c>
      <c r="D20" s="39">
        <v>21358</v>
      </c>
      <c r="E20" s="39">
        <v>12270</v>
      </c>
      <c r="F20" s="39">
        <v>24626</v>
      </c>
      <c r="G20" s="39">
        <v>70946</v>
      </c>
      <c r="H20" s="39">
        <v>30985</v>
      </c>
      <c r="I20" s="39">
        <v>16896</v>
      </c>
      <c r="J20" s="39">
        <v>6692</v>
      </c>
      <c r="K20" s="39">
        <v>473</v>
      </c>
      <c r="L20" s="39">
        <v>34</v>
      </c>
      <c r="M20" s="39">
        <v>47</v>
      </c>
      <c r="N20" s="40">
        <f t="shared" si="0"/>
        <v>199395</v>
      </c>
    </row>
    <row r="21" spans="1:14" s="26" customFormat="1" ht="20.25" customHeight="1">
      <c r="A21" s="38">
        <v>2553</v>
      </c>
      <c r="B21" s="39">
        <v>153.01480952188138</v>
      </c>
      <c r="C21" s="39">
        <v>382.0276212935073</v>
      </c>
      <c r="D21" s="39">
        <v>635.9548724418253</v>
      </c>
      <c r="E21" s="39">
        <v>1115.6445826776885</v>
      </c>
      <c r="F21" s="39">
        <v>59116.31038890488</v>
      </c>
      <c r="G21" s="39">
        <v>67218.03730872905</v>
      </c>
      <c r="H21" s="39">
        <v>46680.803641785744</v>
      </c>
      <c r="I21" s="39">
        <v>18927.025207676645</v>
      </c>
      <c r="J21" s="39">
        <v>4000.3311933433733</v>
      </c>
      <c r="K21" s="39">
        <v>184.65280994756515</v>
      </c>
      <c r="L21" s="39">
        <v>105.14669347097882</v>
      </c>
      <c r="M21" s="39">
        <v>226.48069272230913</v>
      </c>
      <c r="N21" s="40">
        <f t="shared" si="0"/>
        <v>201298.42982251543</v>
      </c>
    </row>
    <row r="22" spans="1:14" s="26" customFormat="1" ht="20.25" customHeight="1">
      <c r="A22" s="38">
        <v>2554</v>
      </c>
      <c r="B22" s="39">
        <v>1446.6195670377872</v>
      </c>
      <c r="C22" s="39">
        <v>29021.655107243318</v>
      </c>
      <c r="D22" s="39">
        <v>14998.989294525265</v>
      </c>
      <c r="E22" s="39">
        <v>28337.659846351067</v>
      </c>
      <c r="F22" s="39">
        <v>255459.97240646055</v>
      </c>
      <c r="G22" s="39">
        <v>331322.47324929514</v>
      </c>
      <c r="H22" s="39">
        <v>151889.56385927516</v>
      </c>
      <c r="I22" s="39">
        <v>59751.823941577655</v>
      </c>
      <c r="J22" s="39">
        <v>27951.935054333837</v>
      </c>
      <c r="K22" s="39">
        <v>2246.7415749068464</v>
      </c>
      <c r="L22" s="39">
        <v>981.2493200004556</v>
      </c>
      <c r="M22" s="39">
        <v>542.8521193647937</v>
      </c>
      <c r="N22" s="40">
        <f t="shared" si="0"/>
        <v>906505.535340372</v>
      </c>
    </row>
    <row r="23" spans="1:16" s="26" customFormat="1" ht="20.25" customHeight="1">
      <c r="A23" s="38">
        <v>2555</v>
      </c>
      <c r="B23" s="39">
        <v>314.64753444501207</v>
      </c>
      <c r="C23" s="39">
        <v>13849.02301203115</v>
      </c>
      <c r="D23" s="39">
        <v>4342.456867883768</v>
      </c>
      <c r="E23" s="39">
        <v>3161.3740861338647</v>
      </c>
      <c r="F23" s="39">
        <v>7716.04964616361</v>
      </c>
      <c r="G23" s="39">
        <v>60248.31524764715</v>
      </c>
      <c r="H23" s="39">
        <v>13050.88072165339</v>
      </c>
      <c r="I23" s="39">
        <v>14297.142591623811</v>
      </c>
      <c r="J23" s="39">
        <v>7210.877926114833</v>
      </c>
      <c r="K23" s="39">
        <v>184.7623351247596</v>
      </c>
      <c r="L23" s="39">
        <v>90.49723418309782</v>
      </c>
      <c r="M23" s="39">
        <v>258.277765386859</v>
      </c>
      <c r="N23" s="40">
        <f t="shared" si="0"/>
        <v>127279.3049683913</v>
      </c>
      <c r="P23" s="28"/>
    </row>
    <row r="24" spans="1:16" s="43" customFormat="1" ht="20.25" customHeight="1">
      <c r="A24" s="38">
        <v>2556</v>
      </c>
      <c r="B24" s="39">
        <v>37.031709335415556</v>
      </c>
      <c r="C24" s="39">
        <v>269.97173014269146</v>
      </c>
      <c r="D24" s="39">
        <v>765.7466231314061</v>
      </c>
      <c r="E24" s="39">
        <v>16810.682154419606</v>
      </c>
      <c r="F24" s="39">
        <v>39696.82580990388</v>
      </c>
      <c r="G24" s="39">
        <v>55029.27874788988</v>
      </c>
      <c r="H24" s="39">
        <v>55033.0582903579</v>
      </c>
      <c r="I24" s="39">
        <v>26749.466145959064</v>
      </c>
      <c r="J24" s="39">
        <v>18014.603609339712</v>
      </c>
      <c r="K24" s="39">
        <v>921.1473441814236</v>
      </c>
      <c r="L24" s="39">
        <v>93.13967709638308</v>
      </c>
      <c r="M24" s="39">
        <v>7.017538467978602</v>
      </c>
      <c r="N24" s="40">
        <f t="shared" si="0"/>
        <v>215983.96938022538</v>
      </c>
      <c r="P24" s="28"/>
    </row>
    <row r="25" spans="1:16" s="26" customFormat="1" ht="20.25" customHeight="1">
      <c r="A25" s="38">
        <v>2557</v>
      </c>
      <c r="B25" s="39">
        <v>355.35</v>
      </c>
      <c r="C25" s="39">
        <v>3708.5</v>
      </c>
      <c r="D25" s="39">
        <v>2363.48</v>
      </c>
      <c r="E25" s="39">
        <v>21174.36</v>
      </c>
      <c r="F25" s="39">
        <v>78928.16</v>
      </c>
      <c r="G25" s="39">
        <v>173618.61</v>
      </c>
      <c r="H25" s="39">
        <v>24814.3</v>
      </c>
      <c r="I25" s="39">
        <v>36149.17</v>
      </c>
      <c r="J25" s="39">
        <v>7045.55</v>
      </c>
      <c r="K25" s="39">
        <v>1632.37</v>
      </c>
      <c r="L25" s="39">
        <v>191.08</v>
      </c>
      <c r="M25" s="39">
        <v>263.24</v>
      </c>
      <c r="N25" s="40">
        <f t="shared" si="0"/>
        <v>352801.1699999999</v>
      </c>
      <c r="P25" s="28"/>
    </row>
    <row r="26" spans="1:16" s="26" customFormat="1" ht="20.25" customHeight="1">
      <c r="A26" s="38">
        <v>2558</v>
      </c>
      <c r="B26" s="39">
        <v>303.93009584939165</v>
      </c>
      <c r="C26" s="39">
        <v>596.4307893679803</v>
      </c>
      <c r="D26" s="39">
        <v>189.22295534843568</v>
      </c>
      <c r="E26" s="39">
        <v>529.8524442910664</v>
      </c>
      <c r="F26" s="39">
        <v>2462.013599279977</v>
      </c>
      <c r="G26" s="39">
        <v>1130.8175824083842</v>
      </c>
      <c r="H26" s="39">
        <v>317.01853952450875</v>
      </c>
      <c r="I26" s="39">
        <v>1985.5247881266935</v>
      </c>
      <c r="J26" s="39">
        <v>1157.721994255817</v>
      </c>
      <c r="K26" s="39">
        <v>892.8136153454647</v>
      </c>
      <c r="L26" s="39">
        <v>10.40473504263416</v>
      </c>
      <c r="M26" s="39">
        <v>4.786934648282902</v>
      </c>
      <c r="N26" s="40">
        <f t="shared" si="0"/>
        <v>12138.538073488637</v>
      </c>
      <c r="P26" s="28"/>
    </row>
    <row r="27" spans="1:14" s="26" customFormat="1" ht="20.25" customHeight="1">
      <c r="A27" s="38">
        <v>2559</v>
      </c>
      <c r="B27" s="39">
        <v>21.808040541715055</v>
      </c>
      <c r="C27" s="39">
        <v>222.72383849426035</v>
      </c>
      <c r="D27" s="39">
        <v>2862.8797660144837</v>
      </c>
      <c r="E27" s="39">
        <v>2429.8211487600324</v>
      </c>
      <c r="F27" s="39">
        <v>17828.784976631465</v>
      </c>
      <c r="G27" s="39">
        <v>46380.055207991514</v>
      </c>
      <c r="H27" s="39">
        <v>23614.521345950365</v>
      </c>
      <c r="I27" s="39">
        <v>45158.400127011075</v>
      </c>
      <c r="J27" s="39">
        <v>14991.370799824335</v>
      </c>
      <c r="K27" s="39">
        <v>4261.64301788073</v>
      </c>
      <c r="L27" s="39">
        <v>245.97383186094507</v>
      </c>
      <c r="M27" s="39">
        <v>43.331295281392954</v>
      </c>
      <c r="N27" s="40">
        <f t="shared" si="0"/>
        <v>160620.31339624227</v>
      </c>
    </row>
    <row r="28" spans="1:14" s="26" customFormat="1" ht="20.25" customHeight="1">
      <c r="A28" s="38">
        <v>2560</v>
      </c>
      <c r="B28" s="39">
        <v>93.6789108821102</v>
      </c>
      <c r="C28" s="39">
        <v>6009.2123891160045</v>
      </c>
      <c r="D28" s="39">
        <v>1699.4696432002563</v>
      </c>
      <c r="E28" s="39">
        <v>74972.83015126655</v>
      </c>
      <c r="F28" s="39">
        <v>15798.394441069233</v>
      </c>
      <c r="G28" s="39">
        <v>33426.36489103274</v>
      </c>
      <c r="H28" s="39">
        <v>102545.29106534108</v>
      </c>
      <c r="I28" s="39">
        <v>20162.018967945678</v>
      </c>
      <c r="J28" s="39">
        <v>8242.265017489763</v>
      </c>
      <c r="K28" s="39">
        <v>1170.5195497424813</v>
      </c>
      <c r="L28" s="39">
        <v>233.15938875137556</v>
      </c>
      <c r="M28" s="39">
        <v>249.82024569111442</v>
      </c>
      <c r="N28" s="40">
        <f t="shared" si="0"/>
        <v>267163.02466152835</v>
      </c>
    </row>
    <row r="29" spans="1:14" s="26" customFormat="1" ht="20.25" customHeight="1">
      <c r="A29" s="38">
        <v>2561</v>
      </c>
      <c r="B29" s="39">
        <v>270.94329290615667</v>
      </c>
      <c r="C29" s="39">
        <v>3421.7343767897205</v>
      </c>
      <c r="D29" s="39">
        <v>5108.493995495137</v>
      </c>
      <c r="E29" s="39">
        <v>8406.626332954536</v>
      </c>
      <c r="F29" s="39">
        <v>51604.78267819574</v>
      </c>
      <c r="G29" s="39">
        <v>21128.178654753225</v>
      </c>
      <c r="H29" s="39">
        <v>66624.09125021163</v>
      </c>
      <c r="I29" s="39">
        <v>17274.303619092898</v>
      </c>
      <c r="J29" s="39">
        <v>4924.790968275514</v>
      </c>
      <c r="K29" s="39">
        <v>1086.337327248434</v>
      </c>
      <c r="L29" s="39">
        <v>142.34420628901984</v>
      </c>
      <c r="M29" s="39">
        <v>84.06799717363727</v>
      </c>
      <c r="N29" s="40">
        <f t="shared" si="0"/>
        <v>182637.69469938567</v>
      </c>
    </row>
    <row r="30" spans="1:14" s="26" customFormat="1" ht="20.25" customHeight="1">
      <c r="A30" s="38">
        <v>2562</v>
      </c>
      <c r="B30" s="39">
        <v>161.42588805663405</v>
      </c>
      <c r="C30" s="39">
        <v>77.23516407170743</v>
      </c>
      <c r="D30" s="39">
        <v>504.2540395970207</v>
      </c>
      <c r="E30" s="39">
        <v>52.14149871176626</v>
      </c>
      <c r="F30" s="39">
        <v>34445.83646618264</v>
      </c>
      <c r="G30" s="39">
        <v>10908.90928399303</v>
      </c>
      <c r="H30" s="39">
        <v>112.2730993275883</v>
      </c>
      <c r="I30" s="39">
        <v>592.3657697236355</v>
      </c>
      <c r="J30" s="39">
        <v>165.63702968590735</v>
      </c>
      <c r="K30" s="39">
        <v>15.570925418864547</v>
      </c>
      <c r="L30" s="39">
        <v>9.72749634313648</v>
      </c>
      <c r="M30" s="39">
        <v>8.4008866704968</v>
      </c>
      <c r="N30" s="40">
        <f t="shared" si="0"/>
        <v>49615.777547782425</v>
      </c>
    </row>
    <row r="31" spans="1:14" s="26" customFormat="1" ht="20.25" customHeight="1">
      <c r="A31" s="38">
        <v>2563</v>
      </c>
      <c r="B31" s="39">
        <v>65.73456582032102</v>
      </c>
      <c r="C31" s="39">
        <v>886.3165295240751</v>
      </c>
      <c r="D31" s="39">
        <v>300.66062840687675</v>
      </c>
      <c r="E31" s="39">
        <v>850.1026880070209</v>
      </c>
      <c r="F31" s="39">
        <v>37269.00313914625</v>
      </c>
      <c r="G31" s="39">
        <v>3984.746448961747</v>
      </c>
      <c r="H31" s="39">
        <v>817.5297493295835</v>
      </c>
      <c r="I31" s="39">
        <v>4476.532719567905</v>
      </c>
      <c r="J31" s="39">
        <v>437.984017875643</v>
      </c>
      <c r="K31" s="39">
        <v>3.5123222777598446</v>
      </c>
      <c r="L31" s="39">
        <v>8.671832779793712</v>
      </c>
      <c r="M31" s="39">
        <v>0.9506893151747686</v>
      </c>
      <c r="N31" s="40">
        <f t="shared" si="0"/>
        <v>51664.74533101215</v>
      </c>
    </row>
    <row r="32" spans="1:14" s="26" customFormat="1" ht="20.25" customHeight="1">
      <c r="A32" s="38">
        <v>2564</v>
      </c>
      <c r="B32" s="39">
        <v>38.25402470819377</v>
      </c>
      <c r="C32" s="39">
        <v>818.984676480436</v>
      </c>
      <c r="D32" s="39">
        <v>2056.7627399982835</v>
      </c>
      <c r="E32" s="39">
        <v>1401.199115521349</v>
      </c>
      <c r="F32" s="39">
        <v>2644.6085674140254</v>
      </c>
      <c r="G32" s="39">
        <v>19028.918243755066</v>
      </c>
      <c r="H32" s="39">
        <v>14493.587189332866</v>
      </c>
      <c r="I32" s="39">
        <v>16634.347367185354</v>
      </c>
      <c r="J32" s="39">
        <v>1359.5852020521368</v>
      </c>
      <c r="K32" s="39">
        <v>216.99859317231375</v>
      </c>
      <c r="L32" s="39">
        <v>71.67123860552957</v>
      </c>
      <c r="M32" s="39">
        <v>39.48528992090827</v>
      </c>
      <c r="N32" s="40">
        <f t="shared" si="0"/>
        <v>61368.40224814646</v>
      </c>
    </row>
    <row r="33" spans="1:14" s="26" customFormat="1" ht="20.25" customHeight="1">
      <c r="A33" s="38">
        <v>2565</v>
      </c>
      <c r="B33" s="39">
        <v>270.5308685041254</v>
      </c>
      <c r="C33" s="39">
        <v>44894.627472439395</v>
      </c>
      <c r="D33" s="39">
        <v>1034.67570106344</v>
      </c>
      <c r="E33" s="39">
        <v>41264.036352429066</v>
      </c>
      <c r="F33" s="39">
        <v>101549.76672585763</v>
      </c>
      <c r="G33" s="39">
        <v>118078.72463308412</v>
      </c>
      <c r="H33" s="39">
        <v>87856.23351495097</v>
      </c>
      <c r="I33" s="39">
        <v>14043.31503197088</v>
      </c>
      <c r="J33" s="39">
        <v>5965.795862319205</v>
      </c>
      <c r="K33" s="39">
        <v>53.18813202335246</v>
      </c>
      <c r="L33" s="39">
        <v>37.1660034212445</v>
      </c>
      <c r="M33" s="39">
        <v>50.77116184685027</v>
      </c>
      <c r="N33" s="40">
        <f t="shared" si="0"/>
        <v>417663.8314599103</v>
      </c>
    </row>
    <row r="34" spans="1:14" s="26" customFormat="1" ht="20.25" customHeight="1">
      <c r="A34" s="38">
        <v>2566</v>
      </c>
      <c r="B34" s="39">
        <v>32.67126716239029</v>
      </c>
      <c r="C34" s="39">
        <v>6113.851251164738</v>
      </c>
      <c r="D34" s="39">
        <v>1288.1112823877504</v>
      </c>
      <c r="E34" s="39">
        <v>1620.7487040390884</v>
      </c>
      <c r="F34" s="39">
        <v>6377.30293150535</v>
      </c>
      <c r="G34" s="39">
        <v>60370.68949204015</v>
      </c>
      <c r="H34" s="39">
        <v>53189.97646759032</v>
      </c>
      <c r="I34" s="39">
        <v>30989.93628826457</v>
      </c>
      <c r="J34" s="39">
        <v>5348.372213542328</v>
      </c>
      <c r="K34" s="39">
        <v>402.47875913892926</v>
      </c>
      <c r="L34" s="39">
        <v>228.69994333018303</v>
      </c>
      <c r="M34" s="39">
        <v>127.81263131885979</v>
      </c>
      <c r="N34" s="40">
        <v>166090.6512314847</v>
      </c>
    </row>
    <row r="35" spans="1:14" s="26" customFormat="1" ht="20.25" customHeight="1">
      <c r="A35" s="38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40"/>
    </row>
    <row r="36" spans="1:14" s="26" customFormat="1" ht="20.25" customHeight="1">
      <c r="A36" s="44" t="s">
        <v>18</v>
      </c>
      <c r="B36" s="45">
        <f>+MAX(B8:B35)</f>
        <v>2745.687372950595</v>
      </c>
      <c r="C36" s="45">
        <f>+MAX(C8:C35)</f>
        <v>44894.627472439395</v>
      </c>
      <c r="D36" s="45">
        <f>+MAX(D8:D35)</f>
        <v>36387.52421754997</v>
      </c>
      <c r="E36" s="45">
        <f>+MAX(E8:E35)</f>
        <v>74972.83015126655</v>
      </c>
      <c r="F36" s="45">
        <f>+MAX(F8:F35)</f>
        <v>255459.97240646055</v>
      </c>
      <c r="G36" s="45">
        <f>+MAX(G8:G35)</f>
        <v>344158.1319980983</v>
      </c>
      <c r="H36" s="45">
        <f>+MAX(H8:H35)</f>
        <v>151889.56385927516</v>
      </c>
      <c r="I36" s="45">
        <f>+MAX(I8:I35)</f>
        <v>85347.66559644691</v>
      </c>
      <c r="J36" s="45">
        <f>+MAX(J8:J35)</f>
        <v>31127.83671264637</v>
      </c>
      <c r="K36" s="45">
        <f>+MAX(K8:K35)</f>
        <v>11306.2</v>
      </c>
      <c r="L36" s="45">
        <f>+MAX(L8:L35)</f>
        <v>3465.4</v>
      </c>
      <c r="M36" s="45">
        <f>+MAX(M8:M35)</f>
        <v>1240.3</v>
      </c>
      <c r="N36" s="46">
        <f>+MAX(N8:N35)</f>
        <v>906505.535340372</v>
      </c>
    </row>
    <row r="37" spans="1:14" s="26" customFormat="1" ht="20.25" customHeight="1">
      <c r="A37" s="44" t="s">
        <v>16</v>
      </c>
      <c r="B37" s="45">
        <f>+AVERAGE(B8:B35)</f>
        <v>675.3197363945769</v>
      </c>
      <c r="C37" s="45">
        <f>+AVERAGE(C8:C35)</f>
        <v>9780.562908952563</v>
      </c>
      <c r="D37" s="45">
        <f>+AVERAGE(D8:D35)</f>
        <v>6564.512334360712</v>
      </c>
      <c r="E37" s="45">
        <f>+AVERAGE(E8:E35)</f>
        <v>14808.880890937779</v>
      </c>
      <c r="F37" s="45">
        <f>+AVERAGE(F8:F35)</f>
        <v>50381.838644162184</v>
      </c>
      <c r="G37" s="45">
        <f>+AVERAGE(G8:G35)</f>
        <v>87522.8959218696</v>
      </c>
      <c r="H37" s="45">
        <f>+AVERAGE(H8:H35)</f>
        <v>43549.26842647221</v>
      </c>
      <c r="I37" s="45">
        <f>+AVERAGE(I8:I35)</f>
        <v>27193.842273481187</v>
      </c>
      <c r="J37" s="45">
        <f>+AVERAGE(J8:J35)</f>
        <v>9335.502805923967</v>
      </c>
      <c r="K37" s="45">
        <f>+AVERAGE(K8:K35)</f>
        <v>1416.9369247281236</v>
      </c>
      <c r="L37" s="45">
        <f>+AVERAGE(L8:L35)</f>
        <v>393.04317017713487</v>
      </c>
      <c r="M37" s="45">
        <f>+AVERAGE(M8:M35)</f>
        <v>253.89941723279577</v>
      </c>
      <c r="N37" s="46">
        <f>+AVERAGE(N8:N35)</f>
        <v>254334.46641765573</v>
      </c>
    </row>
    <row r="38" spans="1:14" s="26" customFormat="1" ht="20.25" customHeight="1">
      <c r="A38" s="44" t="s">
        <v>17</v>
      </c>
      <c r="B38" s="45">
        <f>+MIN(B8:B35)</f>
        <v>21.808040541715055</v>
      </c>
      <c r="C38" s="45">
        <f>+MIN(C8:C35)</f>
        <v>77.23516407170743</v>
      </c>
      <c r="D38" s="45">
        <f>+MIN(D8:D35)</f>
        <v>189.22295534843568</v>
      </c>
      <c r="E38" s="45">
        <f>+MIN(E8:E35)</f>
        <v>52.14149871176626</v>
      </c>
      <c r="F38" s="45">
        <f>+MIN(F8:F35)</f>
        <v>2462.013599279977</v>
      </c>
      <c r="G38" s="45">
        <f>+MIN(G8:G35)</f>
        <v>1130.8175824083842</v>
      </c>
      <c r="H38" s="45">
        <f>+MIN(H8:H35)</f>
        <v>112.2730993275883</v>
      </c>
      <c r="I38" s="45">
        <f>+MIN(I8:I35)</f>
        <v>592.3657697236355</v>
      </c>
      <c r="J38" s="45">
        <f>+MIN(J8:J35)</f>
        <v>165.63702968590735</v>
      </c>
      <c r="K38" s="45">
        <f>+MIN(K8:K35)</f>
        <v>3.5123222777598446</v>
      </c>
      <c r="L38" s="45">
        <f>+MIN(L8:L35)</f>
        <v>8.671832779793712</v>
      </c>
      <c r="M38" s="45">
        <f>+MIN(M8:M35)</f>
        <v>0.9506893151747686</v>
      </c>
      <c r="N38" s="46">
        <f>+MIN(N8:N35)</f>
        <v>12138.538073488637</v>
      </c>
    </row>
    <row r="39" spans="1:14" s="26" customFormat="1" ht="20.25" customHeight="1">
      <c r="A39" s="47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9"/>
    </row>
    <row r="40" spans="1:14" s="26" customFormat="1" ht="20.25" customHeight="1">
      <c r="A40" s="50"/>
      <c r="B40" s="51" t="s">
        <v>19</v>
      </c>
      <c r="C40" s="52"/>
      <c r="D40" s="52"/>
      <c r="E40" s="66" t="s">
        <v>20</v>
      </c>
      <c r="F40" s="66"/>
      <c r="G40" s="66"/>
      <c r="H40" s="66"/>
      <c r="I40" s="53" t="s">
        <v>21</v>
      </c>
      <c r="J40" s="67">
        <f>N37</f>
        <v>254334.46641765573</v>
      </c>
      <c r="K40" s="67"/>
      <c r="L40" s="53" t="s">
        <v>21</v>
      </c>
      <c r="M40" s="54">
        <f>J40/J41</f>
        <v>87.43020502497619</v>
      </c>
      <c r="N40" s="55" t="s">
        <v>26</v>
      </c>
    </row>
    <row r="41" spans="1:14" s="26" customFormat="1" ht="20.25" customHeight="1">
      <c r="A41" s="50"/>
      <c r="B41" s="52"/>
      <c r="C41" s="52"/>
      <c r="D41" s="52"/>
      <c r="E41" s="52"/>
      <c r="F41" s="66" t="s">
        <v>22</v>
      </c>
      <c r="G41" s="66"/>
      <c r="H41" s="52"/>
      <c r="I41" s="52"/>
      <c r="J41" s="67">
        <f>Q3</f>
        <v>2909</v>
      </c>
      <c r="K41" s="67"/>
      <c r="L41" s="52"/>
      <c r="M41" s="52"/>
      <c r="N41" s="55"/>
    </row>
    <row r="42" spans="1:14" ht="20.25" customHeight="1">
      <c r="A42" s="50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7"/>
    </row>
    <row r="43" spans="1:14" ht="20.25" customHeight="1">
      <c r="A43" s="58"/>
      <c r="B43" s="59"/>
      <c r="C43" s="60" t="s">
        <v>30</v>
      </c>
      <c r="D43" s="61"/>
      <c r="E43" s="59"/>
      <c r="F43" s="59"/>
      <c r="G43" s="59"/>
      <c r="H43" s="59"/>
      <c r="I43" s="59"/>
      <c r="J43" s="59"/>
      <c r="K43" s="59"/>
      <c r="L43" s="59"/>
      <c r="M43" s="59"/>
      <c r="N43" s="62"/>
    </row>
    <row r="44" ht="18.75" customHeight="1"/>
    <row r="45" spans="2:13" ht="18.75" customHeight="1"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</row>
    <row r="46" ht="18.75" customHeight="1"/>
    <row r="47" spans="2:13" ht="18.75" customHeight="1"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</row>
    <row r="51" spans="2:13" ht="18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</row>
  </sheetData>
  <sheetProtection/>
  <mergeCells count="5">
    <mergeCell ref="E40:H40"/>
    <mergeCell ref="J40:K40"/>
    <mergeCell ref="F41:G41"/>
    <mergeCell ref="J41:K41"/>
    <mergeCell ref="L3:N3"/>
  </mergeCells>
  <printOptions/>
  <pageMargins left="0.9448818897637796" right="0" top="0.5905511811023623" bottom="0.1968503937007874" header="0.5118110236220472" footer="0.03937007874015748"/>
  <pageSetup horizontalDpi="300" verticalDpi="300" orientation="portrait" paperSize="9" scale="90" r:id="rId2"/>
  <headerFooter alignWithMargins="0">
    <oddHeader>&amp;R&amp;"Angsana New,ตัวหนา"&amp;16 96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E18" sqref="E18"/>
    </sheetView>
  </sheetViews>
  <sheetFormatPr defaultColWidth="9.00390625" defaultRowHeight="20.25"/>
  <cols>
    <col min="1" max="1" width="9.00390625" style="1" customWidth="1"/>
    <col min="2" max="2" width="9.125" style="1" bestFit="1" customWidth="1"/>
    <col min="3" max="5" width="9.375" style="1" bestFit="1" customWidth="1"/>
    <col min="6" max="8" width="10.375" style="1" bestFit="1" customWidth="1"/>
    <col min="9" max="10" width="9.375" style="1" bestFit="1" customWidth="1"/>
    <col min="11" max="13" width="9.125" style="1" bestFit="1" customWidth="1"/>
    <col min="14" max="14" width="10.375" style="1" bestFit="1" customWidth="1"/>
    <col min="15" max="16384" width="9.00390625" style="1" customWidth="1"/>
  </cols>
  <sheetData>
    <row r="1" spans="1:14" ht="27">
      <c r="A1" s="69" t="s">
        <v>24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s="7" customFormat="1" ht="26.25" customHeight="1">
      <c r="A2" s="2" t="s">
        <v>27</v>
      </c>
      <c r="C2" s="2"/>
      <c r="D2" s="2"/>
      <c r="E2" s="2"/>
      <c r="F2" s="2"/>
      <c r="G2" s="2"/>
      <c r="H2" s="2"/>
      <c r="I2" s="2"/>
      <c r="J2" s="2"/>
      <c r="L2" s="6" t="s">
        <v>28</v>
      </c>
      <c r="M2" s="6"/>
      <c r="N2" s="4"/>
    </row>
    <row r="3" spans="1:14" s="7" customFormat="1" ht="26.25" customHeight="1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5"/>
    </row>
    <row r="4" spans="1:14" s="7" customFormat="1" ht="23.2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 t="s">
        <v>23</v>
      </c>
    </row>
    <row r="5" spans="1:14" s="7" customFormat="1" ht="23.25" customHeight="1">
      <c r="A5" s="11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12" t="s">
        <v>6</v>
      </c>
      <c r="G5" s="12" t="s">
        <v>7</v>
      </c>
      <c r="H5" s="12" t="s">
        <v>8</v>
      </c>
      <c r="I5" s="12" t="s">
        <v>9</v>
      </c>
      <c r="J5" s="12" t="s">
        <v>10</v>
      </c>
      <c r="K5" s="12" t="s">
        <v>11</v>
      </c>
      <c r="L5" s="12" t="s">
        <v>12</v>
      </c>
      <c r="M5" s="12" t="s">
        <v>13</v>
      </c>
      <c r="N5" s="13" t="s">
        <v>14</v>
      </c>
    </row>
    <row r="6" spans="1:14" s="7" customFormat="1" ht="23.25" customHeight="1">
      <c r="A6" s="14" t="s">
        <v>15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6" t="s">
        <v>25</v>
      </c>
    </row>
    <row r="7" spans="1:14" ht="21">
      <c r="A7" s="17">
        <v>2555</v>
      </c>
      <c r="B7" s="18">
        <v>314.64753444501207</v>
      </c>
      <c r="C7" s="18">
        <v>13849.02301203115</v>
      </c>
      <c r="D7" s="18">
        <v>4342.456867883768</v>
      </c>
      <c r="E7" s="18">
        <v>3161.3740861338647</v>
      </c>
      <c r="F7" s="18">
        <v>7716.04964616361</v>
      </c>
      <c r="G7" s="18">
        <v>60248.31524764715</v>
      </c>
      <c r="H7" s="18">
        <v>13050.88072165339</v>
      </c>
      <c r="I7" s="18">
        <v>14297.142591623811</v>
      </c>
      <c r="J7" s="18">
        <v>7210.877926114833</v>
      </c>
      <c r="K7" s="18">
        <v>184.7623351247596</v>
      </c>
      <c r="L7" s="18">
        <v>90.49723418309782</v>
      </c>
      <c r="M7" s="18">
        <v>258.277765386859</v>
      </c>
      <c r="N7" s="19">
        <v>124724.3049683913</v>
      </c>
    </row>
    <row r="8" spans="1:14" ht="21">
      <c r="A8" s="17">
        <v>2556</v>
      </c>
      <c r="B8" s="18">
        <v>37.031709335415556</v>
      </c>
      <c r="C8" s="18">
        <v>269.97173014269146</v>
      </c>
      <c r="D8" s="18">
        <v>765.7466231314061</v>
      </c>
      <c r="E8" s="18">
        <v>16810.682154419606</v>
      </c>
      <c r="F8" s="18">
        <v>39696.82580990388</v>
      </c>
      <c r="G8" s="18">
        <v>55029.27874788988</v>
      </c>
      <c r="H8" s="18">
        <v>55033.0582903579</v>
      </c>
      <c r="I8" s="18">
        <v>26749.466145959064</v>
      </c>
      <c r="J8" s="18">
        <v>18014.603609339712</v>
      </c>
      <c r="K8" s="18">
        <v>921.1473441814236</v>
      </c>
      <c r="L8" s="18">
        <v>93.13967709638308</v>
      </c>
      <c r="M8" s="18">
        <v>7.017538467978602</v>
      </c>
      <c r="N8" s="19">
        <v>213427.96938022538</v>
      </c>
    </row>
    <row r="9" spans="1:14" ht="21">
      <c r="A9" s="17">
        <v>2557</v>
      </c>
      <c r="B9" s="18">
        <v>355.35</v>
      </c>
      <c r="C9" s="18">
        <v>3708.5</v>
      </c>
      <c r="D9" s="18">
        <v>2363.48</v>
      </c>
      <c r="E9" s="18">
        <v>21174.36</v>
      </c>
      <c r="F9" s="18">
        <v>78928.16</v>
      </c>
      <c r="G9" s="18">
        <v>173618.61</v>
      </c>
      <c r="H9" s="18">
        <v>24814.3</v>
      </c>
      <c r="I9" s="18">
        <v>36149.17</v>
      </c>
      <c r="J9" s="18">
        <v>7045.55</v>
      </c>
      <c r="K9" s="18">
        <v>1632.37</v>
      </c>
      <c r="L9" s="18">
        <v>191.08</v>
      </c>
      <c r="M9" s="18">
        <v>263.24</v>
      </c>
      <c r="N9" s="19">
        <v>350244.16</v>
      </c>
    </row>
    <row r="10" spans="1:14" ht="21">
      <c r="A10" s="17">
        <v>2558</v>
      </c>
      <c r="B10" s="18">
        <v>303.93009584939165</v>
      </c>
      <c r="C10" s="18">
        <v>596.4307893679803</v>
      </c>
      <c r="D10" s="18">
        <v>189.22295534843568</v>
      </c>
      <c r="E10" s="18">
        <v>529.8524442910664</v>
      </c>
      <c r="F10" s="18">
        <v>2462.013599279977</v>
      </c>
      <c r="G10" s="18">
        <v>1130.8175824083842</v>
      </c>
      <c r="H10" s="18">
        <v>317.01853952450875</v>
      </c>
      <c r="I10" s="18">
        <v>1985.5247881266935</v>
      </c>
      <c r="J10" s="18">
        <v>1157.721994255817</v>
      </c>
      <c r="K10" s="18">
        <v>892.8136153454647</v>
      </c>
      <c r="L10" s="18">
        <v>10.40473504263416</v>
      </c>
      <c r="M10" s="18">
        <v>4.786934648282902</v>
      </c>
      <c r="N10" s="19">
        <v>9580.538073488637</v>
      </c>
    </row>
    <row r="11" spans="1:14" ht="21">
      <c r="A11" s="17">
        <v>2559</v>
      </c>
      <c r="B11" s="18">
        <v>21.808040541715055</v>
      </c>
      <c r="C11" s="18">
        <v>222.72383849426035</v>
      </c>
      <c r="D11" s="18">
        <v>2862.8797660144837</v>
      </c>
      <c r="E11" s="18">
        <v>2429.8211487600324</v>
      </c>
      <c r="F11" s="18">
        <v>17828.784976631465</v>
      </c>
      <c r="G11" s="18">
        <v>46380.055207991514</v>
      </c>
      <c r="H11" s="18">
        <v>23614.521345950365</v>
      </c>
      <c r="I11" s="18">
        <v>45158.400127011075</v>
      </c>
      <c r="J11" s="18">
        <v>14991.370799824335</v>
      </c>
      <c r="K11" s="18">
        <v>4261.64301788073</v>
      </c>
      <c r="L11" s="18">
        <v>245.97383186094507</v>
      </c>
      <c r="M11" s="18">
        <v>43.331295281392954</v>
      </c>
      <c r="N11" s="19">
        <v>158061.31339624227</v>
      </c>
    </row>
    <row r="12" spans="1:14" ht="21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9"/>
    </row>
    <row r="13" spans="1:14" ht="21">
      <c r="A13" s="20" t="s">
        <v>16</v>
      </c>
      <c r="B13" s="21">
        <f>AVERAGE(B7:B11)</f>
        <v>206.5534760343068</v>
      </c>
      <c r="C13" s="21">
        <f aca="true" t="shared" si="0" ref="C13:M13">AVERAGE(C7:C11)</f>
        <v>3729.329874007216</v>
      </c>
      <c r="D13" s="21">
        <f t="shared" si="0"/>
        <v>2104.757242475619</v>
      </c>
      <c r="E13" s="21">
        <f t="shared" si="0"/>
        <v>8821.217966720915</v>
      </c>
      <c r="F13" s="21">
        <f t="shared" si="0"/>
        <v>29326.36680639579</v>
      </c>
      <c r="G13" s="21">
        <f t="shared" si="0"/>
        <v>67281.41535718738</v>
      </c>
      <c r="H13" s="21">
        <f t="shared" si="0"/>
        <v>23365.95577949723</v>
      </c>
      <c r="I13" s="21">
        <f t="shared" si="0"/>
        <v>24867.94073054413</v>
      </c>
      <c r="J13" s="21">
        <f t="shared" si="0"/>
        <v>9684.024865906938</v>
      </c>
      <c r="K13" s="21">
        <f t="shared" si="0"/>
        <v>1578.5472625064756</v>
      </c>
      <c r="L13" s="21">
        <f t="shared" si="0"/>
        <v>126.21909563661202</v>
      </c>
      <c r="M13" s="21">
        <f t="shared" si="0"/>
        <v>115.33070675690269</v>
      </c>
      <c r="N13" s="22">
        <f>SUM(B13:M13)</f>
        <v>171207.65916366954</v>
      </c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Powernet</cp:lastModifiedBy>
  <cp:lastPrinted>2022-06-09T02:53:55Z</cp:lastPrinted>
  <dcterms:created xsi:type="dcterms:W3CDTF">1999-04-02T07:28:09Z</dcterms:created>
  <dcterms:modified xsi:type="dcterms:W3CDTF">2024-06-24T02:51:14Z</dcterms:modified>
  <cp:category/>
  <cp:version/>
  <cp:contentType/>
  <cp:contentStatus/>
</cp:coreProperties>
</file>