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-G.8" sheetId="1" r:id="rId1"/>
    <sheet name="ปริมาณน้ำสูงสุด" sheetId="2" r:id="rId2"/>
    <sheet name="ปริมาณน้ำต่ำสุด" sheetId="3" r:id="rId3"/>
    <sheet name="Data G.8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<sst xmlns="http://schemas.openxmlformats.org/spreadsheetml/2006/main" count="40" uniqueCount="20">
  <si>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</si>
  <si>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</si>
  <si>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G.8 น้ำแม่ลาว บ้านต้นยาง อ.แม่ลาว จ.เชียงราย</t>
  </si>
  <si>
    <t>พื้นที่รับน้ำ   2934   ตร.กม.</t>
  </si>
  <si>
    <t>ตลิ่งฝั่งซ้าย 410.53  ม.(ร.ท.ก.) ตลิ่งฝั่งขวา 410.52  ม.(ร.ท.ก.)ท้องน้ำ  403.852 ม.(ร.ท.ก.) ศูนย์เสาระดับน้ำ 405.10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</si>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</sst>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;\(0\)"/>
    <numFmt numFmtId="191" formatCode="d\ \ด\ด\ด"/>
    <numFmt numFmtId="192" formatCode="#,##0.00_ ;\-#,##0.00\ "/>
    <numFmt numFmtId="193" formatCode="bbbb"/>
    <numFmt numFmtId="194" formatCode="#,##0_ ;\-#,##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color indexed="12"/>
      <name val="TH SarabunPSK"/>
      <family val="2"/>
    </font>
    <font>
      <sz val="16.75"/>
      <color indexed="12"/>
      <name val="TH SarabunPSK"/>
      <family val="2"/>
    </font>
    <font>
      <sz val="17.5"/>
      <name val="TH SarabunPSK"/>
      <family val="2"/>
    </font>
    <font>
      <sz val="17.5"/>
      <color indexed="12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5"/>
      <name val="AngsanaUPC"/>
      <family val="1"/>
    </font>
    <font>
      <b/>
      <sz val="17.5"/>
      <name val="TH SarabunPSK"/>
      <family val="2"/>
    </font>
    <font>
      <b/>
      <sz val="17.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6">
    <xf numFmtId="189" fontId="0" fillId="0" borderId="0" xfId="0" applyAlignment="1">
      <alignment/>
    </xf>
    <xf numFmtId="0" fontId="3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30" fillId="0" borderId="0" xfId="46" applyNumberFormat="1" applyFont="1" applyAlignment="1">
      <alignment horizontal="centerContinuous"/>
      <protection/>
    </xf>
    <xf numFmtId="191" fontId="30" fillId="0" borderId="0" xfId="46" applyNumberFormat="1" applyFont="1" applyAlignment="1">
      <alignment horizontal="centerContinuous"/>
      <protection/>
    </xf>
    <xf numFmtId="0" fontId="30" fillId="0" borderId="0" xfId="46" applyFont="1" applyAlignment="1">
      <alignment horizontal="center"/>
      <protection/>
    </xf>
    <xf numFmtId="2" fontId="30" fillId="0" borderId="0" xfId="46" applyNumberFormat="1" applyFont="1">
      <alignment/>
      <protection/>
    </xf>
    <xf numFmtId="191" fontId="30" fillId="0" borderId="0" xfId="46" applyNumberFormat="1" applyFont="1" applyAlignment="1">
      <alignment horizontal="right"/>
      <protection/>
    </xf>
    <xf numFmtId="2" fontId="30" fillId="0" borderId="0" xfId="46" applyNumberFormat="1" applyFont="1" applyAlignment="1">
      <alignment horizontal="center"/>
      <protection/>
    </xf>
    <xf numFmtId="191" fontId="30" fillId="0" borderId="0" xfId="46" applyNumberFormat="1" applyFont="1" applyAlignment="1">
      <alignment horizontal="center"/>
      <protection/>
    </xf>
    <xf numFmtId="2" fontId="30" fillId="0" borderId="0" xfId="46" applyNumberFormat="1" applyFont="1" applyAlignment="1">
      <alignment horizontal="right"/>
      <protection/>
    </xf>
    <xf numFmtId="191" fontId="3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1" fillId="0" borderId="0" xfId="46" applyNumberFormat="1" applyFont="1">
      <alignment/>
      <protection/>
    </xf>
    <xf numFmtId="191" fontId="31" fillId="0" borderId="0" xfId="46" applyNumberFormat="1" applyFont="1" applyAlignment="1">
      <alignment horizontal="right"/>
      <protection/>
    </xf>
    <xf numFmtId="2" fontId="31" fillId="0" borderId="0" xfId="46" applyNumberFormat="1" applyFont="1" applyAlignment="1">
      <alignment horizontal="center"/>
      <protection/>
    </xf>
    <xf numFmtId="191" fontId="31" fillId="0" borderId="0" xfId="46" applyNumberFormat="1" applyFont="1">
      <alignment/>
      <protection/>
    </xf>
    <xf numFmtId="2" fontId="31" fillId="0" borderId="0" xfId="46" applyNumberFormat="1" applyFont="1" applyAlignment="1">
      <alignment horizontal="right"/>
      <protection/>
    </xf>
    <xf numFmtId="191" fontId="31" fillId="0" borderId="0" xfId="46" applyNumberFormat="1" applyFont="1" applyAlignment="1">
      <alignment horizontal="center"/>
      <protection/>
    </xf>
    <xf numFmtId="19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31" fillId="0" borderId="0" xfId="46" applyNumberFormat="1" applyFont="1" applyAlignment="1">
      <alignment horizontal="left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191" fontId="32" fillId="0" borderId="11" xfId="46" applyNumberFormat="1" applyFont="1" applyBorder="1" applyAlignment="1">
      <alignment horizontal="centerContinuous"/>
      <protection/>
    </xf>
    <xf numFmtId="191" fontId="32" fillId="0" borderId="12" xfId="46" applyNumberFormat="1" applyFont="1" applyBorder="1" applyAlignment="1">
      <alignment horizontal="centerContinuous"/>
      <protection/>
    </xf>
    <xf numFmtId="2" fontId="32" fillId="0" borderId="12" xfId="46" applyNumberFormat="1" applyFont="1" applyBorder="1" applyAlignment="1">
      <alignment horizontal="centerContinuous"/>
      <protection/>
    </xf>
    <xf numFmtId="191" fontId="32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Continuous"/>
      <protection/>
    </xf>
    <xf numFmtId="191" fontId="32" fillId="0" borderId="17" xfId="46" applyNumberFormat="1" applyFont="1" applyBorder="1" applyAlignment="1">
      <alignment horizontal="centerContinuous"/>
      <protection/>
    </xf>
    <xf numFmtId="191" fontId="32" fillId="0" borderId="19" xfId="46" applyNumberFormat="1" applyFont="1" applyBorder="1" applyAlignment="1">
      <alignment horizontal="centerContinuous"/>
      <protection/>
    </xf>
    <xf numFmtId="0" fontId="0" fillId="0" borderId="0" xfId="46" applyFont="1">
      <alignment/>
      <protection/>
    </xf>
    <xf numFmtId="2" fontId="32" fillId="0" borderId="16" xfId="46" applyNumberFormat="1" applyFont="1" applyBorder="1" applyAlignment="1">
      <alignment horizontal="center"/>
      <protection/>
    </xf>
    <xf numFmtId="2" fontId="32" fillId="0" borderId="20" xfId="46" applyNumberFormat="1" applyFont="1" applyBorder="1">
      <alignment/>
      <protection/>
    </xf>
    <xf numFmtId="191" fontId="32" fillId="0" borderId="20" xfId="46" applyNumberFormat="1" applyFont="1" applyBorder="1" applyAlignment="1">
      <alignment horizontal="center"/>
      <protection/>
    </xf>
    <xf numFmtId="2" fontId="32" fillId="0" borderId="20" xfId="46" applyNumberFormat="1" applyFont="1" applyBorder="1" applyAlignment="1">
      <alignment horizontal="left"/>
      <protection/>
    </xf>
    <xf numFmtId="2" fontId="32" fillId="0" borderId="20" xfId="46" applyNumberFormat="1" applyFont="1" applyBorder="1" applyAlignment="1">
      <alignment horizontal="center"/>
      <protection/>
    </xf>
    <xf numFmtId="191" fontId="32" fillId="0" borderId="16" xfId="46" applyNumberFormat="1" applyFont="1" applyBorder="1" applyAlignment="1">
      <alignment horizontal="center"/>
      <protection/>
    </xf>
    <xf numFmtId="0" fontId="32" fillId="0" borderId="19" xfId="46" applyFont="1" applyBorder="1">
      <alignment/>
      <protection/>
    </xf>
    <xf numFmtId="2" fontId="32" fillId="0" borderId="17" xfId="46" applyNumberFormat="1" applyFont="1" applyBorder="1">
      <alignment/>
      <protection/>
    </xf>
    <xf numFmtId="2" fontId="32" fillId="0" borderId="17" xfId="46" applyNumberFormat="1" applyFont="1" applyBorder="1" applyAlignment="1">
      <alignment horizontal="center"/>
      <protection/>
    </xf>
    <xf numFmtId="191" fontId="32" fillId="0" borderId="17" xfId="46" applyNumberFormat="1" applyFont="1" applyBorder="1" applyAlignment="1">
      <alignment horizontal="right"/>
      <protection/>
    </xf>
    <xf numFmtId="191" fontId="32" fillId="0" borderId="17" xfId="46" applyNumberFormat="1" applyFont="1" applyBorder="1" applyAlignment="1">
      <alignment horizontal="center"/>
      <protection/>
    </xf>
    <xf numFmtId="191" fontId="32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 applyProtection="1">
      <alignment horizontal="right"/>
      <protection locked="0"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0" xfId="46" applyNumberFormat="1" applyFont="1" applyFill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9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18" borderId="29" xfId="46" applyNumberFormat="1" applyFont="1" applyFill="1" applyBorder="1" applyAlignment="1">
      <alignment horizontal="right"/>
      <protection/>
    </xf>
    <xf numFmtId="2" fontId="33" fillId="0" borderId="0" xfId="46" applyNumberFormat="1" applyFont="1" applyFill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2" fontId="0" fillId="0" borderId="22" xfId="46" applyNumberFormat="1" applyFont="1" applyBorder="1" applyAlignment="1" applyProtection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7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9" xfId="46" applyNumberFormat="1" applyFont="1" applyBorder="1" applyAlignment="1" applyProtection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33" fillId="0" borderId="0" xfId="46" applyNumberFormat="1" applyFont="1">
      <alignment/>
      <protection/>
    </xf>
    <xf numFmtId="0" fontId="34" fillId="0" borderId="16" xfId="46" applyFont="1" applyBorder="1">
      <alignment/>
      <protection/>
    </xf>
    <xf numFmtId="16" fontId="0" fillId="0" borderId="23" xfId="46" applyNumberFormat="1" applyFont="1" applyBorder="1">
      <alignment/>
      <protection/>
    </xf>
    <xf numFmtId="16" fontId="0" fillId="0" borderId="28" xfId="46" applyNumberFormat="1" applyFont="1" applyBorder="1">
      <alignment/>
      <protection/>
    </xf>
    <xf numFmtId="0" fontId="30" fillId="0" borderId="16" xfId="46" applyFont="1" applyBorder="1">
      <alignment/>
      <protection/>
    </xf>
    <xf numFmtId="0" fontId="30" fillId="0" borderId="19" xfId="46" applyFont="1" applyBorder="1">
      <alignment/>
      <protection/>
    </xf>
    <xf numFmtId="2" fontId="30" fillId="0" borderId="31" xfId="46" applyNumberFormat="1" applyFont="1" applyBorder="1">
      <alignment/>
      <protection/>
    </xf>
    <xf numFmtId="2" fontId="35" fillId="0" borderId="32" xfId="46" applyNumberFormat="1" applyFont="1" applyBorder="1">
      <alignment/>
      <protection/>
    </xf>
    <xf numFmtId="191" fontId="30" fillId="0" borderId="33" xfId="46" applyNumberFormat="1" applyFont="1" applyBorder="1">
      <alignment/>
      <protection/>
    </xf>
    <xf numFmtId="2" fontId="30" fillId="0" borderId="34" xfId="46" applyNumberFormat="1" applyFont="1" applyBorder="1">
      <alignment/>
      <protection/>
    </xf>
    <xf numFmtId="2" fontId="30" fillId="0" borderId="32" xfId="46" applyNumberFormat="1" applyFont="1" applyBorder="1">
      <alignment/>
      <protection/>
    </xf>
    <xf numFmtId="16" fontId="30" fillId="0" borderId="35" xfId="46" applyNumberFormat="1" applyFont="1" applyBorder="1">
      <alignment/>
      <protection/>
    </xf>
    <xf numFmtId="16" fontId="30" fillId="0" borderId="33" xfId="46" applyNumberFormat="1" applyFont="1" applyBorder="1">
      <alignment/>
      <protection/>
    </xf>
    <xf numFmtId="2" fontId="30" fillId="0" borderId="35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8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G.8 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2635"/>
          <c:w val="0.823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G.8'!$A$9:$A$34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'Data G.8'!$Q$9:$Q$34</c:f>
              <c:numCache>
                <c:ptCount val="26"/>
                <c:pt idx="0">
                  <c:v>4.86</c:v>
                </c:pt>
                <c:pt idx="1">
                  <c:v>4.68</c:v>
                </c:pt>
                <c:pt idx="2">
                  <c:v>3.5</c:v>
                </c:pt>
                <c:pt idx="3">
                  <c:v>4.4</c:v>
                </c:pt>
                <c:pt idx="4">
                  <c:v>3.06</c:v>
                </c:pt>
                <c:pt idx="5">
                  <c:v>3.75</c:v>
                </c:pt>
                <c:pt idx="6">
                  <c:v>3.41</c:v>
                </c:pt>
                <c:pt idx="7">
                  <c:v>4.39</c:v>
                </c:pt>
                <c:pt idx="8">
                  <c:v>4.73</c:v>
                </c:pt>
                <c:pt idx="9">
                  <c:v>4.92</c:v>
                </c:pt>
                <c:pt idx="10">
                  <c:v>4.59</c:v>
                </c:pt>
                <c:pt idx="11">
                  <c:v>4.91</c:v>
                </c:pt>
                <c:pt idx="12">
                  <c:v>3.6499999999999773</c:v>
                </c:pt>
                <c:pt idx="13">
                  <c:v>2.7399999999999523</c:v>
                </c:pt>
                <c:pt idx="14">
                  <c:v>2.5499999999999545</c:v>
                </c:pt>
                <c:pt idx="15">
                  <c:v>2.349999999999966</c:v>
                </c:pt>
                <c:pt idx="16">
                  <c:v>3.3999999999999773</c:v>
                </c:pt>
                <c:pt idx="17">
                  <c:v>3.589999999999975</c:v>
                </c:pt>
                <c:pt idx="18">
                  <c:v>2.5</c:v>
                </c:pt>
                <c:pt idx="19">
                  <c:v>2.9699999999999704</c:v>
                </c:pt>
                <c:pt idx="20">
                  <c:v>3.169999999999959</c:v>
                </c:pt>
                <c:pt idx="21">
                  <c:v>1.7999999999999545</c:v>
                </c:pt>
                <c:pt idx="22">
                  <c:v>3</c:v>
                </c:pt>
                <c:pt idx="23">
                  <c:v>4.079999999999984</c:v>
                </c:pt>
                <c:pt idx="24">
                  <c:v>4.05</c:v>
                </c:pt>
                <c:pt idx="25">
                  <c:v>4.15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G.8'!$A$9:$A$34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'Data G.8'!$T$9:$T$34</c:f>
              <c:numCache>
                <c:ptCount val="26"/>
                <c:pt idx="0">
                  <c:v>0.65</c:v>
                </c:pt>
                <c:pt idx="1">
                  <c:v>0.54</c:v>
                </c:pt>
                <c:pt idx="2">
                  <c:v>0.4</c:v>
                </c:pt>
                <c:pt idx="3">
                  <c:v>0.24</c:v>
                </c:pt>
                <c:pt idx="4">
                  <c:v>0.06</c:v>
                </c:pt>
                <c:pt idx="5">
                  <c:v>0.05</c:v>
                </c:pt>
                <c:pt idx="6">
                  <c:v>0.06</c:v>
                </c:pt>
                <c:pt idx="7">
                  <c:v>0.06</c:v>
                </c:pt>
                <c:pt idx="8">
                  <c:v>0.09</c:v>
                </c:pt>
                <c:pt idx="9">
                  <c:v>-0.04</c:v>
                </c:pt>
                <c:pt idx="10">
                  <c:v>-0.06</c:v>
                </c:pt>
                <c:pt idx="11">
                  <c:v>0.18</c:v>
                </c:pt>
                <c:pt idx="12">
                  <c:v>0.08999999999997499</c:v>
                </c:pt>
                <c:pt idx="13">
                  <c:v>-0.06999999999999318</c:v>
                </c:pt>
                <c:pt idx="14">
                  <c:v>-0.1400000000000432</c:v>
                </c:pt>
                <c:pt idx="15">
                  <c:v>-0.2300000000000182</c:v>
                </c:pt>
                <c:pt idx="16">
                  <c:v>-0.27000000000003865</c:v>
                </c:pt>
                <c:pt idx="17">
                  <c:v>-0.160000000000025</c:v>
                </c:pt>
                <c:pt idx="18">
                  <c:v>-0.040000000000020464</c:v>
                </c:pt>
                <c:pt idx="19">
                  <c:v>-0.28000000000002956</c:v>
                </c:pt>
                <c:pt idx="20">
                  <c:v>-0.4800000000000182</c:v>
                </c:pt>
                <c:pt idx="21">
                  <c:v>-0.28000000000002956</c:v>
                </c:pt>
                <c:pt idx="22">
                  <c:v>-0.5400000000000205</c:v>
                </c:pt>
                <c:pt idx="23">
                  <c:v>-0.5400000000000205</c:v>
                </c:pt>
                <c:pt idx="24">
                  <c:v>-0.3</c:v>
                </c:pt>
                <c:pt idx="25">
                  <c:v>-0.45</c:v>
                </c:pt>
              </c:numCache>
            </c:numRef>
          </c:val>
        </c:ser>
        <c:overlap val="100"/>
        <c:gapWidth val="50"/>
        <c:axId val="30715495"/>
        <c:axId val="8004000"/>
      </c:barChart>
      <c:catAx>
        <c:axId val="307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004000"/>
        <c:crossesAt val="-1"/>
        <c:auto val="1"/>
        <c:lblOffset val="100"/>
        <c:tickLblSkip val="1"/>
        <c:noMultiLvlLbl val="0"/>
      </c:catAx>
      <c:valAx>
        <c:axId val="800400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71549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475"/>
          <c:y val="0.323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G.8 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27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0875"/>
          <c:w val="0.843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G.8'!$A$9:$A$34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'Data G.8'!$C$9:$C$34</c:f>
              <c:numCache>
                <c:ptCount val="26"/>
                <c:pt idx="0">
                  <c:v>392.8</c:v>
                </c:pt>
                <c:pt idx="1">
                  <c:v>437</c:v>
                </c:pt>
                <c:pt idx="2">
                  <c:v>241</c:v>
                </c:pt>
                <c:pt idx="3">
                  <c:v>451</c:v>
                </c:pt>
                <c:pt idx="4">
                  <c:v>129.4</c:v>
                </c:pt>
                <c:pt idx="5">
                  <c:v>198.9</c:v>
                </c:pt>
                <c:pt idx="6">
                  <c:v>156.72</c:v>
                </c:pt>
                <c:pt idx="7">
                  <c:v>260.3</c:v>
                </c:pt>
                <c:pt idx="8">
                  <c:v>271.73</c:v>
                </c:pt>
                <c:pt idx="9">
                  <c:v>346</c:v>
                </c:pt>
                <c:pt idx="10">
                  <c:v>347.9</c:v>
                </c:pt>
                <c:pt idx="11">
                  <c:v>430</c:v>
                </c:pt>
                <c:pt idx="12">
                  <c:v>274.35</c:v>
                </c:pt>
                <c:pt idx="13">
                  <c:v>187.82</c:v>
                </c:pt>
                <c:pt idx="14">
                  <c:v>155.4</c:v>
                </c:pt>
                <c:pt idx="15">
                  <c:v>156</c:v>
                </c:pt>
                <c:pt idx="16">
                  <c:v>275.5</c:v>
                </c:pt>
                <c:pt idx="17">
                  <c:v>372.25</c:v>
                </c:pt>
                <c:pt idx="18">
                  <c:v>147.5</c:v>
                </c:pt>
                <c:pt idx="19">
                  <c:v>168.85</c:v>
                </c:pt>
                <c:pt idx="20">
                  <c:v>305.5</c:v>
                </c:pt>
                <c:pt idx="21">
                  <c:v>65.75</c:v>
                </c:pt>
                <c:pt idx="22">
                  <c:v>147</c:v>
                </c:pt>
                <c:pt idx="23">
                  <c:v>250.15</c:v>
                </c:pt>
                <c:pt idx="24">
                  <c:v>196.17</c:v>
                </c:pt>
                <c:pt idx="25">
                  <c:v>198.5</c:v>
                </c:pt>
              </c:numCache>
            </c:numRef>
          </c:val>
        </c:ser>
        <c:gapWidth val="50"/>
        <c:axId val="4927137"/>
        <c:axId val="44344234"/>
      </c:barChart>
      <c:catAx>
        <c:axId val="492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492713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G.8 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27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0875"/>
          <c:w val="0.843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G.8'!$A$9:$A$34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'Data G.8'!$I$9:$I$34</c:f>
              <c:numCache>
                <c:ptCount val="26"/>
                <c:pt idx="0">
                  <c:v>1.2</c:v>
                </c:pt>
                <c:pt idx="1">
                  <c:v>1.02</c:v>
                </c:pt>
                <c:pt idx="2">
                  <c:v>0.53</c:v>
                </c:pt>
                <c:pt idx="3">
                  <c:v>0</c:v>
                </c:pt>
                <c:pt idx="4">
                  <c:v>0.15</c:v>
                </c:pt>
                <c:pt idx="5">
                  <c:v>0.13</c:v>
                </c:pt>
                <c:pt idx="6">
                  <c:v>0.18</c:v>
                </c:pt>
                <c:pt idx="7">
                  <c:v>0.06</c:v>
                </c:pt>
                <c:pt idx="8">
                  <c:v>0.549</c:v>
                </c:pt>
                <c:pt idx="9">
                  <c:v>0.12</c:v>
                </c:pt>
                <c:pt idx="10">
                  <c:v>0.24</c:v>
                </c:pt>
                <c:pt idx="11">
                  <c:v>0.7</c:v>
                </c:pt>
                <c:pt idx="12">
                  <c:v>0.3</c:v>
                </c:pt>
                <c:pt idx="13">
                  <c:v>0.105</c:v>
                </c:pt>
                <c:pt idx="14">
                  <c:v>0.41</c:v>
                </c:pt>
                <c:pt idx="15">
                  <c:v>0.14</c:v>
                </c:pt>
                <c:pt idx="16">
                  <c:v>0.225</c:v>
                </c:pt>
                <c:pt idx="17">
                  <c:v>0.6</c:v>
                </c:pt>
                <c:pt idx="18">
                  <c:v>0.3</c:v>
                </c:pt>
                <c:pt idx="19">
                  <c:v>0.12</c:v>
                </c:pt>
                <c:pt idx="20">
                  <c:v>0.2</c:v>
                </c:pt>
                <c:pt idx="21">
                  <c:v>0.04</c:v>
                </c:pt>
                <c:pt idx="22">
                  <c:v>0.3</c:v>
                </c:pt>
                <c:pt idx="23">
                  <c:v>0.54</c:v>
                </c:pt>
                <c:pt idx="24">
                  <c:v>1.25</c:v>
                </c:pt>
                <c:pt idx="25">
                  <c:v>0.25</c:v>
                </c:pt>
              </c:numCache>
            </c:numRef>
          </c:val>
        </c:ser>
        <c:gapWidth val="50"/>
        <c:axId val="63553787"/>
        <c:axId val="35113172"/>
      </c:barChart>
      <c:catAx>
        <c:axId val="63553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6355378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21">
      <selection activeCell="R31" sqref="R31"/>
    </sheetView>
  </sheetViews>
  <sheetFormatPr defaultColWidth="8.66015625" defaultRowHeight="21"/>
  <cols>
    <col min="1" max="1" width="6" style="1" customWidth="1"/>
    <col min="2" max="2" width="7.83203125" style="6" customWidth="1"/>
    <col min="3" max="3" width="9.16015625" style="6" customWidth="1"/>
    <col min="4" max="4" width="8" style="11" customWidth="1"/>
    <col min="5" max="5" width="7.66015625" style="6" customWidth="1"/>
    <col min="6" max="6" width="8.66015625" style="6" customWidth="1"/>
    <col min="7" max="7" width="7.16015625" style="11" customWidth="1"/>
    <col min="8" max="8" width="8" style="6" customWidth="1"/>
    <col min="9" max="9" width="7.5" style="6" customWidth="1"/>
    <col min="10" max="10" width="7.66015625" style="11" customWidth="1"/>
    <col min="11" max="11" width="7.5" style="6" customWidth="1"/>
    <col min="12" max="12" width="7.83203125" style="6" customWidth="1"/>
    <col min="13" max="13" width="7.83203125" style="11" customWidth="1"/>
    <col min="14" max="14" width="9" style="6" customWidth="1"/>
    <col min="15" max="15" width="7.66015625" style="6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13"/>
      <c r="O3" s="13"/>
      <c r="AN3" s="19">
        <v>34679</v>
      </c>
      <c r="AO3" s="20">
        <v>1373.641</v>
      </c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15"/>
      <c r="J4" s="18"/>
      <c r="K4" s="17"/>
      <c r="L4" s="17"/>
      <c r="M4" s="16"/>
      <c r="N4" s="13"/>
      <c r="O4" s="13"/>
      <c r="AN4" s="19">
        <v>35045</v>
      </c>
      <c r="AO4" s="20">
        <v>1209.439</v>
      </c>
    </row>
    <row r="5" spans="1:41" ht="21">
      <c r="A5" s="22"/>
      <c r="B5" s="23" t="s">
        <v>5</v>
      </c>
      <c r="C5" s="23"/>
      <c r="D5" s="24"/>
      <c r="E5" s="23"/>
      <c r="F5" s="23"/>
      <c r="G5" s="25"/>
      <c r="H5" s="26" t="s">
        <v>6</v>
      </c>
      <c r="I5" s="23"/>
      <c r="J5" s="24"/>
      <c r="K5" s="23"/>
      <c r="L5" s="23"/>
      <c r="M5" s="27"/>
      <c r="N5" s="28" t="s">
        <v>7</v>
      </c>
      <c r="O5" s="29"/>
      <c r="Q5" s="30">
        <v>405.1</v>
      </c>
      <c r="AN5" s="19">
        <v>35411</v>
      </c>
      <c r="AO5" s="20">
        <v>853.625</v>
      </c>
    </row>
    <row r="6" spans="1:41" ht="21">
      <c r="A6" s="31" t="s">
        <v>8</v>
      </c>
      <c r="B6" s="32" t="s">
        <v>9</v>
      </c>
      <c r="C6" s="33"/>
      <c r="D6" s="34"/>
      <c r="E6" s="32" t="s">
        <v>10</v>
      </c>
      <c r="F6" s="32"/>
      <c r="G6" s="34"/>
      <c r="H6" s="32" t="s">
        <v>9</v>
      </c>
      <c r="I6" s="32"/>
      <c r="J6" s="34"/>
      <c r="K6" s="32" t="s">
        <v>10</v>
      </c>
      <c r="L6" s="32"/>
      <c r="M6" s="35"/>
      <c r="N6" s="32" t="s">
        <v>1</v>
      </c>
      <c r="O6" s="32"/>
      <c r="Q6" s="36"/>
      <c r="AN6" s="19">
        <v>35777</v>
      </c>
      <c r="AO6" s="20">
        <v>718.8</v>
      </c>
    </row>
    <row r="7" spans="1:41" s="6" customFormat="1" ht="21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38" t="s">
        <v>13</v>
      </c>
      <c r="O7" s="41" t="s">
        <v>15</v>
      </c>
      <c r="Q7" s="30"/>
      <c r="AN7" s="19">
        <v>36143</v>
      </c>
      <c r="AO7" s="20">
        <v>325.6</v>
      </c>
    </row>
    <row r="8" spans="1:41" ht="21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4" t="s">
        <v>18</v>
      </c>
      <c r="O8" s="44" t="s">
        <v>17</v>
      </c>
      <c r="Q8" s="36"/>
      <c r="AN8" s="19">
        <v>36509</v>
      </c>
      <c r="AO8" s="20">
        <v>607.01</v>
      </c>
    </row>
    <row r="9" spans="1:41" ht="21">
      <c r="A9" s="49">
        <v>2537</v>
      </c>
      <c r="B9" s="50">
        <f aca="true" t="shared" si="0" ref="B9:B20">$Q$5+Q9</f>
        <v>409.96000000000004</v>
      </c>
      <c r="C9" s="51">
        <v>392.8</v>
      </c>
      <c r="D9" s="52">
        <v>232904</v>
      </c>
      <c r="E9" s="53">
        <f aca="true" t="shared" si="1" ref="E9:E20">$Q$5+R9</f>
        <v>409.90000000000003</v>
      </c>
      <c r="F9" s="54">
        <v>370</v>
      </c>
      <c r="G9" s="55">
        <v>35674</v>
      </c>
      <c r="H9" s="56">
        <f aca="true" t="shared" si="2" ref="H9:H20">$Q$5+T9</f>
        <v>405.75</v>
      </c>
      <c r="I9" s="51">
        <v>1.2</v>
      </c>
      <c r="J9" s="57">
        <v>35514</v>
      </c>
      <c r="K9" s="53">
        <f aca="true" t="shared" si="3" ref="K9:K20">$Q$5+U9</f>
        <v>405.75</v>
      </c>
      <c r="L9" s="54">
        <v>1.2</v>
      </c>
      <c r="M9" s="55">
        <v>35503</v>
      </c>
      <c r="N9" s="56">
        <v>1373.641</v>
      </c>
      <c r="O9" s="58">
        <v>43.56</v>
      </c>
      <c r="Q9" s="59">
        <v>4.86</v>
      </c>
      <c r="R9" s="30">
        <v>4.8</v>
      </c>
      <c r="T9" s="30">
        <v>0.65</v>
      </c>
      <c r="U9" s="36">
        <v>0.65</v>
      </c>
      <c r="AN9" s="19">
        <v>36875</v>
      </c>
      <c r="AO9" s="20">
        <v>570.978</v>
      </c>
    </row>
    <row r="10" spans="1:41" ht="18" customHeight="1">
      <c r="A10" s="60">
        <v>2538</v>
      </c>
      <c r="B10" s="61">
        <f t="shared" si="0"/>
        <v>409.78000000000003</v>
      </c>
      <c r="C10" s="51">
        <v>437</v>
      </c>
      <c r="D10" s="57">
        <v>233274</v>
      </c>
      <c r="E10" s="62">
        <f t="shared" si="1"/>
        <v>409.76000000000005</v>
      </c>
      <c r="F10" s="51">
        <v>429</v>
      </c>
      <c r="G10" s="63">
        <v>35678</v>
      </c>
      <c r="H10" s="56">
        <f t="shared" si="2"/>
        <v>405.64000000000004</v>
      </c>
      <c r="I10" s="51">
        <v>1.02</v>
      </c>
      <c r="J10" s="57">
        <v>35520</v>
      </c>
      <c r="K10" s="62">
        <f t="shared" si="3"/>
        <v>405.65000000000003</v>
      </c>
      <c r="L10" s="51">
        <v>1.1</v>
      </c>
      <c r="M10" s="63">
        <v>35519</v>
      </c>
      <c r="N10" s="56">
        <v>1209.439</v>
      </c>
      <c r="O10" s="58">
        <v>38.25</v>
      </c>
      <c r="Q10" s="20">
        <v>4.68</v>
      </c>
      <c r="R10" s="30">
        <v>4.66</v>
      </c>
      <c r="T10" s="30">
        <v>0.54</v>
      </c>
      <c r="U10" s="36">
        <v>0.55</v>
      </c>
      <c r="AN10" s="19">
        <v>37241</v>
      </c>
      <c r="AO10" s="20">
        <v>1042.458</v>
      </c>
    </row>
    <row r="11" spans="1:41" ht="18" customHeight="1">
      <c r="A11" s="60">
        <v>2539</v>
      </c>
      <c r="B11" s="61">
        <f t="shared" si="0"/>
        <v>408.6</v>
      </c>
      <c r="C11" s="51">
        <v>241</v>
      </c>
      <c r="D11" s="57">
        <v>233638</v>
      </c>
      <c r="E11" s="62">
        <f t="shared" si="1"/>
        <v>408.5</v>
      </c>
      <c r="F11" s="51">
        <v>227.5</v>
      </c>
      <c r="G11" s="63">
        <v>36042</v>
      </c>
      <c r="H11" s="56">
        <f t="shared" si="2"/>
        <v>405.5</v>
      </c>
      <c r="I11" s="51">
        <v>0.53</v>
      </c>
      <c r="J11" s="57">
        <v>35482</v>
      </c>
      <c r="K11" s="62">
        <f t="shared" si="3"/>
        <v>405.5</v>
      </c>
      <c r="L11" s="51">
        <v>0.84</v>
      </c>
      <c r="M11" s="63">
        <v>35520</v>
      </c>
      <c r="N11" s="56">
        <v>853.625</v>
      </c>
      <c r="O11" s="58">
        <v>27.068192662500003</v>
      </c>
      <c r="Q11" s="20">
        <v>3.5</v>
      </c>
      <c r="R11" s="30">
        <v>3.4</v>
      </c>
      <c r="T11" s="30">
        <v>0.4</v>
      </c>
      <c r="U11" s="30">
        <v>0.4</v>
      </c>
      <c r="AN11" s="19">
        <v>37607</v>
      </c>
      <c r="AO11" s="20">
        <v>1001.929</v>
      </c>
    </row>
    <row r="12" spans="1:41" ht="18" customHeight="1">
      <c r="A12" s="60">
        <v>2540</v>
      </c>
      <c r="B12" s="61">
        <f t="shared" si="0"/>
        <v>409.5</v>
      </c>
      <c r="C12" s="64">
        <v>451</v>
      </c>
      <c r="D12" s="57">
        <v>234030</v>
      </c>
      <c r="E12" s="62">
        <f t="shared" si="1"/>
        <v>409.39000000000004</v>
      </c>
      <c r="F12" s="51">
        <v>429.6</v>
      </c>
      <c r="G12" s="63">
        <v>36068</v>
      </c>
      <c r="H12" s="56">
        <f t="shared" si="2"/>
        <v>405.34000000000003</v>
      </c>
      <c r="I12" s="51">
        <v>0</v>
      </c>
      <c r="J12" s="57">
        <v>35623</v>
      </c>
      <c r="K12" s="62">
        <f t="shared" si="3"/>
        <v>405.35</v>
      </c>
      <c r="L12" s="51">
        <v>0.34</v>
      </c>
      <c r="M12" s="63">
        <v>35594</v>
      </c>
      <c r="N12" s="56">
        <v>718.8</v>
      </c>
      <c r="O12" s="58">
        <v>22.79293236</v>
      </c>
      <c r="Q12" s="20">
        <v>4.4</v>
      </c>
      <c r="R12" s="30">
        <v>4.29</v>
      </c>
      <c r="T12" s="30">
        <v>0.24</v>
      </c>
      <c r="U12" s="36">
        <v>0.25</v>
      </c>
      <c r="AN12" s="19">
        <v>37973</v>
      </c>
      <c r="AO12" s="20">
        <v>638.241</v>
      </c>
    </row>
    <row r="13" spans="1:41" ht="18" customHeight="1">
      <c r="A13" s="60">
        <v>2541</v>
      </c>
      <c r="B13" s="61">
        <f t="shared" si="0"/>
        <v>408.16</v>
      </c>
      <c r="C13" s="51">
        <v>129.4</v>
      </c>
      <c r="D13" s="57">
        <v>234375</v>
      </c>
      <c r="E13" s="62">
        <f t="shared" si="1"/>
        <v>408.11</v>
      </c>
      <c r="F13" s="51">
        <v>124.9</v>
      </c>
      <c r="G13" s="63">
        <v>36048</v>
      </c>
      <c r="H13" s="56">
        <f t="shared" si="2"/>
        <v>405.16</v>
      </c>
      <c r="I13" s="51">
        <v>0.15</v>
      </c>
      <c r="J13" s="57">
        <v>36240</v>
      </c>
      <c r="K13" s="62">
        <f t="shared" si="3"/>
        <v>405.16</v>
      </c>
      <c r="L13" s="51">
        <v>0.15</v>
      </c>
      <c r="M13" s="63">
        <v>36240</v>
      </c>
      <c r="N13" s="56">
        <v>325.6</v>
      </c>
      <c r="O13" s="58">
        <v>10.32</v>
      </c>
      <c r="Q13" s="20">
        <v>3.06</v>
      </c>
      <c r="R13" s="30">
        <v>3.01</v>
      </c>
      <c r="T13" s="30">
        <v>0.06</v>
      </c>
      <c r="U13" s="36">
        <v>0.06</v>
      </c>
      <c r="AN13" s="19">
        <v>38339</v>
      </c>
      <c r="AO13" s="65">
        <v>1234.17</v>
      </c>
    </row>
    <row r="14" spans="1:41" ht="18" customHeight="1">
      <c r="A14" s="60">
        <v>2542</v>
      </c>
      <c r="B14" s="61">
        <f t="shared" si="0"/>
        <v>408.85</v>
      </c>
      <c r="C14" s="51">
        <v>198.9</v>
      </c>
      <c r="D14" s="57">
        <v>234755</v>
      </c>
      <c r="E14" s="62">
        <f t="shared" si="1"/>
        <v>408.78000000000003</v>
      </c>
      <c r="F14" s="51">
        <v>191.9</v>
      </c>
      <c r="G14" s="63">
        <v>37160</v>
      </c>
      <c r="H14" s="56">
        <f t="shared" si="2"/>
        <v>405.15000000000003</v>
      </c>
      <c r="I14" s="51">
        <v>0.13</v>
      </c>
      <c r="J14" s="57">
        <v>36986</v>
      </c>
      <c r="K14" s="62">
        <f t="shared" si="3"/>
        <v>405.16</v>
      </c>
      <c r="L14" s="51">
        <v>0.15</v>
      </c>
      <c r="M14" s="63">
        <v>36988</v>
      </c>
      <c r="N14" s="56">
        <v>607.01</v>
      </c>
      <c r="O14" s="58">
        <v>19.2</v>
      </c>
      <c r="Q14" s="20">
        <v>3.75</v>
      </c>
      <c r="R14" s="30">
        <v>3.68</v>
      </c>
      <c r="T14" s="30">
        <v>0.05</v>
      </c>
      <c r="U14" s="36">
        <v>0.06</v>
      </c>
      <c r="AN14" s="19">
        <v>38705</v>
      </c>
      <c r="AO14" s="20">
        <v>974.503872</v>
      </c>
    </row>
    <row r="15" spans="1:41" ht="18" customHeight="1">
      <c r="A15" s="60">
        <v>2543</v>
      </c>
      <c r="B15" s="61">
        <f t="shared" si="0"/>
        <v>408.51000000000005</v>
      </c>
      <c r="C15" s="51">
        <v>156.72</v>
      </c>
      <c r="D15" s="57">
        <v>235073</v>
      </c>
      <c r="E15" s="62">
        <f t="shared" si="1"/>
        <v>408.38</v>
      </c>
      <c r="F15" s="51">
        <v>149.8</v>
      </c>
      <c r="G15" s="63">
        <v>37113</v>
      </c>
      <c r="H15" s="56">
        <f t="shared" si="2"/>
        <v>405.16</v>
      </c>
      <c r="I15" s="51">
        <v>0.18</v>
      </c>
      <c r="J15" s="57">
        <v>36955</v>
      </c>
      <c r="K15" s="62">
        <f t="shared" si="3"/>
        <v>405.15000000000003</v>
      </c>
      <c r="L15" s="51">
        <v>0.15</v>
      </c>
      <c r="M15" s="63">
        <v>36932</v>
      </c>
      <c r="N15" s="56">
        <v>570.978</v>
      </c>
      <c r="O15" s="58">
        <v>18.11</v>
      </c>
      <c r="Q15" s="20">
        <v>3.41</v>
      </c>
      <c r="R15" s="30">
        <v>3.28</v>
      </c>
      <c r="T15" s="30">
        <v>0.06</v>
      </c>
      <c r="U15" s="36">
        <v>0.05</v>
      </c>
      <c r="AN15" s="19">
        <v>39071</v>
      </c>
      <c r="AO15" s="65">
        <v>702.7819200000001</v>
      </c>
    </row>
    <row r="16" spans="1:41" ht="18" customHeight="1">
      <c r="A16" s="60">
        <v>2544</v>
      </c>
      <c r="B16" s="61">
        <f t="shared" si="0"/>
        <v>409.49</v>
      </c>
      <c r="C16" s="51">
        <v>260.3</v>
      </c>
      <c r="D16" s="57">
        <v>235434</v>
      </c>
      <c r="E16" s="62">
        <f t="shared" si="1"/>
        <v>409.41</v>
      </c>
      <c r="F16" s="51">
        <v>253.1</v>
      </c>
      <c r="G16" s="63">
        <v>37473</v>
      </c>
      <c r="H16" s="56">
        <f t="shared" si="2"/>
        <v>405.16</v>
      </c>
      <c r="I16" s="51">
        <v>0.06</v>
      </c>
      <c r="J16" s="57">
        <v>37378</v>
      </c>
      <c r="K16" s="62">
        <f t="shared" si="3"/>
        <v>405.18</v>
      </c>
      <c r="L16" s="51">
        <v>0.08</v>
      </c>
      <c r="M16" s="63">
        <v>37372</v>
      </c>
      <c r="N16" s="56">
        <v>1042.458</v>
      </c>
      <c r="O16" s="58">
        <v>33.06</v>
      </c>
      <c r="Q16" s="20">
        <v>4.39</v>
      </c>
      <c r="R16" s="30">
        <v>4.31</v>
      </c>
      <c r="T16" s="30">
        <v>0.06</v>
      </c>
      <c r="U16" s="36">
        <v>0.08</v>
      </c>
      <c r="AN16" s="19">
        <v>39437</v>
      </c>
      <c r="AO16" s="20">
        <v>726.7</v>
      </c>
    </row>
    <row r="17" spans="1:41" ht="18" customHeight="1">
      <c r="A17" s="60">
        <v>2545</v>
      </c>
      <c r="B17" s="61">
        <f t="shared" si="0"/>
        <v>409.83000000000004</v>
      </c>
      <c r="C17" s="51">
        <v>271.73</v>
      </c>
      <c r="D17" s="57">
        <v>235837</v>
      </c>
      <c r="E17" s="62">
        <f t="shared" si="1"/>
        <v>409.68</v>
      </c>
      <c r="F17" s="51">
        <v>248.22</v>
      </c>
      <c r="G17" s="63">
        <v>37510</v>
      </c>
      <c r="H17" s="56">
        <f t="shared" si="2"/>
        <v>405.19</v>
      </c>
      <c r="I17" s="51">
        <v>0.549</v>
      </c>
      <c r="J17" s="57">
        <v>37353</v>
      </c>
      <c r="K17" s="62">
        <f t="shared" si="3"/>
        <v>405.20000000000005</v>
      </c>
      <c r="L17" s="51">
        <v>0.61</v>
      </c>
      <c r="M17" s="63">
        <v>37353</v>
      </c>
      <c r="N17" s="56">
        <v>1001.929</v>
      </c>
      <c r="O17" s="58">
        <v>31.7708680113</v>
      </c>
      <c r="Q17" s="20">
        <v>4.73</v>
      </c>
      <c r="R17" s="30">
        <v>4.58</v>
      </c>
      <c r="T17" s="30">
        <v>0.09</v>
      </c>
      <c r="U17" s="30">
        <v>0.1</v>
      </c>
      <c r="AN17" s="19">
        <v>39803</v>
      </c>
      <c r="AO17" s="66">
        <v>747.56</v>
      </c>
    </row>
    <row r="18" spans="1:41" ht="18" customHeight="1">
      <c r="A18" s="60">
        <v>2546</v>
      </c>
      <c r="B18" s="67">
        <f t="shared" si="0"/>
        <v>410.02000000000004</v>
      </c>
      <c r="C18" s="51">
        <v>346</v>
      </c>
      <c r="D18" s="57">
        <v>236202</v>
      </c>
      <c r="E18" s="62">
        <f t="shared" si="1"/>
        <v>409.82000000000005</v>
      </c>
      <c r="F18" s="51">
        <v>302.4</v>
      </c>
      <c r="G18" s="63">
        <v>38607</v>
      </c>
      <c r="H18" s="56">
        <f t="shared" si="2"/>
        <v>405.06</v>
      </c>
      <c r="I18" s="51">
        <v>0.12</v>
      </c>
      <c r="J18" s="63">
        <v>38433</v>
      </c>
      <c r="K18" s="62">
        <f t="shared" si="3"/>
        <v>405.06</v>
      </c>
      <c r="L18" s="51">
        <v>0.12</v>
      </c>
      <c r="M18" s="63">
        <v>38433</v>
      </c>
      <c r="N18" s="56">
        <v>638.241</v>
      </c>
      <c r="O18" s="58">
        <v>20.18</v>
      </c>
      <c r="Q18" s="68">
        <v>4.92</v>
      </c>
      <c r="R18" s="30">
        <v>4.72</v>
      </c>
      <c r="T18" s="30">
        <v>-0.04</v>
      </c>
      <c r="U18" s="36">
        <v>-0.04</v>
      </c>
      <c r="AN18" s="19">
        <v>40169</v>
      </c>
      <c r="AO18" s="66">
        <v>540.22</v>
      </c>
    </row>
    <row r="19" spans="1:41" ht="18" customHeight="1">
      <c r="A19" s="60">
        <v>2547</v>
      </c>
      <c r="B19" s="61">
        <f t="shared" si="0"/>
        <v>409.69</v>
      </c>
      <c r="C19" s="69">
        <v>347.9</v>
      </c>
      <c r="D19" s="57">
        <v>236573</v>
      </c>
      <c r="E19" s="62">
        <f t="shared" si="1"/>
        <v>409.44</v>
      </c>
      <c r="F19" s="51">
        <v>297.2</v>
      </c>
      <c r="G19" s="63">
        <v>38247</v>
      </c>
      <c r="H19" s="56">
        <f t="shared" si="2"/>
        <v>405.04</v>
      </c>
      <c r="I19" s="51">
        <v>0.24</v>
      </c>
      <c r="J19" s="63">
        <v>38104</v>
      </c>
      <c r="K19" s="62">
        <f t="shared" si="3"/>
        <v>405.04</v>
      </c>
      <c r="L19" s="51">
        <v>0.24</v>
      </c>
      <c r="M19" s="63">
        <v>38104</v>
      </c>
      <c r="N19" s="70">
        <v>1234.17</v>
      </c>
      <c r="O19" s="71">
        <v>39.14</v>
      </c>
      <c r="Q19" s="20">
        <v>4.59</v>
      </c>
      <c r="R19" s="30">
        <v>4.34</v>
      </c>
      <c r="T19" s="30">
        <v>-0.06</v>
      </c>
      <c r="U19" s="36">
        <v>-0.06</v>
      </c>
      <c r="AN19" s="19">
        <v>40535</v>
      </c>
      <c r="AO19" s="72">
        <v>714.91</v>
      </c>
    </row>
    <row r="20" spans="1:41" ht="18" customHeight="1">
      <c r="A20" s="60">
        <v>2548</v>
      </c>
      <c r="B20" s="73">
        <f t="shared" si="0"/>
        <v>410.01000000000005</v>
      </c>
      <c r="C20" s="74">
        <v>430</v>
      </c>
      <c r="D20" s="57">
        <v>236951</v>
      </c>
      <c r="E20" s="62">
        <f t="shared" si="1"/>
        <v>409.77000000000004</v>
      </c>
      <c r="F20" s="51">
        <v>383.15</v>
      </c>
      <c r="G20" s="63">
        <v>38990</v>
      </c>
      <c r="H20" s="56">
        <f t="shared" si="2"/>
        <v>405.28000000000003</v>
      </c>
      <c r="I20" s="51">
        <v>0.7</v>
      </c>
      <c r="J20" s="63">
        <v>38909</v>
      </c>
      <c r="K20" s="62">
        <f t="shared" si="3"/>
        <v>405.28000000000003</v>
      </c>
      <c r="L20" s="51">
        <v>0.7</v>
      </c>
      <c r="M20" s="63">
        <v>38909</v>
      </c>
      <c r="N20" s="56">
        <v>974.503872</v>
      </c>
      <c r="O20" s="58">
        <v>30.901315068493158</v>
      </c>
      <c r="Q20" s="20">
        <v>4.91</v>
      </c>
      <c r="R20" s="30">
        <v>4.67</v>
      </c>
      <c r="T20" s="30">
        <v>0.18</v>
      </c>
      <c r="U20" s="36">
        <v>0.18</v>
      </c>
      <c r="AO20" s="36"/>
    </row>
    <row r="21" spans="1:41" ht="18" customHeight="1">
      <c r="A21" s="75">
        <v>2549</v>
      </c>
      <c r="B21" s="56">
        <v>408.75</v>
      </c>
      <c r="C21" s="51">
        <v>274.35</v>
      </c>
      <c r="D21" s="57">
        <v>267</v>
      </c>
      <c r="E21" s="62">
        <f>3.5+Q5</f>
        <v>408.6</v>
      </c>
      <c r="F21" s="51">
        <v>257.5</v>
      </c>
      <c r="G21" s="57">
        <v>267</v>
      </c>
      <c r="H21" s="62">
        <f>0.09+Q5</f>
        <v>405.19</v>
      </c>
      <c r="I21" s="51">
        <v>0.3</v>
      </c>
      <c r="J21" s="57">
        <v>79</v>
      </c>
      <c r="K21" s="62">
        <f>0.09+Q5</f>
        <v>405.19</v>
      </c>
      <c r="L21" s="51">
        <v>0.3</v>
      </c>
      <c r="M21" s="57">
        <v>79</v>
      </c>
      <c r="N21" s="76">
        <v>702.7819200000001</v>
      </c>
      <c r="O21" s="71">
        <f aca="true" t="shared" si="4" ref="O21:O31">+N21*0.0317097</f>
        <v>22.285003848624005</v>
      </c>
      <c r="Q21" s="30">
        <f aca="true" t="shared" si="5" ref="Q21:Q31">B21-$Q$5</f>
        <v>3.6499999999999773</v>
      </c>
      <c r="T21" s="30">
        <f aca="true" t="shared" si="6" ref="T21:T32">H21-$Q$5</f>
        <v>0.08999999999997499</v>
      </c>
      <c r="AO21" s="36"/>
    </row>
    <row r="22" spans="1:41" ht="18" customHeight="1">
      <c r="A22" s="75">
        <v>2550</v>
      </c>
      <c r="B22" s="56">
        <v>407.84</v>
      </c>
      <c r="C22" s="51">
        <v>187.82</v>
      </c>
      <c r="D22" s="57">
        <v>287</v>
      </c>
      <c r="E22" s="62">
        <v>407.68</v>
      </c>
      <c r="F22" s="51">
        <v>172.28</v>
      </c>
      <c r="G22" s="57">
        <v>287</v>
      </c>
      <c r="H22" s="62">
        <f>Q5+-0.07</f>
        <v>405.03000000000003</v>
      </c>
      <c r="I22" s="51">
        <v>0.105</v>
      </c>
      <c r="J22" s="57">
        <v>59</v>
      </c>
      <c r="K22" s="62">
        <v>405.05</v>
      </c>
      <c r="L22" s="51">
        <v>0.14</v>
      </c>
      <c r="M22" s="57">
        <v>58</v>
      </c>
      <c r="N22" s="62">
        <v>726.7</v>
      </c>
      <c r="O22" s="71">
        <f t="shared" si="4"/>
        <v>23.043438990000002</v>
      </c>
      <c r="Q22" s="30">
        <f t="shared" si="5"/>
        <v>2.7399999999999523</v>
      </c>
      <c r="T22" s="30">
        <f t="shared" si="6"/>
        <v>-0.06999999999999318</v>
      </c>
      <c r="AO22" s="36"/>
    </row>
    <row r="23" spans="1:41" ht="18" customHeight="1">
      <c r="A23" s="60">
        <v>2551</v>
      </c>
      <c r="B23" s="77">
        <v>407.65</v>
      </c>
      <c r="C23" s="78">
        <v>155.4</v>
      </c>
      <c r="D23" s="57">
        <v>252</v>
      </c>
      <c r="E23" s="79">
        <v>407.55</v>
      </c>
      <c r="F23" s="78">
        <v>146.4</v>
      </c>
      <c r="G23" s="57">
        <v>252</v>
      </c>
      <c r="H23" s="80">
        <v>404.96</v>
      </c>
      <c r="I23" s="77">
        <v>0.41</v>
      </c>
      <c r="J23" s="57">
        <v>48</v>
      </c>
      <c r="K23" s="79">
        <v>404.98</v>
      </c>
      <c r="L23" s="78">
        <v>0.48</v>
      </c>
      <c r="M23" s="57">
        <v>48</v>
      </c>
      <c r="N23" s="79">
        <v>747.56</v>
      </c>
      <c r="O23" s="71">
        <f t="shared" si="4"/>
        <v>23.704903331999997</v>
      </c>
      <c r="Q23" s="30">
        <f t="shared" si="5"/>
        <v>2.5499999999999545</v>
      </c>
      <c r="T23" s="30">
        <f t="shared" si="6"/>
        <v>-0.1400000000000432</v>
      </c>
      <c r="AO23" s="36"/>
    </row>
    <row r="24" spans="1:41" ht="18" customHeight="1">
      <c r="A24" s="75">
        <v>2552</v>
      </c>
      <c r="B24" s="77">
        <v>407.45</v>
      </c>
      <c r="C24" s="78">
        <v>156</v>
      </c>
      <c r="D24" s="57">
        <v>268</v>
      </c>
      <c r="E24" s="79">
        <v>407.23</v>
      </c>
      <c r="F24" s="78">
        <v>134</v>
      </c>
      <c r="G24" s="57">
        <v>268</v>
      </c>
      <c r="H24" s="79">
        <v>404.87</v>
      </c>
      <c r="I24" s="78">
        <v>0.14</v>
      </c>
      <c r="J24" s="57">
        <v>32</v>
      </c>
      <c r="K24" s="79">
        <v>404.91</v>
      </c>
      <c r="L24" s="78">
        <v>0.23</v>
      </c>
      <c r="M24" s="57">
        <v>32</v>
      </c>
      <c r="N24" s="79">
        <v>540.22</v>
      </c>
      <c r="O24" s="71">
        <f t="shared" si="4"/>
        <v>17.130214134000003</v>
      </c>
      <c r="Q24" s="30">
        <f t="shared" si="5"/>
        <v>2.349999999999966</v>
      </c>
      <c r="T24" s="30">
        <f t="shared" si="6"/>
        <v>-0.2300000000000182</v>
      </c>
      <c r="AO24" s="36"/>
    </row>
    <row r="25" spans="1:41" ht="18" customHeight="1">
      <c r="A25" s="60">
        <v>2553</v>
      </c>
      <c r="B25" s="77">
        <v>408.5</v>
      </c>
      <c r="C25" s="78">
        <v>275.5</v>
      </c>
      <c r="D25" s="57">
        <v>40472</v>
      </c>
      <c r="E25" s="79">
        <v>408.22</v>
      </c>
      <c r="F25" s="78">
        <v>223.2</v>
      </c>
      <c r="G25" s="63">
        <v>40472</v>
      </c>
      <c r="H25" s="77">
        <v>404.83</v>
      </c>
      <c r="I25" s="78">
        <v>0.225</v>
      </c>
      <c r="J25" s="57">
        <v>40229</v>
      </c>
      <c r="K25" s="79">
        <v>404.837</v>
      </c>
      <c r="L25" s="78">
        <v>0.3</v>
      </c>
      <c r="M25" s="63">
        <v>40229</v>
      </c>
      <c r="N25" s="77">
        <v>714.91</v>
      </c>
      <c r="O25" s="81">
        <f t="shared" si="4"/>
        <v>22.669581627</v>
      </c>
      <c r="Q25" s="30">
        <f t="shared" si="5"/>
        <v>3.3999999999999773</v>
      </c>
      <c r="T25" s="82">
        <f t="shared" si="6"/>
        <v>-0.27000000000003865</v>
      </c>
      <c r="AO25" s="36"/>
    </row>
    <row r="26" spans="1:41" ht="18" customHeight="1">
      <c r="A26" s="75">
        <v>2554</v>
      </c>
      <c r="B26" s="77">
        <v>408.69</v>
      </c>
      <c r="C26" s="78">
        <v>372.25</v>
      </c>
      <c r="D26" s="57">
        <v>40801</v>
      </c>
      <c r="E26" s="79">
        <v>408.599</v>
      </c>
      <c r="F26" s="78">
        <v>352</v>
      </c>
      <c r="G26" s="63">
        <v>40801</v>
      </c>
      <c r="H26" s="77">
        <v>404.94</v>
      </c>
      <c r="I26" s="78">
        <v>0.6</v>
      </c>
      <c r="J26" s="57">
        <v>40711</v>
      </c>
      <c r="K26" s="79">
        <v>404.99</v>
      </c>
      <c r="L26" s="78">
        <v>1.35</v>
      </c>
      <c r="M26" s="63">
        <v>40634</v>
      </c>
      <c r="N26" s="77">
        <v>1465.84</v>
      </c>
      <c r="O26" s="81">
        <f t="shared" si="4"/>
        <v>46.481346648</v>
      </c>
      <c r="Q26" s="36">
        <f t="shared" si="5"/>
        <v>3.589999999999975</v>
      </c>
      <c r="T26" s="36">
        <f t="shared" si="6"/>
        <v>-0.160000000000025</v>
      </c>
      <c r="AO26" s="36"/>
    </row>
    <row r="27" spans="1:41" ht="18" customHeight="1">
      <c r="A27" s="60">
        <v>2555</v>
      </c>
      <c r="B27" s="77">
        <v>407.6</v>
      </c>
      <c r="C27" s="78">
        <v>147.5</v>
      </c>
      <c r="D27" s="57">
        <v>41167</v>
      </c>
      <c r="E27" s="79">
        <v>407.58</v>
      </c>
      <c r="F27" s="78">
        <v>145.55</v>
      </c>
      <c r="G27" s="63">
        <v>40801</v>
      </c>
      <c r="H27" s="77">
        <v>405.06</v>
      </c>
      <c r="I27" s="78">
        <v>0.3</v>
      </c>
      <c r="J27" s="57">
        <v>40920</v>
      </c>
      <c r="K27" s="79">
        <v>405.062</v>
      </c>
      <c r="L27" s="78">
        <v>0.3</v>
      </c>
      <c r="M27" s="63">
        <v>40920</v>
      </c>
      <c r="N27" s="77">
        <v>468.63</v>
      </c>
      <c r="O27" s="81">
        <f t="shared" si="4"/>
        <v>14.860116711</v>
      </c>
      <c r="Q27" s="30">
        <f t="shared" si="5"/>
        <v>2.5</v>
      </c>
      <c r="T27" s="36">
        <f t="shared" si="6"/>
        <v>-0.040000000000020464</v>
      </c>
      <c r="AO27" s="36"/>
    </row>
    <row r="28" spans="1:41" ht="18" customHeight="1">
      <c r="A28" s="75">
        <v>2556</v>
      </c>
      <c r="B28" s="77">
        <v>408.07</v>
      </c>
      <c r="C28" s="78">
        <v>168.85</v>
      </c>
      <c r="D28" s="57">
        <v>41545</v>
      </c>
      <c r="E28" s="79">
        <v>407.93</v>
      </c>
      <c r="F28" s="78">
        <v>155.55</v>
      </c>
      <c r="G28" s="63">
        <v>41545</v>
      </c>
      <c r="H28" s="77">
        <v>404.82</v>
      </c>
      <c r="I28" s="78">
        <v>0.12</v>
      </c>
      <c r="J28" s="57">
        <v>41338</v>
      </c>
      <c r="K28" s="79">
        <v>404.83</v>
      </c>
      <c r="L28" s="78">
        <v>0.13</v>
      </c>
      <c r="M28" s="63">
        <v>41639</v>
      </c>
      <c r="N28" s="77">
        <v>699.84</v>
      </c>
      <c r="O28" s="81">
        <f t="shared" si="4"/>
        <v>22.191716448</v>
      </c>
      <c r="Q28" s="36">
        <f t="shared" si="5"/>
        <v>2.9699999999999704</v>
      </c>
      <c r="T28" s="36">
        <f t="shared" si="6"/>
        <v>-0.28000000000002956</v>
      </c>
      <c r="AO28" s="36"/>
    </row>
    <row r="29" spans="1:41" ht="18" customHeight="1">
      <c r="A29" s="60">
        <v>2557</v>
      </c>
      <c r="B29" s="77">
        <v>408.27</v>
      </c>
      <c r="C29" s="51">
        <v>305.5</v>
      </c>
      <c r="D29" s="57">
        <v>41885</v>
      </c>
      <c r="E29" s="79">
        <v>408.163</v>
      </c>
      <c r="F29" s="78">
        <v>289</v>
      </c>
      <c r="G29" s="63">
        <v>41886</v>
      </c>
      <c r="H29" s="77">
        <v>404.62</v>
      </c>
      <c r="I29" s="78">
        <v>0.2</v>
      </c>
      <c r="J29" s="57">
        <v>41819</v>
      </c>
      <c r="K29" s="79">
        <v>404.638</v>
      </c>
      <c r="L29" s="78">
        <v>0.42</v>
      </c>
      <c r="M29" s="63">
        <v>41819</v>
      </c>
      <c r="N29" s="77">
        <v>731.06</v>
      </c>
      <c r="O29" s="81">
        <f t="shared" si="4"/>
        <v>23.181693281999998</v>
      </c>
      <c r="Q29" s="36">
        <f t="shared" si="5"/>
        <v>3.169999999999959</v>
      </c>
      <c r="T29" s="1">
        <f t="shared" si="6"/>
        <v>-0.4800000000000182</v>
      </c>
      <c r="AO29" s="36"/>
    </row>
    <row r="30" spans="1:41" ht="18" customHeight="1">
      <c r="A30" s="75">
        <v>2558</v>
      </c>
      <c r="B30" s="77">
        <v>406.9</v>
      </c>
      <c r="C30" s="78">
        <v>65.75</v>
      </c>
      <c r="D30" s="57">
        <v>42232</v>
      </c>
      <c r="E30" s="79">
        <v>406.68</v>
      </c>
      <c r="F30" s="78">
        <v>54.5</v>
      </c>
      <c r="G30" s="63">
        <v>42232</v>
      </c>
      <c r="H30" s="77">
        <v>404.82</v>
      </c>
      <c r="I30" s="78">
        <v>0.04</v>
      </c>
      <c r="J30" s="57">
        <v>42181</v>
      </c>
      <c r="K30" s="79">
        <v>404.82</v>
      </c>
      <c r="L30" s="78">
        <v>0.04</v>
      </c>
      <c r="M30" s="63">
        <v>42181</v>
      </c>
      <c r="N30" s="77">
        <v>127.87</v>
      </c>
      <c r="O30" s="81">
        <f t="shared" si="4"/>
        <v>4.054719339</v>
      </c>
      <c r="Q30" s="30">
        <f t="shared" si="5"/>
        <v>1.7999999999999545</v>
      </c>
      <c r="T30" s="1">
        <f t="shared" si="6"/>
        <v>-0.28000000000002956</v>
      </c>
      <c r="AO30" s="36"/>
    </row>
    <row r="31" spans="1:41" ht="18" customHeight="1">
      <c r="A31" s="60">
        <v>2559</v>
      </c>
      <c r="B31" s="77">
        <v>408.1</v>
      </c>
      <c r="C31" s="78">
        <v>147</v>
      </c>
      <c r="D31" s="57">
        <v>42686</v>
      </c>
      <c r="E31" s="79">
        <v>407.928</v>
      </c>
      <c r="F31" s="78">
        <v>131.2</v>
      </c>
      <c r="G31" s="63">
        <v>42686</v>
      </c>
      <c r="H31" s="77">
        <v>404.56</v>
      </c>
      <c r="I31" s="78">
        <v>0.3</v>
      </c>
      <c r="J31" s="57">
        <v>42453</v>
      </c>
      <c r="K31" s="79">
        <v>404.56</v>
      </c>
      <c r="L31" s="78">
        <v>0.3</v>
      </c>
      <c r="M31" s="63">
        <v>42454</v>
      </c>
      <c r="N31" s="77">
        <v>499.32</v>
      </c>
      <c r="O31" s="81">
        <f t="shared" si="4"/>
        <v>15.833287404</v>
      </c>
      <c r="Q31" s="30">
        <f t="shared" si="5"/>
        <v>3</v>
      </c>
      <c r="T31" s="1">
        <f t="shared" si="6"/>
        <v>-0.5400000000000205</v>
      </c>
      <c r="AO31" s="36"/>
    </row>
    <row r="32" spans="1:41" ht="18" customHeight="1">
      <c r="A32" s="60">
        <v>2560</v>
      </c>
      <c r="B32" s="77">
        <v>409.18</v>
      </c>
      <c r="C32" s="78">
        <v>250.15</v>
      </c>
      <c r="D32" s="84">
        <v>42940</v>
      </c>
      <c r="E32" s="79">
        <v>409.09</v>
      </c>
      <c r="F32" s="78">
        <v>239.57</v>
      </c>
      <c r="G32" s="85">
        <v>43305</v>
      </c>
      <c r="H32" s="77">
        <v>404.56</v>
      </c>
      <c r="I32" s="78">
        <v>0.54</v>
      </c>
      <c r="J32" s="84">
        <v>43193</v>
      </c>
      <c r="K32" s="79">
        <v>404.56</v>
      </c>
      <c r="L32" s="78">
        <v>0.54</v>
      </c>
      <c r="M32" s="85">
        <v>43193</v>
      </c>
      <c r="N32" s="77">
        <v>906.19</v>
      </c>
      <c r="O32" s="81">
        <v>28.74</v>
      </c>
      <c r="Q32" s="36">
        <v>4.079999999999984</v>
      </c>
      <c r="T32" s="1">
        <f t="shared" si="6"/>
        <v>-0.5400000000000205</v>
      </c>
      <c r="AO32" s="36"/>
    </row>
    <row r="33" spans="1:41" ht="18" customHeight="1">
      <c r="A33" s="60">
        <v>2561</v>
      </c>
      <c r="B33" s="77">
        <v>409.15</v>
      </c>
      <c r="C33" s="78">
        <v>196.17</v>
      </c>
      <c r="D33" s="84">
        <v>43331</v>
      </c>
      <c r="E33" s="79">
        <v>408.98</v>
      </c>
      <c r="F33" s="78">
        <v>183.21</v>
      </c>
      <c r="G33" s="85">
        <v>43696</v>
      </c>
      <c r="H33" s="77">
        <v>404.8</v>
      </c>
      <c r="I33" s="78">
        <v>1.25</v>
      </c>
      <c r="J33" s="84">
        <v>43556</v>
      </c>
      <c r="K33" s="79">
        <v>404.8</v>
      </c>
      <c r="L33" s="78">
        <v>1.25</v>
      </c>
      <c r="M33" s="85">
        <v>43556</v>
      </c>
      <c r="N33" s="77">
        <v>714.25</v>
      </c>
      <c r="O33" s="81">
        <v>22.65</v>
      </c>
      <c r="Q33" s="36">
        <v>4.05</v>
      </c>
      <c r="T33" s="1">
        <v>-0.3</v>
      </c>
      <c r="AO33" s="36"/>
    </row>
    <row r="34" spans="1:41" ht="18" customHeight="1">
      <c r="A34" s="60">
        <v>2562</v>
      </c>
      <c r="B34" s="77">
        <v>409.25</v>
      </c>
      <c r="C34" s="78">
        <v>198.5</v>
      </c>
      <c r="D34" s="84">
        <v>44068</v>
      </c>
      <c r="E34" s="79">
        <v>408.96</v>
      </c>
      <c r="F34" s="78">
        <v>172.8</v>
      </c>
      <c r="G34" s="85">
        <v>44068</v>
      </c>
      <c r="H34" s="77">
        <v>404.65</v>
      </c>
      <c r="I34" s="78">
        <v>0.25</v>
      </c>
      <c r="J34" s="84">
        <v>43894</v>
      </c>
      <c r="K34" s="79">
        <v>404.65</v>
      </c>
      <c r="L34" s="78">
        <v>0.25</v>
      </c>
      <c r="M34" s="85">
        <v>43894</v>
      </c>
      <c r="N34" s="77">
        <v>211.96</v>
      </c>
      <c r="O34" s="81">
        <v>6.72</v>
      </c>
      <c r="Q34" s="36">
        <v>4.15</v>
      </c>
      <c r="T34" s="1">
        <v>-0.45</v>
      </c>
      <c r="AO34" s="36"/>
    </row>
    <row r="35" spans="1:41" ht="18" customHeight="1">
      <c r="A35" s="83"/>
      <c r="B35" s="77"/>
      <c r="C35" s="78"/>
      <c r="D35" s="84"/>
      <c r="E35" s="79"/>
      <c r="F35" s="78"/>
      <c r="G35" s="85"/>
      <c r="H35" s="77"/>
      <c r="I35" s="78"/>
      <c r="J35" s="84"/>
      <c r="K35" s="79"/>
      <c r="L35" s="78"/>
      <c r="M35" s="85"/>
      <c r="N35" s="77"/>
      <c r="O35" s="81"/>
      <c r="Q35" s="36"/>
      <c r="AO35" s="36"/>
    </row>
    <row r="36" spans="1:41" ht="18" customHeight="1">
      <c r="A36" s="83"/>
      <c r="B36" s="77"/>
      <c r="C36" s="78"/>
      <c r="D36" s="84"/>
      <c r="E36" s="79"/>
      <c r="F36" s="78"/>
      <c r="G36" s="85"/>
      <c r="H36" s="77"/>
      <c r="I36" s="78"/>
      <c r="J36" s="84"/>
      <c r="K36" s="79"/>
      <c r="L36" s="78"/>
      <c r="M36" s="85"/>
      <c r="N36" s="77"/>
      <c r="O36" s="81"/>
      <c r="Q36" s="36"/>
      <c r="AO36" s="36"/>
    </row>
    <row r="37" spans="1:17" ht="18" customHeight="1">
      <c r="A37" s="83"/>
      <c r="B37" s="77"/>
      <c r="C37" s="78"/>
      <c r="D37" s="84"/>
      <c r="E37" s="79"/>
      <c r="F37" s="78"/>
      <c r="G37" s="85"/>
      <c r="H37" s="77"/>
      <c r="I37" s="78"/>
      <c r="J37" s="84"/>
      <c r="K37" s="79"/>
      <c r="L37" s="78"/>
      <c r="M37" s="85"/>
      <c r="N37" s="77"/>
      <c r="O37" s="81"/>
      <c r="Q37" s="36"/>
    </row>
    <row r="38" spans="1:28" ht="18" customHeight="1">
      <c r="A38" s="83"/>
      <c r="B38" s="77"/>
      <c r="C38" s="78"/>
      <c r="D38" s="84"/>
      <c r="E38" s="79"/>
      <c r="F38" s="78"/>
      <c r="G38" s="85"/>
      <c r="H38" s="77"/>
      <c r="I38" s="78"/>
      <c r="J38" s="84"/>
      <c r="K38" s="79"/>
      <c r="L38" s="78"/>
      <c r="M38" s="85"/>
      <c r="N38" s="77"/>
      <c r="O38" s="81"/>
      <c r="Q38" s="36"/>
      <c r="AB38" s="6"/>
    </row>
    <row r="39" spans="1:17" ht="18" customHeight="1">
      <c r="A39" s="83"/>
      <c r="B39" s="77"/>
      <c r="C39" s="78"/>
      <c r="D39" s="84"/>
      <c r="E39" s="79"/>
      <c r="F39" s="78"/>
      <c r="G39" s="85"/>
      <c r="H39" s="77"/>
      <c r="I39" s="78"/>
      <c r="J39" s="84"/>
      <c r="K39" s="79"/>
      <c r="L39" s="78"/>
      <c r="M39" s="85"/>
      <c r="N39" s="77"/>
      <c r="O39" s="81"/>
      <c r="Q39" s="36"/>
    </row>
    <row r="40" spans="1:17" ht="18" customHeight="1">
      <c r="A40" s="86"/>
      <c r="B40" s="77"/>
      <c r="C40" s="78"/>
      <c r="D40" s="84"/>
      <c r="E40" s="79"/>
      <c r="F40" s="78"/>
      <c r="G40" s="85"/>
      <c r="H40" s="77"/>
      <c r="I40" s="78"/>
      <c r="J40" s="84"/>
      <c r="K40" s="79"/>
      <c r="L40" s="78"/>
      <c r="M40" s="85"/>
      <c r="N40" s="77"/>
      <c r="O40" s="81"/>
      <c r="Q40" s="36"/>
    </row>
    <row r="41" spans="1:17" ht="22.5" customHeight="1">
      <c r="A41" s="87"/>
      <c r="B41" s="88"/>
      <c r="C41" s="89" t="s">
        <v>19</v>
      </c>
      <c r="D41" s="90"/>
      <c r="E41" s="91"/>
      <c r="F41" s="92"/>
      <c r="G41" s="93"/>
      <c r="H41" s="88"/>
      <c r="I41" s="92"/>
      <c r="J41" s="94"/>
      <c r="K41" s="91"/>
      <c r="L41" s="92"/>
      <c r="M41" s="93"/>
      <c r="N41" s="88"/>
      <c r="O41" s="95"/>
      <c r="Q41" s="36"/>
    </row>
  </sheetData>
  <sheetProtection/>
  <printOptions/>
  <pageMargins left="0.31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2010-11-29T08:45:34Z</cp:lastPrinted>
  <dcterms:created xsi:type="dcterms:W3CDTF">1994-01-31T08:04:27Z</dcterms:created>
  <dcterms:modified xsi:type="dcterms:W3CDTF">2020-06-08T02:05:07Z</dcterms:modified>
  <cp:category/>
  <cp:version/>
  <cp:contentType/>
  <cp:contentStatus/>
</cp:coreProperties>
</file>