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'G.11-H.05'!$A$1:$N$29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<sst xmlns="http://schemas.openxmlformats.org/spreadsheetml/2006/main" count="29" uniqueCount="24">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</sst>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2" fontId="8" fillId="36" borderId="17" xfId="0" applyNumberFormat="1" applyFont="1" applyFill="1" applyBorder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-0.035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'G.11-H.05'!$A$7:$A$26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'G.11-H.05'!$N$7:$N$26</c:f>
              <c:numCache>
                <c:ptCount val="19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196.48000000000002</c:v>
                </c:pt>
                <c:pt idx="15">
                  <c:v>194.10000000000005</c:v>
                </c:pt>
                <c:pt idx="16">
                  <c:v>240.6952800000001</c:v>
                </c:pt>
                <c:pt idx="17">
                  <c:v>444.05625600000025</c:v>
                </c:pt>
                <c:pt idx="18">
                  <c:v>329.4928799999999</c:v>
                </c:pt>
              </c:numCache>
            </c:numRef>
          </c:val>
        </c:ser>
        <c:gapWidth val="100"/>
        <c:axId val="27170413"/>
        <c:axId val="43207126"/>
      </c:barChart>
      <c:lineChart>
        <c:grouping val="standard"/>
        <c:varyColors val="0"/>
        <c:ser>
          <c:idx val="1"/>
          <c:order val="1"/>
          <c:tx>
            <c:v>ค่าเฉลี่ย 459.8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'G.11-H.05'!$P$7:$P$25</c:f>
              <c:numCache>
                <c:ptCount val="19"/>
                <c:pt idx="0">
                  <c:v>459.8054955789474</c:v>
                </c:pt>
                <c:pt idx="1">
                  <c:v>459.8054955789474</c:v>
                </c:pt>
                <c:pt idx="2">
                  <c:v>459.8054955789474</c:v>
                </c:pt>
                <c:pt idx="3">
                  <c:v>459.8054955789474</c:v>
                </c:pt>
                <c:pt idx="4">
                  <c:v>459.8054955789474</c:v>
                </c:pt>
                <c:pt idx="5">
                  <c:v>459.8054955789474</c:v>
                </c:pt>
                <c:pt idx="6">
                  <c:v>459.8054955789474</c:v>
                </c:pt>
                <c:pt idx="7">
                  <c:v>459.8054955789474</c:v>
                </c:pt>
                <c:pt idx="8">
                  <c:v>459.8054955789474</c:v>
                </c:pt>
                <c:pt idx="9">
                  <c:v>459.8054955789474</c:v>
                </c:pt>
                <c:pt idx="10">
                  <c:v>459.8054955789474</c:v>
                </c:pt>
                <c:pt idx="11">
                  <c:v>459.8054955789474</c:v>
                </c:pt>
                <c:pt idx="12">
                  <c:v>459.8054955789474</c:v>
                </c:pt>
                <c:pt idx="13">
                  <c:v>459.8054955789474</c:v>
                </c:pt>
                <c:pt idx="14">
                  <c:v>459.8054955789474</c:v>
                </c:pt>
                <c:pt idx="15">
                  <c:v>459.8054955789474</c:v>
                </c:pt>
                <c:pt idx="16">
                  <c:v>459.8054955789474</c:v>
                </c:pt>
                <c:pt idx="17">
                  <c:v>459.8054955789474</c:v>
                </c:pt>
                <c:pt idx="18">
                  <c:v>459.8054955789474</c:v>
                </c:pt>
              </c:numCache>
            </c:numRef>
          </c:val>
          <c:smooth val="0"/>
        </c:ser>
        <c:axId val="27170413"/>
        <c:axId val="43207126"/>
      </c:line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207126"/>
        <c:crossesAt val="0"/>
        <c:auto val="1"/>
        <c:lblOffset val="100"/>
        <c:tickLblSkip val="1"/>
        <c:noMultiLvlLbl val="0"/>
      </c:catAx>
      <c:valAx>
        <c:axId val="4320712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3">
      <selection activeCell="A26" sqref="A26:IV26"/>
    </sheetView>
  </sheetViews>
  <sheetFormatPr defaultColWidth="9.83203125" defaultRowHeight="21"/>
  <cols>
    <col min="1" max="6" width="6.83203125" style="4" customWidth="1"/>
    <col min="7" max="7" width="8" style="4" customWidth="1"/>
    <col min="8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3">+N7*0.0317097</f>
        <v>22.073122169999994</v>
      </c>
      <c r="P7" s="36">
        <f aca="true" t="shared" si="1" ref="P7:P25">$N$31</f>
        <v>459.8054955789474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459.8054955789474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459.8054955789474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459.8054955789474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459.8054955789474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459.8054955789474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459.8054955789474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459.8054955789474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459.8054955789474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459.8054955789474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459.8054955789474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459.8054955789474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 aca="true" t="shared" si="3" ref="N19:N24">SUM(B19:M19)</f>
        <v>536.67</v>
      </c>
      <c r="O19" s="35">
        <f>+N19*0.0317097</f>
        <v>17.017644698999998</v>
      </c>
      <c r="P19" s="36">
        <f t="shared" si="1"/>
        <v>459.8054955789474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 t="shared" si="3"/>
        <v>482.46999999999997</v>
      </c>
      <c r="O20" s="35">
        <f t="shared" si="0"/>
        <v>15.298978959</v>
      </c>
      <c r="P20" s="36">
        <f t="shared" si="1"/>
        <v>459.8054955789474</v>
      </c>
    </row>
    <row r="21" spans="1:16" ht="15" customHeight="1">
      <c r="A21" s="32">
        <v>2562</v>
      </c>
      <c r="B21" s="37">
        <v>11.35</v>
      </c>
      <c r="C21" s="37">
        <v>12.06</v>
      </c>
      <c r="D21" s="37">
        <v>7.98</v>
      </c>
      <c r="E21" s="37">
        <v>8.12</v>
      </c>
      <c r="F21" s="37">
        <v>77.58</v>
      </c>
      <c r="G21" s="37">
        <v>38.38</v>
      </c>
      <c r="H21" s="37">
        <v>17.01</v>
      </c>
      <c r="I21" s="37">
        <v>12.78</v>
      </c>
      <c r="J21" s="37">
        <v>5.13</v>
      </c>
      <c r="K21" s="37">
        <v>3.24</v>
      </c>
      <c r="L21" s="37">
        <v>1.74</v>
      </c>
      <c r="M21" s="37">
        <v>1.11</v>
      </c>
      <c r="N21" s="34">
        <f t="shared" si="3"/>
        <v>196.48000000000002</v>
      </c>
      <c r="O21" s="35">
        <f t="shared" si="0"/>
        <v>6.230321856000001</v>
      </c>
      <c r="P21" s="36">
        <f t="shared" si="1"/>
        <v>459.8054955789474</v>
      </c>
    </row>
    <row r="22" spans="1:16" ht="15" customHeight="1">
      <c r="A22" s="32">
        <v>2563</v>
      </c>
      <c r="B22" s="33">
        <v>2.86</v>
      </c>
      <c r="C22" s="33">
        <v>8.37</v>
      </c>
      <c r="D22" s="33">
        <v>7.2</v>
      </c>
      <c r="E22" s="33">
        <v>15.65</v>
      </c>
      <c r="F22" s="33">
        <v>94.78</v>
      </c>
      <c r="G22" s="33">
        <v>25.77</v>
      </c>
      <c r="H22" s="33">
        <v>16.15</v>
      </c>
      <c r="I22" s="33">
        <v>17.55</v>
      </c>
      <c r="J22" s="33">
        <v>3.74</v>
      </c>
      <c r="K22" s="33">
        <v>0.94</v>
      </c>
      <c r="L22" s="33">
        <v>0.8</v>
      </c>
      <c r="M22" s="33">
        <v>0.29</v>
      </c>
      <c r="N22" s="34">
        <f t="shared" si="3"/>
        <v>194.10000000000005</v>
      </c>
      <c r="O22" s="35">
        <f t="shared" si="0"/>
        <v>6.1548527700000015</v>
      </c>
      <c r="P22" s="36">
        <f t="shared" si="1"/>
        <v>459.8054955789474</v>
      </c>
    </row>
    <row r="23" spans="1:16" ht="15" customHeight="1">
      <c r="A23" s="32">
        <v>2564</v>
      </c>
      <c r="B23" s="37">
        <v>7.1081280000000024</v>
      </c>
      <c r="C23" s="37">
        <v>12.526272000000002</v>
      </c>
      <c r="D23" s="37">
        <v>12.281759999999998</v>
      </c>
      <c r="E23" s="37">
        <v>23.157792000000015</v>
      </c>
      <c r="F23" s="37">
        <v>22.367232000000012</v>
      </c>
      <c r="G23" s="37">
        <v>51.753600000000034</v>
      </c>
      <c r="H23" s="37">
        <v>54.26179200000002</v>
      </c>
      <c r="I23" s="37">
        <v>31.288895999999994</v>
      </c>
      <c r="J23" s="37">
        <v>4.329936000000003</v>
      </c>
      <c r="K23" s="37">
        <v>8.184672</v>
      </c>
      <c r="L23" s="37">
        <v>7.699968000000005</v>
      </c>
      <c r="M23" s="37">
        <v>5.7352320000000026</v>
      </c>
      <c r="N23" s="34">
        <f t="shared" si="3"/>
        <v>240.6952800000001</v>
      </c>
      <c r="O23" s="35">
        <f t="shared" si="0"/>
        <v>7.632375120216004</v>
      </c>
      <c r="P23" s="36">
        <f t="shared" si="1"/>
        <v>459.8054955789474</v>
      </c>
    </row>
    <row r="24" spans="1:16" ht="15" customHeight="1">
      <c r="A24" s="32">
        <v>2565</v>
      </c>
      <c r="B24" s="37">
        <v>7.945343999999999</v>
      </c>
      <c r="C24" s="37">
        <v>64.84276800000005</v>
      </c>
      <c r="D24" s="37">
        <v>13.501728000000004</v>
      </c>
      <c r="E24" s="37">
        <v>60.680448000000005</v>
      </c>
      <c r="F24" s="37">
        <v>99.11030400000006</v>
      </c>
      <c r="G24" s="37">
        <v>101.2404960000001</v>
      </c>
      <c r="H24" s="37">
        <v>71.60443200000006</v>
      </c>
      <c r="I24" s="37">
        <v>15.755904000000003</v>
      </c>
      <c r="J24" s="37">
        <v>6.675264000000002</v>
      </c>
      <c r="K24" s="37">
        <v>1.7331840000000005</v>
      </c>
      <c r="L24" s="37">
        <v>0.685152</v>
      </c>
      <c r="M24" s="37">
        <v>0.281232</v>
      </c>
      <c r="N24" s="34">
        <f t="shared" si="3"/>
        <v>444.05625600000025</v>
      </c>
      <c r="O24" s="35">
        <f>+N24*0.0317097</f>
        <v>14.080890660883208</v>
      </c>
      <c r="P24" s="36">
        <f t="shared" si="1"/>
        <v>459.8054955789474</v>
      </c>
    </row>
    <row r="25" spans="1:16" ht="15" customHeight="1">
      <c r="A25" s="32">
        <v>2566</v>
      </c>
      <c r="B25" s="37">
        <v>0.13003200000000004</v>
      </c>
      <c r="C25" s="37">
        <v>5.22936</v>
      </c>
      <c r="D25" s="37">
        <v>7.970400000000004</v>
      </c>
      <c r="E25" s="37">
        <v>11.35123200000001</v>
      </c>
      <c r="F25" s="37">
        <v>35.94844800000001</v>
      </c>
      <c r="G25" s="37">
        <v>92.21644799999994</v>
      </c>
      <c r="H25" s="37">
        <v>94.25591999999996</v>
      </c>
      <c r="I25" s="37">
        <v>55.60012799999999</v>
      </c>
      <c r="J25" s="37">
        <v>17.812224</v>
      </c>
      <c r="K25" s="37">
        <v>4.323456000000001</v>
      </c>
      <c r="L25" s="37">
        <v>2.205792000000001</v>
      </c>
      <c r="M25" s="37">
        <v>2.44944</v>
      </c>
      <c r="N25" s="34">
        <f>SUM(B25:M25)</f>
        <v>329.4928799999999</v>
      </c>
      <c r="O25" s="39">
        <f>+N25*0.0317097</f>
        <v>10.448120376935996</v>
      </c>
      <c r="P25" s="36">
        <f t="shared" si="1"/>
        <v>459.8054955789474</v>
      </c>
    </row>
    <row r="26" spans="1:16" ht="15" customHeight="1" hidden="1">
      <c r="A26" s="44">
        <v>2567</v>
      </c>
      <c r="B26" s="45">
        <v>3.52944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>
        <f>SUM(B26:M26)</f>
        <v>3.52944</v>
      </c>
      <c r="O26" s="47">
        <f>+N26*0.0317097</f>
        <v>0.111917483568</v>
      </c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40" t="s">
        <v>19</v>
      </c>
      <c r="B30" s="41">
        <f>MAX(B7:B25)</f>
        <v>34.59</v>
      </c>
      <c r="C30" s="41">
        <f aca="true" t="shared" si="4" ref="C30:M30">MAX(C7:C25)</f>
        <v>83.3</v>
      </c>
      <c r="D30" s="41">
        <f t="shared" si="4"/>
        <v>50.35</v>
      </c>
      <c r="E30" s="41">
        <f t="shared" si="4"/>
        <v>99.9</v>
      </c>
      <c r="F30" s="41">
        <f t="shared" si="4"/>
        <v>187.93</v>
      </c>
      <c r="G30" s="41">
        <f t="shared" si="4"/>
        <v>216.82</v>
      </c>
      <c r="H30" s="41">
        <f t="shared" si="4"/>
        <v>136.86</v>
      </c>
      <c r="I30" s="41">
        <f t="shared" si="4"/>
        <v>81.09</v>
      </c>
      <c r="J30" s="41">
        <f t="shared" si="4"/>
        <v>45.06</v>
      </c>
      <c r="K30" s="41">
        <f t="shared" si="4"/>
        <v>30.78</v>
      </c>
      <c r="L30" s="41">
        <f t="shared" si="4"/>
        <v>23.03</v>
      </c>
      <c r="M30" s="41">
        <f t="shared" si="4"/>
        <v>37.06</v>
      </c>
      <c r="N30" s="41">
        <f>MAX(N7:N25)</f>
        <v>889.59</v>
      </c>
      <c r="O30" s="35">
        <f>+N30*0.0317097</f>
        <v>28.208632023</v>
      </c>
      <c r="P30" s="42"/>
    </row>
    <row r="31" spans="1:16" ht="15" customHeight="1">
      <c r="A31" s="40" t="s">
        <v>16</v>
      </c>
      <c r="B31" s="41">
        <f>AVERAGE(B7:B25)</f>
        <v>14.129658105263157</v>
      </c>
      <c r="C31" s="41">
        <f aca="true" t="shared" si="5" ref="C31:M31">AVERAGE(C7:C25)</f>
        <v>31.793600000000005</v>
      </c>
      <c r="D31" s="41">
        <f t="shared" si="5"/>
        <v>24.095467789473684</v>
      </c>
      <c r="E31" s="41">
        <f t="shared" si="5"/>
        <v>36.76365642105262</v>
      </c>
      <c r="F31" s="41">
        <f t="shared" si="5"/>
        <v>77.01452547368422</v>
      </c>
      <c r="G31" s="41">
        <f t="shared" si="5"/>
        <v>102.16266021052634</v>
      </c>
      <c r="H31" s="41">
        <f t="shared" si="5"/>
        <v>77.6916917894737</v>
      </c>
      <c r="I31" s="41">
        <f t="shared" si="5"/>
        <v>45.052364631578946</v>
      </c>
      <c r="J31" s="41">
        <f t="shared" si="5"/>
        <v>22.720390736842102</v>
      </c>
      <c r="K31" s="41">
        <f t="shared" si="5"/>
        <v>13.061648</v>
      </c>
      <c r="L31" s="41">
        <f t="shared" si="5"/>
        <v>8.20846905263158</v>
      </c>
      <c r="M31" s="41">
        <f t="shared" si="5"/>
        <v>7.111363368421054</v>
      </c>
      <c r="N31" s="41">
        <f>SUM(B31:M31)</f>
        <v>459.8054955789474</v>
      </c>
      <c r="O31" s="35">
        <f>+N31*0.0317097</f>
        <v>14.580294323159748</v>
      </c>
      <c r="P31" s="43"/>
    </row>
    <row r="32" spans="1:16" ht="15" customHeight="1">
      <c r="A32" s="40" t="s">
        <v>20</v>
      </c>
      <c r="B32" s="41">
        <f>MIN(B7:B25)</f>
        <v>0.13003200000000004</v>
      </c>
      <c r="C32" s="41">
        <f aca="true" t="shared" si="6" ref="C32:M32">MIN(C7:C25)</f>
        <v>5.22936</v>
      </c>
      <c r="D32" s="41">
        <f t="shared" si="6"/>
        <v>7.2</v>
      </c>
      <c r="E32" s="41">
        <f t="shared" si="6"/>
        <v>1.73</v>
      </c>
      <c r="F32" s="41">
        <f t="shared" si="6"/>
        <v>22.367232000000012</v>
      </c>
      <c r="G32" s="41">
        <f t="shared" si="6"/>
        <v>14.94</v>
      </c>
      <c r="H32" s="41">
        <f t="shared" si="6"/>
        <v>12.75</v>
      </c>
      <c r="I32" s="41">
        <f t="shared" si="6"/>
        <v>12.78</v>
      </c>
      <c r="J32" s="41">
        <f t="shared" si="6"/>
        <v>3.74</v>
      </c>
      <c r="K32" s="41">
        <f t="shared" si="6"/>
        <v>0.94</v>
      </c>
      <c r="L32" s="41">
        <f t="shared" si="6"/>
        <v>0.685152</v>
      </c>
      <c r="M32" s="41">
        <f t="shared" si="6"/>
        <v>0.281232</v>
      </c>
      <c r="N32" s="41">
        <f>MIN(N7:N25)</f>
        <v>159.80999999999997</v>
      </c>
      <c r="O32" s="35">
        <f>+N32*0.0317097</f>
        <v>5.067527156999999</v>
      </c>
      <c r="P32" s="43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6"/>
      <c r="B41" s="27"/>
      <c r="C41" s="28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2016-07-05T05:45:26Z</cp:lastPrinted>
  <dcterms:created xsi:type="dcterms:W3CDTF">1994-01-31T08:04:27Z</dcterms:created>
  <dcterms:modified xsi:type="dcterms:W3CDTF">2024-05-29T03:18:24Z</dcterms:modified>
  <cp:category/>
  <cp:version/>
  <cp:contentType/>
  <cp:contentStatus/>
</cp:coreProperties>
</file>