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95" windowHeight="618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'MONTHLY'!$A$1:$O$66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<sst xmlns="http://schemas.openxmlformats.org/spreadsheetml/2006/main" count="30" uniqueCount="22">
  <si>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</si>
  <si>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</si>
  <si>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</si>
  <si>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</si>
  <si>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</si>
  <si>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</si>
  <si>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</si>
  <si>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</si>
  <si>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</si>
  <si>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</si>
  <si>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</si>
  <si>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</si>
  <si>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</si>
  <si>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</si>
  <si>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</si>
  <si>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</si>
  <si>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</si>
  <si>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</si>
  <si>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</si>
  <si>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28073 อ.ท่าวังผา  จ.น่าน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</si>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</sst>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General_)"/>
    <numFmt numFmtId="189" formatCode="yyyy"/>
    <numFmt numFmtId="190" formatCode="#,##0.0_);\(#,##0.0\)"/>
    <numFmt numFmtId="191" formatCode="\t0.00"/>
    <numFmt numFmtId="192" formatCode="[$-409]dddd\,\ mmmm\ dd\,\ yyyy"/>
    <numFmt numFmtId="193" formatCode="[$-409]d\-mmm\-yy;@"/>
    <numFmt numFmtId="194" formatCode="\ \ \ bbbb"/>
    <numFmt numFmtId="195" formatCode="mmm\-yyyy"/>
    <numFmt numFmtId="196" formatCode="bbbb"/>
    <numFmt numFmtId="197" formatCode="0.000_)"/>
    <numFmt numFmtId="198" formatCode="[$-41E]d\ mmmm\ yyyy"/>
    <numFmt numFmtId="199" formatCode="[$-1010409]d\ mmm\ yy;@"/>
    <numFmt numFmtId="200" formatCode="[$-1010409]d\ mmmm\ yyyy;@"/>
    <numFmt numFmtId="201" formatCode="[$-107041E]d\ mmm\ yy;@"/>
    <numFmt numFmtId="202" formatCode="ดดด\ bbbb"/>
    <numFmt numFmtId="203" formatCode="#,##0_ ;\-#,##0\ "/>
    <numFmt numFmtId="204" formatCode="[$-409]h:mm:ss\ AM/PM"/>
    <numFmt numFmtId="205" formatCode="d\ \ด\ด\ด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4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</borders>
  <cellStyleXfs count="7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1" fontId="0" fillId="0" borderId="0">
      <alignment/>
      <protection/>
    </xf>
    <xf numFmtId="0" fontId="8" fillId="0" borderId="0" applyProtection="0">
      <alignment/>
    </xf>
    <xf numFmtId="190" fontId="7" fillId="0" borderId="0">
      <alignment/>
      <protection/>
    </xf>
    <xf numFmtId="0" fontId="44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88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3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</cellStyleXfs>
  <cellXfs count="47">
    <xf numFmtId="182" fontId="0" fillId="0" borderId="0" xfId="0" applyAlignment="1">
      <alignment/>
    </xf>
    <xf numFmtId="1" fontId="14" fillId="0" borderId="12" xfId="0" applyNumberFormat="1" applyFont="1" applyBorder="1" applyAlignment="1" applyProtection="1">
      <alignment horizontal="center" vertical="center"/>
      <protection/>
    </xf>
    <xf numFmtId="185" fontId="14" fillId="0" borderId="13" xfId="0" applyNumberFormat="1" applyFont="1" applyBorder="1" applyAlignment="1" applyProtection="1">
      <alignment horizontal="center" vertical="center"/>
      <protection/>
    </xf>
    <xf numFmtId="185" fontId="14" fillId="0" borderId="14" xfId="0" applyNumberFormat="1" applyFont="1" applyBorder="1" applyAlignment="1" applyProtection="1">
      <alignment horizontal="center" vertical="center"/>
      <protection/>
    </xf>
    <xf numFmtId="185" fontId="14" fillId="0" borderId="15" xfId="0" applyNumberFormat="1" applyFont="1" applyBorder="1" applyAlignment="1" applyProtection="1">
      <alignment horizontal="center" vertical="center"/>
      <protection/>
    </xf>
    <xf numFmtId="185" fontId="14" fillId="0" borderId="12" xfId="0" applyNumberFormat="1" applyFont="1" applyBorder="1" applyAlignment="1" applyProtection="1">
      <alignment horizontal="center" vertical="center"/>
      <protection/>
    </xf>
    <xf numFmtId="194" fontId="14" fillId="0" borderId="16" xfId="64" applyNumberFormat="1" applyFont="1" applyBorder="1" applyAlignment="1">
      <alignment horizontal="center"/>
      <protection/>
    </xf>
    <xf numFmtId="185" fontId="14" fillId="0" borderId="17" xfId="0" applyNumberFormat="1" applyFont="1" applyBorder="1" applyAlignment="1" applyProtection="1">
      <alignment horizontal="right" vertical="center"/>
      <protection/>
    </xf>
    <xf numFmtId="185" fontId="14" fillId="0" borderId="18" xfId="0" applyNumberFormat="1" applyFont="1" applyBorder="1" applyAlignment="1" applyProtection="1">
      <alignment horizontal="right" vertical="center"/>
      <protection/>
    </xf>
    <xf numFmtId="185" fontId="14" fillId="0" borderId="19" xfId="0" applyNumberFormat="1" applyFont="1" applyBorder="1" applyAlignment="1" applyProtection="1">
      <alignment horizontal="right" vertical="center"/>
      <protection/>
    </xf>
    <xf numFmtId="185" fontId="14" fillId="0" borderId="20" xfId="0" applyNumberFormat="1" applyFont="1" applyBorder="1" applyAlignment="1" applyProtection="1">
      <alignment horizontal="right" vertical="center"/>
      <protection/>
    </xf>
    <xf numFmtId="1" fontId="14" fillId="0" borderId="21" xfId="0" applyNumberFormat="1" applyFont="1" applyBorder="1" applyAlignment="1" applyProtection="1">
      <alignment horizontal="right" vertical="center"/>
      <protection/>
    </xf>
    <xf numFmtId="194" fontId="14" fillId="0" borderId="22" xfId="64" applyNumberFormat="1" applyFont="1" applyBorder="1" applyAlignment="1">
      <alignment horizontal="center"/>
      <protection/>
    </xf>
    <xf numFmtId="185" fontId="14" fillId="0" borderId="23" xfId="0" applyNumberFormat="1" applyFont="1" applyBorder="1" applyAlignment="1" applyProtection="1">
      <alignment horizontal="right" vertical="center"/>
      <protection/>
    </xf>
    <xf numFmtId="185" fontId="14" fillId="0" borderId="24" xfId="0" applyNumberFormat="1" applyFont="1" applyBorder="1" applyAlignment="1" applyProtection="1">
      <alignment horizontal="right" vertical="center"/>
      <protection/>
    </xf>
    <xf numFmtId="185" fontId="14" fillId="0" borderId="25" xfId="0" applyNumberFormat="1" applyFont="1" applyBorder="1" applyAlignment="1" applyProtection="1">
      <alignment horizontal="right" vertical="center"/>
      <protection/>
    </xf>
    <xf numFmtId="185" fontId="14" fillId="0" borderId="22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" fontId="14" fillId="0" borderId="27" xfId="0" applyNumberFormat="1" applyFont="1" applyBorder="1" applyAlignment="1">
      <alignment horizontal="center" vertical="center"/>
    </xf>
    <xf numFmtId="185" fontId="14" fillId="0" borderId="27" xfId="0" applyNumberFormat="1" applyFont="1" applyBorder="1" applyAlignment="1" applyProtection="1">
      <alignment horizontal="right" vertical="center"/>
      <protection/>
    </xf>
    <xf numFmtId="1" fontId="14" fillId="0" borderId="27" xfId="0" applyNumberFormat="1" applyFont="1" applyBorder="1" applyAlignment="1" applyProtection="1">
      <alignment horizontal="center" vertical="center"/>
      <protection/>
    </xf>
    <xf numFmtId="185" fontId="14" fillId="0" borderId="9" xfId="0" applyNumberFormat="1" applyFont="1" applyBorder="1" applyAlignment="1" applyProtection="1">
      <alignment horizontal="right" vertical="center"/>
      <protection/>
    </xf>
    <xf numFmtId="185" fontId="14" fillId="0" borderId="0" xfId="0" applyNumberFormat="1" applyFont="1" applyAlignment="1" applyProtection="1">
      <alignment horizontal="center" vertical="center"/>
      <protection/>
    </xf>
    <xf numFmtId="182" fontId="14" fillId="0" borderId="0" xfId="0" applyFont="1" applyAlignment="1">
      <alignment horizontal="center" vertical="center"/>
    </xf>
    <xf numFmtId="1" fontId="14" fillId="0" borderId="0" xfId="0" applyNumberFormat="1" applyFont="1" applyAlignment="1" applyProtection="1">
      <alignment horizontal="center" vertical="center"/>
      <protection/>
    </xf>
    <xf numFmtId="18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28" xfId="0" applyNumberFormat="1" applyFont="1" applyBorder="1" applyAlignment="1" applyProtection="1">
      <alignment horizontal="center" vertical="center"/>
      <protection/>
    </xf>
    <xf numFmtId="185" fontId="14" fillId="0" borderId="28" xfId="0" applyNumberFormat="1" applyFont="1" applyBorder="1" applyAlignment="1" applyProtection="1">
      <alignment horizontal="right" vertical="center"/>
      <protection/>
    </xf>
    <xf numFmtId="185" fontId="14" fillId="0" borderId="29" xfId="0" applyNumberFormat="1" applyFont="1" applyBorder="1" applyAlignment="1" applyProtection="1">
      <alignment horizontal="right" vertical="center"/>
      <protection/>
    </xf>
    <xf numFmtId="1" fontId="14" fillId="0" borderId="30" xfId="0" applyNumberFormat="1" applyFont="1" applyBorder="1" applyAlignment="1">
      <alignment horizontal="right" vertical="center"/>
    </xf>
    <xf numFmtId="1" fontId="14" fillId="0" borderId="31" xfId="0" applyNumberFormat="1" applyFont="1" applyBorder="1" applyAlignment="1" applyProtection="1">
      <alignment horizontal="center" vertical="center"/>
      <protection/>
    </xf>
    <xf numFmtId="185" fontId="14" fillId="0" borderId="31" xfId="0" applyNumberFormat="1" applyFont="1" applyBorder="1" applyAlignment="1" applyProtection="1">
      <alignment horizontal="center" vertical="center"/>
      <protection/>
    </xf>
    <xf numFmtId="183" fontId="14" fillId="0" borderId="3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center" vertical="center"/>
      <protection/>
    </xf>
    <xf numFmtId="183" fontId="14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left" vertical="center"/>
    </xf>
    <xf numFmtId="182" fontId="14" fillId="0" borderId="0" xfId="0" applyFont="1" applyBorder="1" applyAlignment="1">
      <alignment horizontal="center" vertical="center"/>
    </xf>
    <xf numFmtId="185" fontId="14" fillId="0" borderId="32" xfId="0" applyNumberFormat="1" applyFont="1" applyBorder="1" applyAlignment="1" applyProtection="1">
      <alignment horizontal="right" vertical="center"/>
      <protection/>
    </xf>
    <xf numFmtId="185" fontId="14" fillId="0" borderId="33" xfId="0" applyNumberFormat="1" applyFont="1" applyBorder="1" applyAlignment="1" applyProtection="1">
      <alignment horizontal="right" vertical="center"/>
      <protection/>
    </xf>
    <xf numFmtId="185" fontId="14" fillId="0" borderId="0" xfId="0" applyNumberFormat="1" applyFont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_20095" xfId="64"/>
    <cellStyle name="Note" xfId="65"/>
    <cellStyle name="Output" xfId="66"/>
    <cellStyle name="Percent" xfId="67"/>
    <cellStyle name="Q" xfId="68"/>
    <cellStyle name="small border line" xfId="69"/>
    <cellStyle name="Title" xfId="70"/>
    <cellStyle name="Total" xfId="71"/>
    <cellStyle name="W" xfId="72"/>
    <cellStyle name="Warning Text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4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1125"/>
          <c:w val="0.9462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MONTHLY!$A$5:$A$60</c:f>
              <c:numCache/>
            </c:numRef>
          </c:cat>
          <c:val>
            <c:numRef>
              <c:f>MONTHLY!$N$5:$N$60</c:f>
              <c:numCache/>
            </c:numRef>
          </c:val>
        </c:ser>
        <c:axId val="50113721"/>
        <c:axId val="48370306"/>
      </c:barChart>
      <c:lineChart>
        <c:grouping val="standard"/>
        <c:varyColors val="0"/>
        <c:ser>
          <c:idx val="1"/>
          <c:order val="1"/>
          <c:tx>
            <c:v>ปริมาณน้ำฝนเฉลี่ย 1411.5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MONTHLY!$A$5:$A$60</c:f>
              <c:numCache/>
            </c:numRef>
          </c:cat>
          <c:val>
            <c:numRef>
              <c:f>MONTHLY!$P$5:$P$60</c:f>
              <c:numCache/>
            </c:numRef>
          </c:val>
          <c:smooth val="0"/>
        </c:ser>
        <c:axId val="50113721"/>
        <c:axId val="48370306"/>
      </c:lineChart>
      <c:dateAx>
        <c:axId val="50113721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8370306"/>
        <c:crosses val="autoZero"/>
        <c:auto val="0"/>
        <c:baseTimeUnit val="years"/>
        <c:majorUnit val="4"/>
        <c:majorTimeUnit val="years"/>
        <c:minorUnit val="135"/>
        <c:minorTimeUnit val="days"/>
        <c:noMultiLvlLbl val="0"/>
      </c:dateAx>
      <c:valAx>
        <c:axId val="4837030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011372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925"/>
          <c:y val="0.18325"/>
          <c:w val="0.320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4</xdr:row>
      <xdr:rowOff>0</xdr:rowOff>
    </xdr:from>
    <xdr:to>
      <xdr:col>24</xdr:col>
      <xdr:colOff>314325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7667625" y="1181100"/>
        <a:ext cx="54006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48">
      <selection activeCell="T62" sqref="T62"/>
    </sheetView>
  </sheetViews>
  <sheetFormatPr defaultColWidth="9.7109375" defaultRowHeight="12.75"/>
  <cols>
    <col min="1" max="1" width="9.00390625" style="27" customWidth="1"/>
    <col min="2" max="13" width="6.7109375" style="27" customWidth="1"/>
    <col min="14" max="14" width="7.57421875" style="27" customWidth="1"/>
    <col min="15" max="15" width="6.7109375" style="30" customWidth="1"/>
    <col min="16" max="16384" width="9.7109375" style="27" customWidth="1"/>
  </cols>
  <sheetData>
    <row r="1" spans="1:15" ht="30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4" customHeight="1">
      <c r="A4" s="1" t="s">
        <v>16</v>
      </c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5" t="s">
        <v>14</v>
      </c>
    </row>
    <row r="5" spans="1:16" ht="18.75" customHeight="1">
      <c r="A5" s="6">
        <v>25157</v>
      </c>
      <c r="B5" s="7" t="s">
        <v>20</v>
      </c>
      <c r="C5" s="8">
        <v>140.8</v>
      </c>
      <c r="D5" s="8">
        <v>200.2</v>
      </c>
      <c r="E5" s="8">
        <v>172.2</v>
      </c>
      <c r="F5" s="8">
        <v>244.1</v>
      </c>
      <c r="G5" s="8">
        <v>110.2</v>
      </c>
      <c r="H5" s="8">
        <v>40.9</v>
      </c>
      <c r="I5" s="8">
        <v>13.3</v>
      </c>
      <c r="J5" s="8">
        <v>0</v>
      </c>
      <c r="K5" s="8">
        <v>18.4</v>
      </c>
      <c r="L5" s="8">
        <v>0</v>
      </c>
      <c r="M5" s="9">
        <v>19.1</v>
      </c>
      <c r="N5" s="10">
        <f>+SUM(B5:M5)</f>
        <v>959.2</v>
      </c>
      <c r="O5" s="11">
        <v>117</v>
      </c>
      <c r="P5" s="29">
        <v>1411.5</v>
      </c>
    </row>
    <row r="6" spans="1:16" ht="18.75" customHeight="1">
      <c r="A6" s="12">
        <v>25522</v>
      </c>
      <c r="B6" s="13">
        <v>60.9</v>
      </c>
      <c r="C6" s="14">
        <v>200.6</v>
      </c>
      <c r="D6" s="14">
        <v>357</v>
      </c>
      <c r="E6" s="14">
        <v>435.7</v>
      </c>
      <c r="F6" s="14">
        <v>287.5</v>
      </c>
      <c r="G6" s="14">
        <v>113.8</v>
      </c>
      <c r="H6" s="14">
        <v>46.7</v>
      </c>
      <c r="I6" s="14">
        <v>28.7</v>
      </c>
      <c r="J6" s="14">
        <v>0.8</v>
      </c>
      <c r="K6" s="14">
        <v>2.5</v>
      </c>
      <c r="L6" s="14">
        <v>8.8</v>
      </c>
      <c r="M6" s="15">
        <v>31.7</v>
      </c>
      <c r="N6" s="16">
        <f>+SUM(B6:M6)</f>
        <v>1574.7</v>
      </c>
      <c r="O6" s="17">
        <v>114</v>
      </c>
      <c r="P6" s="29">
        <v>1411.5</v>
      </c>
    </row>
    <row r="7" spans="1:16" ht="18.75" customHeight="1">
      <c r="A7" s="12">
        <v>25887</v>
      </c>
      <c r="B7" s="13">
        <v>101.1</v>
      </c>
      <c r="C7" s="14">
        <v>202.1</v>
      </c>
      <c r="D7" s="14">
        <v>373.4</v>
      </c>
      <c r="E7" s="14">
        <v>86.2</v>
      </c>
      <c r="F7" s="14">
        <v>551.8</v>
      </c>
      <c r="G7" s="14">
        <v>265.9</v>
      </c>
      <c r="H7" s="14">
        <v>10.3</v>
      </c>
      <c r="I7" s="14">
        <v>2.8</v>
      </c>
      <c r="J7" s="14">
        <v>17.8</v>
      </c>
      <c r="K7" s="14">
        <v>17.5</v>
      </c>
      <c r="L7" s="14">
        <v>0</v>
      </c>
      <c r="M7" s="15">
        <v>36.2</v>
      </c>
      <c r="N7" s="16">
        <f aca="true" t="shared" si="0" ref="N7:N38">+SUM(B7:M7)</f>
        <v>1665.1</v>
      </c>
      <c r="O7" s="17">
        <v>130</v>
      </c>
      <c r="P7" s="29">
        <v>1411.5</v>
      </c>
    </row>
    <row r="8" spans="1:16" ht="18.75" customHeight="1">
      <c r="A8" s="12">
        <v>26252</v>
      </c>
      <c r="B8" s="13">
        <v>71.8</v>
      </c>
      <c r="C8" s="14">
        <v>228.6</v>
      </c>
      <c r="D8" s="14">
        <v>250.9</v>
      </c>
      <c r="E8" s="14">
        <v>313.7</v>
      </c>
      <c r="F8" s="14">
        <v>360</v>
      </c>
      <c r="G8" s="14">
        <v>143.9</v>
      </c>
      <c r="H8" s="14">
        <v>45.8</v>
      </c>
      <c r="I8" s="14">
        <v>11.9</v>
      </c>
      <c r="J8" s="14">
        <v>2.9</v>
      </c>
      <c r="K8" s="14">
        <v>0</v>
      </c>
      <c r="L8" s="14">
        <v>66.4</v>
      </c>
      <c r="M8" s="15">
        <v>4</v>
      </c>
      <c r="N8" s="16">
        <f t="shared" si="0"/>
        <v>1499.9000000000003</v>
      </c>
      <c r="O8" s="17">
        <v>130</v>
      </c>
      <c r="P8" s="29">
        <v>1411.5</v>
      </c>
    </row>
    <row r="9" spans="1:16" ht="18.75" customHeight="1">
      <c r="A9" s="12">
        <v>26618</v>
      </c>
      <c r="B9" s="13">
        <v>110.8</v>
      </c>
      <c r="C9" s="14">
        <v>182</v>
      </c>
      <c r="D9" s="14">
        <v>236.5</v>
      </c>
      <c r="E9" s="14">
        <v>260.5</v>
      </c>
      <c r="F9" s="14">
        <v>516.1</v>
      </c>
      <c r="G9" s="14">
        <v>105.7</v>
      </c>
      <c r="H9" s="14">
        <v>65.8</v>
      </c>
      <c r="I9" s="14">
        <v>45.7</v>
      </c>
      <c r="J9" s="14">
        <v>1.3</v>
      </c>
      <c r="K9" s="14">
        <v>0</v>
      </c>
      <c r="L9" s="14">
        <v>0</v>
      </c>
      <c r="M9" s="15">
        <v>158.6</v>
      </c>
      <c r="N9" s="16">
        <f t="shared" si="0"/>
        <v>1683</v>
      </c>
      <c r="O9" s="17">
        <v>117</v>
      </c>
      <c r="P9" s="29">
        <v>1411.5</v>
      </c>
    </row>
    <row r="10" spans="1:16" ht="18.75" customHeight="1">
      <c r="A10" s="12">
        <v>26983</v>
      </c>
      <c r="B10" s="13">
        <v>13.6</v>
      </c>
      <c r="C10" s="14">
        <v>224.5</v>
      </c>
      <c r="D10" s="14">
        <v>330.8</v>
      </c>
      <c r="E10" s="14">
        <v>277</v>
      </c>
      <c r="F10" s="14">
        <v>347.1</v>
      </c>
      <c r="G10" s="14">
        <v>167.9</v>
      </c>
      <c r="H10" s="14">
        <v>38.5</v>
      </c>
      <c r="I10" s="14">
        <v>4.6</v>
      </c>
      <c r="J10" s="14">
        <v>0</v>
      </c>
      <c r="K10" s="14">
        <v>0.1</v>
      </c>
      <c r="L10" s="14">
        <v>0</v>
      </c>
      <c r="M10" s="15">
        <v>50</v>
      </c>
      <c r="N10" s="16">
        <f t="shared" si="0"/>
        <v>1454.1</v>
      </c>
      <c r="O10" s="17">
        <v>132</v>
      </c>
      <c r="P10" s="29">
        <v>1411.5</v>
      </c>
    </row>
    <row r="11" spans="1:16" ht="18.75" customHeight="1">
      <c r="A11" s="12">
        <v>27348</v>
      </c>
      <c r="B11" s="13">
        <v>137.6</v>
      </c>
      <c r="C11" s="14">
        <v>182</v>
      </c>
      <c r="D11" s="14">
        <v>125.2</v>
      </c>
      <c r="E11" s="14">
        <v>117.1</v>
      </c>
      <c r="F11" s="14">
        <v>229.8</v>
      </c>
      <c r="G11" s="14">
        <v>122.8</v>
      </c>
      <c r="H11" s="14">
        <v>122.9</v>
      </c>
      <c r="I11" s="14">
        <v>3.2</v>
      </c>
      <c r="J11" s="14">
        <v>2.4</v>
      </c>
      <c r="K11" s="14">
        <v>67.8</v>
      </c>
      <c r="L11" s="14">
        <v>17.5</v>
      </c>
      <c r="M11" s="15">
        <v>39.3</v>
      </c>
      <c r="N11" s="16">
        <f t="shared" si="0"/>
        <v>1167.6000000000001</v>
      </c>
      <c r="O11" s="17">
        <v>134</v>
      </c>
      <c r="P11" s="29">
        <v>1411.5</v>
      </c>
    </row>
    <row r="12" spans="1:16" ht="18.75" customHeight="1">
      <c r="A12" s="12">
        <v>27713</v>
      </c>
      <c r="B12" s="13">
        <v>11.7</v>
      </c>
      <c r="C12" s="14">
        <v>427.4</v>
      </c>
      <c r="D12" s="14">
        <v>211.1</v>
      </c>
      <c r="E12" s="14">
        <v>360.2</v>
      </c>
      <c r="F12" s="14">
        <v>475.9</v>
      </c>
      <c r="G12" s="14">
        <v>170.9</v>
      </c>
      <c r="H12" s="14">
        <v>98.7</v>
      </c>
      <c r="I12" s="14">
        <v>19.7</v>
      </c>
      <c r="J12" s="14">
        <v>2.8</v>
      </c>
      <c r="K12" s="14">
        <v>0</v>
      </c>
      <c r="L12" s="14">
        <v>24.9</v>
      </c>
      <c r="M12" s="15">
        <v>53.8</v>
      </c>
      <c r="N12" s="16">
        <f t="shared" si="0"/>
        <v>1857.1</v>
      </c>
      <c r="O12" s="17">
        <v>109</v>
      </c>
      <c r="P12" s="29">
        <v>1411.5</v>
      </c>
    </row>
    <row r="13" spans="1:16" ht="18.75" customHeight="1">
      <c r="A13" s="12">
        <v>28079</v>
      </c>
      <c r="B13" s="13">
        <v>76.5</v>
      </c>
      <c r="C13" s="14">
        <v>174.3</v>
      </c>
      <c r="D13" s="14">
        <v>345.2</v>
      </c>
      <c r="E13" s="14">
        <v>396.2</v>
      </c>
      <c r="F13" s="14">
        <v>277.8</v>
      </c>
      <c r="G13" s="14">
        <v>249.6</v>
      </c>
      <c r="H13" s="14">
        <v>84.1</v>
      </c>
      <c r="I13" s="14">
        <v>10.8</v>
      </c>
      <c r="J13" s="14">
        <v>0</v>
      </c>
      <c r="K13" s="14">
        <v>70.4</v>
      </c>
      <c r="L13" s="14">
        <v>0</v>
      </c>
      <c r="M13" s="15">
        <v>21.7</v>
      </c>
      <c r="N13" s="16">
        <f t="shared" si="0"/>
        <v>1706.6</v>
      </c>
      <c r="O13" s="17">
        <v>122</v>
      </c>
      <c r="P13" s="29">
        <v>1411.5</v>
      </c>
    </row>
    <row r="14" spans="1:16" ht="18.75" customHeight="1">
      <c r="A14" s="12">
        <v>28444</v>
      </c>
      <c r="B14" s="13">
        <v>146.4</v>
      </c>
      <c r="C14" s="14">
        <v>217.8</v>
      </c>
      <c r="D14" s="14">
        <v>44.1</v>
      </c>
      <c r="E14" s="14">
        <v>254.4</v>
      </c>
      <c r="F14" s="14">
        <v>256.7</v>
      </c>
      <c r="G14" s="14">
        <v>244.4</v>
      </c>
      <c r="H14" s="14">
        <v>78.8</v>
      </c>
      <c r="I14" s="14">
        <v>12.3</v>
      </c>
      <c r="J14" s="14">
        <v>34.4</v>
      </c>
      <c r="K14" s="14">
        <v>13.1</v>
      </c>
      <c r="L14" s="14">
        <v>38.7</v>
      </c>
      <c r="M14" s="15">
        <v>2.4</v>
      </c>
      <c r="N14" s="16">
        <f t="shared" si="0"/>
        <v>1343.5000000000002</v>
      </c>
      <c r="O14" s="17">
        <v>111</v>
      </c>
      <c r="P14" s="29">
        <v>1411.5</v>
      </c>
    </row>
    <row r="15" spans="1:16" ht="18.75" customHeight="1">
      <c r="A15" s="12">
        <v>28809</v>
      </c>
      <c r="B15" s="13">
        <v>120.5</v>
      </c>
      <c r="C15" s="14">
        <v>118.6</v>
      </c>
      <c r="D15" s="14">
        <v>180</v>
      </c>
      <c r="E15" s="14">
        <v>232.6</v>
      </c>
      <c r="F15" s="14">
        <v>288.1</v>
      </c>
      <c r="G15" s="14">
        <v>203.7</v>
      </c>
      <c r="H15" s="14">
        <v>138.1</v>
      </c>
      <c r="I15" s="14">
        <v>0</v>
      </c>
      <c r="J15" s="14">
        <v>6.9</v>
      </c>
      <c r="K15" s="14">
        <v>27.1</v>
      </c>
      <c r="L15" s="14">
        <v>19.1</v>
      </c>
      <c r="M15" s="15">
        <v>0</v>
      </c>
      <c r="N15" s="16">
        <f t="shared" si="0"/>
        <v>1334.6999999999998</v>
      </c>
      <c r="O15" s="17">
        <v>124</v>
      </c>
      <c r="P15" s="29">
        <v>1411.5</v>
      </c>
    </row>
    <row r="16" spans="1:16" ht="18.75" customHeight="1">
      <c r="A16" s="12">
        <v>29174</v>
      </c>
      <c r="B16" s="13">
        <v>56.6</v>
      </c>
      <c r="C16" s="14">
        <v>219.4</v>
      </c>
      <c r="D16" s="14">
        <v>166.7</v>
      </c>
      <c r="E16" s="14">
        <v>37.4</v>
      </c>
      <c r="F16" s="14">
        <v>261.7</v>
      </c>
      <c r="G16" s="14">
        <v>111.8</v>
      </c>
      <c r="H16" s="14">
        <v>26.6</v>
      </c>
      <c r="I16" s="14">
        <v>0</v>
      </c>
      <c r="J16" s="14">
        <v>0</v>
      </c>
      <c r="K16" s="14">
        <v>0</v>
      </c>
      <c r="L16" s="14">
        <v>4.2</v>
      </c>
      <c r="M16" s="15">
        <v>72.5</v>
      </c>
      <c r="N16" s="16">
        <f t="shared" si="0"/>
        <v>956.9</v>
      </c>
      <c r="O16" s="17">
        <v>102</v>
      </c>
      <c r="P16" s="29">
        <v>1411.5</v>
      </c>
    </row>
    <row r="17" spans="1:16" ht="18.75" customHeight="1">
      <c r="A17" s="12">
        <v>29540</v>
      </c>
      <c r="B17" s="13">
        <v>95</v>
      </c>
      <c r="C17" s="14">
        <v>176.7</v>
      </c>
      <c r="D17" s="14">
        <v>325.5</v>
      </c>
      <c r="E17" s="14">
        <v>323</v>
      </c>
      <c r="F17" s="14">
        <v>307.4</v>
      </c>
      <c r="G17" s="14">
        <v>298.9</v>
      </c>
      <c r="H17" s="14">
        <v>30.5</v>
      </c>
      <c r="I17" s="14">
        <v>2.9</v>
      </c>
      <c r="J17" s="14">
        <v>14.1</v>
      </c>
      <c r="K17" s="14">
        <v>0</v>
      </c>
      <c r="L17" s="14">
        <v>0</v>
      </c>
      <c r="M17" s="15">
        <v>9.8</v>
      </c>
      <c r="N17" s="16">
        <f t="shared" si="0"/>
        <v>1583.8</v>
      </c>
      <c r="O17" s="17">
        <v>127</v>
      </c>
      <c r="P17" s="29">
        <v>1411.5</v>
      </c>
    </row>
    <row r="18" spans="1:16" ht="18.75" customHeight="1">
      <c r="A18" s="12">
        <v>29905</v>
      </c>
      <c r="B18" s="13">
        <v>118.2</v>
      </c>
      <c r="C18" s="14">
        <v>171.6</v>
      </c>
      <c r="D18" s="14">
        <v>145.6</v>
      </c>
      <c r="E18" s="14">
        <v>373.8</v>
      </c>
      <c r="F18" s="14">
        <v>162.2</v>
      </c>
      <c r="G18" s="14">
        <v>179.4</v>
      </c>
      <c r="H18" s="14">
        <v>65.1</v>
      </c>
      <c r="I18" s="14">
        <v>40.9</v>
      </c>
      <c r="J18" s="14">
        <v>2.9</v>
      </c>
      <c r="K18" s="14">
        <v>3.1</v>
      </c>
      <c r="L18" s="14">
        <v>0</v>
      </c>
      <c r="M18" s="15">
        <v>26.3</v>
      </c>
      <c r="N18" s="16">
        <f t="shared" si="0"/>
        <v>1289.1000000000001</v>
      </c>
      <c r="O18" s="17">
        <v>124</v>
      </c>
      <c r="P18" s="29">
        <v>1411.5</v>
      </c>
    </row>
    <row r="19" spans="1:16" ht="18.75" customHeight="1">
      <c r="A19" s="12">
        <v>30270</v>
      </c>
      <c r="B19" s="13">
        <v>99.8</v>
      </c>
      <c r="C19" s="14">
        <v>116</v>
      </c>
      <c r="D19" s="14">
        <v>124.6</v>
      </c>
      <c r="E19" s="14">
        <v>234</v>
      </c>
      <c r="F19" s="14">
        <v>247.5</v>
      </c>
      <c r="G19" s="14">
        <v>326.7</v>
      </c>
      <c r="H19" s="14">
        <v>77.9</v>
      </c>
      <c r="I19" s="14">
        <v>4.8</v>
      </c>
      <c r="J19" s="14">
        <v>0.9</v>
      </c>
      <c r="K19" s="14">
        <v>23.3</v>
      </c>
      <c r="L19" s="14">
        <v>1.8</v>
      </c>
      <c r="M19" s="15">
        <v>0.8</v>
      </c>
      <c r="N19" s="16">
        <f t="shared" si="0"/>
        <v>1258.1</v>
      </c>
      <c r="O19" s="17">
        <v>120</v>
      </c>
      <c r="P19" s="29">
        <v>1411.5</v>
      </c>
    </row>
    <row r="20" spans="1:16" ht="18.75" customHeight="1">
      <c r="A20" s="12">
        <v>30635</v>
      </c>
      <c r="B20" s="13">
        <v>19.9</v>
      </c>
      <c r="C20" s="14">
        <v>258.2</v>
      </c>
      <c r="D20" s="14">
        <v>213.1</v>
      </c>
      <c r="E20" s="14">
        <v>272.1</v>
      </c>
      <c r="F20" s="14">
        <v>301.3</v>
      </c>
      <c r="G20" s="14">
        <v>158.2</v>
      </c>
      <c r="H20" s="14">
        <v>152.9</v>
      </c>
      <c r="I20" s="14">
        <v>91.7</v>
      </c>
      <c r="J20" s="14">
        <v>12.1</v>
      </c>
      <c r="K20" s="14">
        <v>0</v>
      </c>
      <c r="L20" s="14">
        <v>11.5</v>
      </c>
      <c r="M20" s="15">
        <v>0</v>
      </c>
      <c r="N20" s="16">
        <f t="shared" si="0"/>
        <v>1491</v>
      </c>
      <c r="O20" s="17">
        <v>127</v>
      </c>
      <c r="P20" s="29">
        <v>1411.5</v>
      </c>
    </row>
    <row r="21" spans="1:16" ht="18.75" customHeight="1">
      <c r="A21" s="12">
        <v>31001</v>
      </c>
      <c r="B21" s="13">
        <v>136.3</v>
      </c>
      <c r="C21" s="14">
        <v>263.4</v>
      </c>
      <c r="D21" s="14">
        <v>194.5</v>
      </c>
      <c r="E21" s="14">
        <v>266.5</v>
      </c>
      <c r="F21" s="14">
        <v>416.3</v>
      </c>
      <c r="G21" s="14">
        <v>247</v>
      </c>
      <c r="H21" s="14">
        <v>218.9</v>
      </c>
      <c r="I21" s="14">
        <v>0</v>
      </c>
      <c r="J21" s="14">
        <v>0</v>
      </c>
      <c r="K21" s="14">
        <v>0</v>
      </c>
      <c r="L21" s="14">
        <v>0.4</v>
      </c>
      <c r="M21" s="15">
        <v>7.8</v>
      </c>
      <c r="N21" s="16">
        <f t="shared" si="0"/>
        <v>1751.1000000000001</v>
      </c>
      <c r="O21" s="17">
        <v>123</v>
      </c>
      <c r="P21" s="29">
        <v>1411.5</v>
      </c>
    </row>
    <row r="22" spans="1:16" ht="18.75" customHeight="1">
      <c r="A22" s="12">
        <v>31366</v>
      </c>
      <c r="B22" s="13">
        <v>146.8</v>
      </c>
      <c r="C22" s="14">
        <v>163.2</v>
      </c>
      <c r="D22" s="14">
        <v>192.2</v>
      </c>
      <c r="E22" s="14">
        <v>168.1</v>
      </c>
      <c r="F22" s="14">
        <v>407.5</v>
      </c>
      <c r="G22" s="14">
        <v>86.3</v>
      </c>
      <c r="H22" s="14">
        <v>68.2</v>
      </c>
      <c r="I22" s="14">
        <v>100.6</v>
      </c>
      <c r="J22" s="14">
        <v>0</v>
      </c>
      <c r="K22" s="14">
        <v>0</v>
      </c>
      <c r="L22" s="14">
        <v>0.9</v>
      </c>
      <c r="M22" s="15">
        <v>0</v>
      </c>
      <c r="N22" s="16">
        <f t="shared" si="0"/>
        <v>1333.8</v>
      </c>
      <c r="O22" s="17">
        <v>131</v>
      </c>
      <c r="P22" s="29">
        <v>1411.5</v>
      </c>
    </row>
    <row r="23" spans="1:16" ht="18.75" customHeight="1">
      <c r="A23" s="12">
        <v>31731</v>
      </c>
      <c r="B23" s="13">
        <v>199.5</v>
      </c>
      <c r="C23" s="14">
        <v>237.8</v>
      </c>
      <c r="D23" s="14">
        <v>106.5</v>
      </c>
      <c r="E23" s="14">
        <v>157.8</v>
      </c>
      <c r="F23" s="14">
        <v>182.1</v>
      </c>
      <c r="G23" s="14">
        <v>80</v>
      </c>
      <c r="H23" s="14">
        <v>57.6</v>
      </c>
      <c r="I23" s="14">
        <v>1.5</v>
      </c>
      <c r="J23" s="14">
        <v>24.4</v>
      </c>
      <c r="K23" s="14">
        <v>0</v>
      </c>
      <c r="L23" s="14">
        <v>26.1</v>
      </c>
      <c r="M23" s="15">
        <v>27.7</v>
      </c>
      <c r="N23" s="16">
        <f t="shared" si="0"/>
        <v>1101</v>
      </c>
      <c r="O23" s="17">
        <v>123</v>
      </c>
      <c r="P23" s="29">
        <v>1411.5</v>
      </c>
    </row>
    <row r="24" spans="1:16" ht="18.75" customHeight="1">
      <c r="A24" s="12">
        <v>32096</v>
      </c>
      <c r="B24" s="13">
        <v>99.3</v>
      </c>
      <c r="C24" s="14">
        <v>141</v>
      </c>
      <c r="D24" s="14">
        <v>186.1</v>
      </c>
      <c r="E24" s="14">
        <v>115.8</v>
      </c>
      <c r="F24" s="14">
        <v>295.5</v>
      </c>
      <c r="G24" s="14">
        <v>204.8</v>
      </c>
      <c r="H24" s="14">
        <v>75.1</v>
      </c>
      <c r="I24" s="14">
        <v>28.4</v>
      </c>
      <c r="J24" s="14">
        <v>0</v>
      </c>
      <c r="K24" s="14">
        <v>1.2</v>
      </c>
      <c r="L24" s="14">
        <v>12</v>
      </c>
      <c r="M24" s="15">
        <v>7.1</v>
      </c>
      <c r="N24" s="16">
        <f t="shared" si="0"/>
        <v>1166.3</v>
      </c>
      <c r="O24" s="17">
        <v>119</v>
      </c>
      <c r="P24" s="29">
        <v>1411.5</v>
      </c>
    </row>
    <row r="25" spans="1:16" ht="18.75" customHeight="1">
      <c r="A25" s="12">
        <v>32462</v>
      </c>
      <c r="B25" s="13">
        <v>104.1</v>
      </c>
      <c r="C25" s="14">
        <v>176.4</v>
      </c>
      <c r="D25" s="14">
        <v>111.1</v>
      </c>
      <c r="E25" s="14">
        <v>279.2</v>
      </c>
      <c r="F25" s="14">
        <v>190.1</v>
      </c>
      <c r="G25" s="14">
        <v>32.1</v>
      </c>
      <c r="H25" s="14">
        <v>62.1</v>
      </c>
      <c r="I25" s="14">
        <v>36.3</v>
      </c>
      <c r="J25" s="14">
        <v>1</v>
      </c>
      <c r="K25" s="14">
        <v>3.3</v>
      </c>
      <c r="L25" s="14">
        <v>0</v>
      </c>
      <c r="M25" s="15">
        <v>23.9</v>
      </c>
      <c r="N25" s="16">
        <f t="shared" si="0"/>
        <v>1019.5999999999999</v>
      </c>
      <c r="O25" s="17">
        <v>116</v>
      </c>
      <c r="P25" s="29">
        <v>1411.5</v>
      </c>
    </row>
    <row r="26" spans="1:16" ht="18.75" customHeight="1">
      <c r="A26" s="12">
        <v>32827</v>
      </c>
      <c r="B26" s="13">
        <v>158.4</v>
      </c>
      <c r="C26" s="14">
        <v>261.5</v>
      </c>
      <c r="D26" s="14">
        <v>116.8</v>
      </c>
      <c r="E26" s="14">
        <v>252.2</v>
      </c>
      <c r="F26" s="14">
        <v>151.3</v>
      </c>
      <c r="G26" s="14">
        <v>188.1</v>
      </c>
      <c r="H26" s="14">
        <v>62.4</v>
      </c>
      <c r="I26" s="14">
        <v>0.6</v>
      </c>
      <c r="J26" s="14">
        <v>0</v>
      </c>
      <c r="K26" s="14">
        <v>1.8</v>
      </c>
      <c r="L26" s="14">
        <v>33.1</v>
      </c>
      <c r="M26" s="15">
        <v>40.6</v>
      </c>
      <c r="N26" s="16">
        <f t="shared" si="0"/>
        <v>1266.7999999999995</v>
      </c>
      <c r="O26" s="17">
        <v>132</v>
      </c>
      <c r="P26" s="29">
        <v>1411.5</v>
      </c>
    </row>
    <row r="27" spans="1:16" ht="18.75" customHeight="1">
      <c r="A27" s="12">
        <v>33192</v>
      </c>
      <c r="B27" s="13">
        <v>99.9</v>
      </c>
      <c r="C27" s="14">
        <v>187.9</v>
      </c>
      <c r="D27" s="14">
        <v>290.6</v>
      </c>
      <c r="E27" s="14">
        <v>332.1</v>
      </c>
      <c r="F27" s="14">
        <v>134.7</v>
      </c>
      <c r="G27" s="14">
        <v>117.7</v>
      </c>
      <c r="H27" s="14">
        <v>103.8</v>
      </c>
      <c r="I27" s="14">
        <v>54.4</v>
      </c>
      <c r="J27" s="14">
        <v>0</v>
      </c>
      <c r="K27" s="14">
        <v>0.9</v>
      </c>
      <c r="L27" s="14">
        <v>0</v>
      </c>
      <c r="M27" s="15">
        <v>41.3</v>
      </c>
      <c r="N27" s="16">
        <f t="shared" si="0"/>
        <v>1363.3000000000002</v>
      </c>
      <c r="O27" s="17">
        <v>125</v>
      </c>
      <c r="P27" s="29">
        <v>1411.5</v>
      </c>
    </row>
    <row r="28" spans="1:16" ht="18.75" customHeight="1">
      <c r="A28" s="12">
        <v>33557</v>
      </c>
      <c r="B28" s="13">
        <v>97.1</v>
      </c>
      <c r="C28" s="14">
        <v>279.2</v>
      </c>
      <c r="D28" s="14">
        <v>89.9</v>
      </c>
      <c r="E28" s="14">
        <v>193.9</v>
      </c>
      <c r="F28" s="14">
        <v>217</v>
      </c>
      <c r="G28" s="14">
        <v>135.6</v>
      </c>
      <c r="H28" s="14">
        <v>80</v>
      </c>
      <c r="I28" s="14">
        <v>5.8</v>
      </c>
      <c r="J28" s="14">
        <v>1.1</v>
      </c>
      <c r="K28" s="14">
        <v>17.2</v>
      </c>
      <c r="L28" s="14">
        <v>56.5</v>
      </c>
      <c r="M28" s="15">
        <v>0</v>
      </c>
      <c r="N28" s="16">
        <f t="shared" si="0"/>
        <v>1173.2999999999997</v>
      </c>
      <c r="O28" s="18">
        <v>133</v>
      </c>
      <c r="P28" s="29">
        <v>1411.5</v>
      </c>
    </row>
    <row r="29" spans="1:16" ht="18.75" customHeight="1">
      <c r="A29" s="12">
        <v>33923</v>
      </c>
      <c r="B29" s="13">
        <v>41.1</v>
      </c>
      <c r="C29" s="14">
        <v>44.8</v>
      </c>
      <c r="D29" s="14">
        <v>153.2</v>
      </c>
      <c r="E29" s="14">
        <v>307.2</v>
      </c>
      <c r="F29" s="14">
        <v>273.7</v>
      </c>
      <c r="G29" s="14">
        <v>172.9</v>
      </c>
      <c r="H29" s="14">
        <v>114.2</v>
      </c>
      <c r="I29" s="14">
        <v>1.8</v>
      </c>
      <c r="J29" s="14">
        <v>86</v>
      </c>
      <c r="K29" s="14">
        <v>0.1</v>
      </c>
      <c r="L29" s="14">
        <v>0</v>
      </c>
      <c r="M29" s="15">
        <v>134.4</v>
      </c>
      <c r="N29" s="16">
        <f t="shared" si="0"/>
        <v>1329.3999999999999</v>
      </c>
      <c r="O29" s="18">
        <v>107</v>
      </c>
      <c r="P29" s="29">
        <v>1411.5</v>
      </c>
    </row>
    <row r="30" spans="1:16" ht="18.75" customHeight="1">
      <c r="A30" s="12">
        <v>34288</v>
      </c>
      <c r="B30" s="13">
        <v>84.1</v>
      </c>
      <c r="C30" s="14">
        <v>134.5</v>
      </c>
      <c r="D30" s="14">
        <v>124.7</v>
      </c>
      <c r="E30" s="14">
        <v>312.7</v>
      </c>
      <c r="F30" s="14">
        <v>196.5</v>
      </c>
      <c r="G30" s="14">
        <v>176.8</v>
      </c>
      <c r="H30" s="14">
        <v>57.2</v>
      </c>
      <c r="I30" s="14">
        <v>0.9</v>
      </c>
      <c r="J30" s="14">
        <v>0</v>
      </c>
      <c r="K30" s="14">
        <v>0</v>
      </c>
      <c r="L30" s="14">
        <v>0</v>
      </c>
      <c r="M30" s="15">
        <v>145.9</v>
      </c>
      <c r="N30" s="16">
        <f t="shared" si="0"/>
        <v>1233.3000000000002</v>
      </c>
      <c r="O30" s="18">
        <v>127</v>
      </c>
      <c r="P30" s="29">
        <v>1411.5</v>
      </c>
    </row>
    <row r="31" spans="1:16" ht="18.75" customHeight="1">
      <c r="A31" s="12">
        <v>34653</v>
      </c>
      <c r="B31" s="13">
        <v>70.6</v>
      </c>
      <c r="C31" s="14">
        <v>210.1</v>
      </c>
      <c r="D31" s="14">
        <v>135.3</v>
      </c>
      <c r="E31" s="14">
        <v>384.4</v>
      </c>
      <c r="F31" s="14">
        <v>440.7</v>
      </c>
      <c r="G31" s="14">
        <v>181.8</v>
      </c>
      <c r="H31" s="14">
        <v>61.6</v>
      </c>
      <c r="I31" s="14">
        <v>8.1</v>
      </c>
      <c r="J31" s="14">
        <v>63.5</v>
      </c>
      <c r="K31" s="14">
        <v>0.9</v>
      </c>
      <c r="L31" s="14">
        <v>0</v>
      </c>
      <c r="M31" s="15">
        <v>15.5</v>
      </c>
      <c r="N31" s="16">
        <f t="shared" si="0"/>
        <v>1572.4999999999998</v>
      </c>
      <c r="O31" s="18">
        <v>135</v>
      </c>
      <c r="P31" s="29">
        <v>1411.5</v>
      </c>
    </row>
    <row r="32" spans="1:16" ht="18.75" customHeight="1">
      <c r="A32" s="12">
        <v>35018</v>
      </c>
      <c r="B32" s="19">
        <v>78.1</v>
      </c>
      <c r="C32" s="20">
        <v>121.2</v>
      </c>
      <c r="D32" s="20">
        <v>193.4</v>
      </c>
      <c r="E32" s="20">
        <v>514.6</v>
      </c>
      <c r="F32" s="20">
        <v>485.9</v>
      </c>
      <c r="G32" s="20">
        <v>251.7</v>
      </c>
      <c r="H32" s="20">
        <v>146.6</v>
      </c>
      <c r="I32" s="20">
        <v>148.9</v>
      </c>
      <c r="J32" s="20">
        <v>0</v>
      </c>
      <c r="K32" s="20">
        <v>0</v>
      </c>
      <c r="L32" s="20">
        <v>15.3</v>
      </c>
      <c r="M32" s="21">
        <v>35.8</v>
      </c>
      <c r="N32" s="16">
        <f t="shared" si="0"/>
        <v>1991.5</v>
      </c>
      <c r="O32" s="18">
        <v>127</v>
      </c>
      <c r="P32" s="29">
        <v>1411.5</v>
      </c>
    </row>
    <row r="33" spans="1:16" ht="18.75" customHeight="1">
      <c r="A33" s="12">
        <v>35384</v>
      </c>
      <c r="B33" s="19">
        <v>190.2</v>
      </c>
      <c r="C33" s="20">
        <v>86</v>
      </c>
      <c r="D33" s="20">
        <v>215.3</v>
      </c>
      <c r="E33" s="20">
        <v>249.9</v>
      </c>
      <c r="F33" s="20">
        <v>400.7</v>
      </c>
      <c r="G33" s="20">
        <v>267.2</v>
      </c>
      <c r="H33" s="20">
        <v>95</v>
      </c>
      <c r="I33" s="20">
        <v>64.2</v>
      </c>
      <c r="J33" s="20">
        <v>0</v>
      </c>
      <c r="K33" s="20">
        <v>0</v>
      </c>
      <c r="L33" s="20">
        <v>0.4</v>
      </c>
      <c r="M33" s="21">
        <v>23.7</v>
      </c>
      <c r="N33" s="16">
        <f t="shared" si="0"/>
        <v>1592.6000000000001</v>
      </c>
      <c r="O33" s="18">
        <v>132</v>
      </c>
      <c r="P33" s="29">
        <v>1411.5</v>
      </c>
    </row>
    <row r="34" spans="1:16" ht="18.75" customHeight="1">
      <c r="A34" s="12">
        <v>35749</v>
      </c>
      <c r="B34" s="19">
        <v>137.8</v>
      </c>
      <c r="C34" s="20">
        <v>156.5</v>
      </c>
      <c r="D34" s="20">
        <v>82.2</v>
      </c>
      <c r="E34" s="20">
        <v>198.1</v>
      </c>
      <c r="F34" s="20">
        <v>430.5</v>
      </c>
      <c r="G34" s="20">
        <v>201.6</v>
      </c>
      <c r="H34" s="20">
        <v>24.5</v>
      </c>
      <c r="I34" s="20">
        <v>0.9</v>
      </c>
      <c r="J34" s="20">
        <v>0</v>
      </c>
      <c r="K34" s="20">
        <v>17.1</v>
      </c>
      <c r="L34" s="20">
        <v>1</v>
      </c>
      <c r="M34" s="21">
        <v>42.2</v>
      </c>
      <c r="N34" s="16">
        <f t="shared" si="0"/>
        <v>1292.4</v>
      </c>
      <c r="O34" s="18">
        <v>117</v>
      </c>
      <c r="P34" s="29">
        <v>1411.5</v>
      </c>
    </row>
    <row r="35" spans="1:16" ht="18.75" customHeight="1">
      <c r="A35" s="12">
        <v>36114</v>
      </c>
      <c r="B35" s="19">
        <v>83.3</v>
      </c>
      <c r="C35" s="20">
        <v>109.1</v>
      </c>
      <c r="D35" s="20">
        <v>143</v>
      </c>
      <c r="E35" s="20">
        <v>201.3</v>
      </c>
      <c r="F35" s="20">
        <v>212</v>
      </c>
      <c r="G35" s="20">
        <v>284.3</v>
      </c>
      <c r="H35" s="20">
        <v>21.3</v>
      </c>
      <c r="I35" s="20">
        <v>11.3</v>
      </c>
      <c r="J35" s="20">
        <v>10.9</v>
      </c>
      <c r="K35" s="20">
        <v>6.8</v>
      </c>
      <c r="L35" s="20">
        <v>4.1</v>
      </c>
      <c r="M35" s="21">
        <v>45.2</v>
      </c>
      <c r="N35" s="16">
        <f t="shared" si="0"/>
        <v>1132.6</v>
      </c>
      <c r="O35" s="18">
        <v>117</v>
      </c>
      <c r="P35" s="29">
        <v>1411.5</v>
      </c>
    </row>
    <row r="36" spans="1:16" ht="18.75" customHeight="1">
      <c r="A36" s="12">
        <v>36479</v>
      </c>
      <c r="B36" s="19">
        <v>102.1</v>
      </c>
      <c r="C36" s="20">
        <v>199.5</v>
      </c>
      <c r="D36" s="20">
        <v>280.1</v>
      </c>
      <c r="E36" s="20">
        <v>188</v>
      </c>
      <c r="F36" s="20">
        <v>208.5</v>
      </c>
      <c r="G36" s="20">
        <v>216.6</v>
      </c>
      <c r="H36" s="20">
        <v>86.1</v>
      </c>
      <c r="I36" s="20">
        <v>21.2</v>
      </c>
      <c r="J36" s="20">
        <v>12.6</v>
      </c>
      <c r="K36" s="20">
        <v>0</v>
      </c>
      <c r="L36" s="20">
        <v>29.6</v>
      </c>
      <c r="M36" s="21">
        <v>1.9</v>
      </c>
      <c r="N36" s="16">
        <f t="shared" si="0"/>
        <v>1346.1999999999998</v>
      </c>
      <c r="O36" s="18">
        <v>152</v>
      </c>
      <c r="P36" s="29">
        <v>1411.5</v>
      </c>
    </row>
    <row r="37" spans="1:16" ht="18.75" customHeight="1">
      <c r="A37" s="12">
        <v>36845</v>
      </c>
      <c r="B37" s="19">
        <v>68.3</v>
      </c>
      <c r="C37" s="20">
        <v>241.1</v>
      </c>
      <c r="D37" s="20">
        <v>356.5</v>
      </c>
      <c r="E37" s="20">
        <v>270.1</v>
      </c>
      <c r="F37" s="20">
        <v>212.1</v>
      </c>
      <c r="G37" s="20">
        <v>174.9</v>
      </c>
      <c r="H37" s="20">
        <v>82.6</v>
      </c>
      <c r="I37" s="20">
        <v>24</v>
      </c>
      <c r="J37" s="20">
        <v>0</v>
      </c>
      <c r="K37" s="20">
        <v>0.6</v>
      </c>
      <c r="L37" s="20">
        <v>0</v>
      </c>
      <c r="M37" s="21">
        <v>100</v>
      </c>
      <c r="N37" s="16">
        <v>1530.2</v>
      </c>
      <c r="O37" s="17">
        <v>133</v>
      </c>
      <c r="P37" s="29">
        <v>1411.5</v>
      </c>
    </row>
    <row r="38" spans="1:16" ht="18.75" customHeight="1">
      <c r="A38" s="12">
        <v>37210</v>
      </c>
      <c r="B38" s="13">
        <v>60.4</v>
      </c>
      <c r="C38" s="14">
        <v>147.4</v>
      </c>
      <c r="D38" s="14">
        <v>194.2</v>
      </c>
      <c r="E38" s="14">
        <v>367.7</v>
      </c>
      <c r="F38" s="14">
        <v>423.3</v>
      </c>
      <c r="G38" s="14">
        <v>330.9</v>
      </c>
      <c r="H38" s="14">
        <v>115.7</v>
      </c>
      <c r="I38" s="14">
        <v>1.9</v>
      </c>
      <c r="J38" s="14">
        <v>0</v>
      </c>
      <c r="K38" s="14">
        <v>12</v>
      </c>
      <c r="L38" s="14">
        <v>0.2</v>
      </c>
      <c r="M38" s="15">
        <v>4.2</v>
      </c>
      <c r="N38" s="16">
        <f t="shared" si="0"/>
        <v>1657.9000000000003</v>
      </c>
      <c r="O38" s="17">
        <v>130</v>
      </c>
      <c r="P38" s="29">
        <v>1411.5</v>
      </c>
    </row>
    <row r="39" spans="1:16" ht="18.75" customHeight="1">
      <c r="A39" s="12">
        <v>37575</v>
      </c>
      <c r="B39" s="13">
        <v>38.8</v>
      </c>
      <c r="C39" s="14">
        <v>365.2</v>
      </c>
      <c r="D39" s="14">
        <v>129.7</v>
      </c>
      <c r="E39" s="14">
        <v>343.3</v>
      </c>
      <c r="F39" s="14">
        <v>320.9</v>
      </c>
      <c r="G39" s="14">
        <v>138.3</v>
      </c>
      <c r="H39" s="14">
        <v>116.8</v>
      </c>
      <c r="I39" s="14">
        <v>55.5</v>
      </c>
      <c r="J39" s="14">
        <v>49.3</v>
      </c>
      <c r="K39" s="14">
        <v>7.6</v>
      </c>
      <c r="L39" s="14">
        <v>0</v>
      </c>
      <c r="M39" s="15">
        <v>0</v>
      </c>
      <c r="N39" s="16">
        <v>1565.4</v>
      </c>
      <c r="O39" s="17">
        <v>138</v>
      </c>
      <c r="P39" s="29">
        <v>1411.5</v>
      </c>
    </row>
    <row r="40" spans="1:16" ht="18.75" customHeight="1">
      <c r="A40" s="12">
        <v>37940</v>
      </c>
      <c r="B40" s="13">
        <v>28</v>
      </c>
      <c r="C40" s="14">
        <v>105.7</v>
      </c>
      <c r="D40" s="14">
        <v>153.4</v>
      </c>
      <c r="E40" s="14">
        <v>220.4</v>
      </c>
      <c r="F40" s="14">
        <v>370.2</v>
      </c>
      <c r="G40" s="14">
        <v>186.9</v>
      </c>
      <c r="H40" s="14">
        <v>4.5</v>
      </c>
      <c r="I40" s="14">
        <v>1</v>
      </c>
      <c r="J40" s="14">
        <v>0</v>
      </c>
      <c r="K40" s="14">
        <v>29.5</v>
      </c>
      <c r="L40" s="14">
        <v>0</v>
      </c>
      <c r="M40" s="15">
        <v>1</v>
      </c>
      <c r="N40" s="16">
        <v>1100.6</v>
      </c>
      <c r="O40" s="17">
        <v>106</v>
      </c>
      <c r="P40" s="29">
        <v>1411.5</v>
      </c>
    </row>
    <row r="41" spans="1:16" ht="18.75" customHeight="1">
      <c r="A41" s="12">
        <v>38306</v>
      </c>
      <c r="B41" s="13">
        <v>183.6</v>
      </c>
      <c r="C41" s="14" t="s">
        <v>20</v>
      </c>
      <c r="D41" s="14">
        <v>86.9</v>
      </c>
      <c r="E41" s="14" t="s">
        <v>20</v>
      </c>
      <c r="F41" s="14" t="s">
        <v>20</v>
      </c>
      <c r="G41" s="14" t="s">
        <v>20</v>
      </c>
      <c r="H41" s="14" t="s">
        <v>20</v>
      </c>
      <c r="I41" s="14" t="s">
        <v>20</v>
      </c>
      <c r="J41" s="14">
        <v>0</v>
      </c>
      <c r="K41" s="14">
        <v>0</v>
      </c>
      <c r="L41" s="14">
        <v>0</v>
      </c>
      <c r="M41" s="15">
        <v>0</v>
      </c>
      <c r="N41" s="16" t="s">
        <v>20</v>
      </c>
      <c r="O41" s="17" t="s">
        <v>20</v>
      </c>
      <c r="P41" s="29">
        <v>1411.5</v>
      </c>
    </row>
    <row r="42" spans="1:16" ht="18.75" customHeight="1">
      <c r="A42" s="12">
        <v>38671</v>
      </c>
      <c r="B42" s="13">
        <v>106.8</v>
      </c>
      <c r="C42" s="14">
        <v>178.6</v>
      </c>
      <c r="D42" s="14">
        <v>240.2</v>
      </c>
      <c r="E42" s="14">
        <v>307.4</v>
      </c>
      <c r="F42" s="14">
        <v>341.5</v>
      </c>
      <c r="G42" s="14">
        <v>374.8</v>
      </c>
      <c r="H42" s="14">
        <v>23</v>
      </c>
      <c r="I42" s="14">
        <v>45.7</v>
      </c>
      <c r="J42" s="14">
        <v>28.1</v>
      </c>
      <c r="K42" s="14">
        <v>0</v>
      </c>
      <c r="L42" s="14">
        <v>4.3</v>
      </c>
      <c r="M42" s="15">
        <v>94</v>
      </c>
      <c r="N42" s="16">
        <v>1744.4</v>
      </c>
      <c r="O42" s="17">
        <v>134</v>
      </c>
      <c r="P42" s="29">
        <v>1411.5</v>
      </c>
    </row>
    <row r="43" spans="1:16" ht="18.75" customHeight="1">
      <c r="A43" s="12">
        <v>39036</v>
      </c>
      <c r="B43" s="13">
        <v>155.1</v>
      </c>
      <c r="C43" s="14">
        <v>163.9</v>
      </c>
      <c r="D43" s="14">
        <v>106.6</v>
      </c>
      <c r="E43" s="14">
        <v>142.2</v>
      </c>
      <c r="F43" s="14">
        <v>477.5</v>
      </c>
      <c r="G43" s="14">
        <v>188.2</v>
      </c>
      <c r="H43" s="14">
        <v>68.6</v>
      </c>
      <c r="I43" s="14">
        <v>0</v>
      </c>
      <c r="J43" s="14">
        <v>0</v>
      </c>
      <c r="K43" s="14">
        <v>0</v>
      </c>
      <c r="L43" s="14">
        <v>0</v>
      </c>
      <c r="M43" s="15">
        <v>18.2</v>
      </c>
      <c r="N43" s="16">
        <v>1320.3</v>
      </c>
      <c r="O43" s="17">
        <v>124</v>
      </c>
      <c r="P43" s="29">
        <v>1411.5</v>
      </c>
    </row>
    <row r="44" spans="1:16" ht="18.75" customHeight="1">
      <c r="A44" s="12">
        <v>39401</v>
      </c>
      <c r="B44" s="13">
        <v>96.9</v>
      </c>
      <c r="C44" s="14">
        <v>214</v>
      </c>
      <c r="D44" s="14">
        <v>160.1</v>
      </c>
      <c r="E44" s="14">
        <v>182.7</v>
      </c>
      <c r="F44" s="14">
        <v>177.6</v>
      </c>
      <c r="G44" s="14">
        <v>204.2</v>
      </c>
      <c r="H44" s="14">
        <v>149.6</v>
      </c>
      <c r="I44" s="14">
        <v>11.7</v>
      </c>
      <c r="J44" s="14">
        <v>0</v>
      </c>
      <c r="K44" s="14">
        <v>51.7</v>
      </c>
      <c r="L44" s="14">
        <v>36.3</v>
      </c>
      <c r="M44" s="15">
        <v>33.6</v>
      </c>
      <c r="N44" s="16">
        <v>1318.4</v>
      </c>
      <c r="O44" s="17">
        <v>147</v>
      </c>
      <c r="P44" s="29">
        <v>1411.5</v>
      </c>
    </row>
    <row r="45" spans="1:16" ht="18.75" customHeight="1">
      <c r="A45" s="12">
        <v>39767</v>
      </c>
      <c r="B45" s="13">
        <v>160.2</v>
      </c>
      <c r="C45" s="14">
        <v>120</v>
      </c>
      <c r="D45" s="14">
        <v>292.7</v>
      </c>
      <c r="E45" s="14">
        <v>411.4</v>
      </c>
      <c r="F45" s="14">
        <v>331.8</v>
      </c>
      <c r="G45" s="14">
        <v>237.6</v>
      </c>
      <c r="H45" s="14">
        <v>140.9</v>
      </c>
      <c r="I45" s="14">
        <v>21.7</v>
      </c>
      <c r="J45" s="14">
        <v>30.2</v>
      </c>
      <c r="K45" s="14">
        <v>0</v>
      </c>
      <c r="L45" s="14">
        <v>5.1</v>
      </c>
      <c r="M45" s="15">
        <v>7.9</v>
      </c>
      <c r="N45" s="16">
        <v>1759.5</v>
      </c>
      <c r="O45" s="17">
        <v>150</v>
      </c>
      <c r="P45" s="29">
        <v>1411.5</v>
      </c>
    </row>
    <row r="46" spans="1:16" ht="18.75" customHeight="1">
      <c r="A46" s="12">
        <v>40132</v>
      </c>
      <c r="B46" s="13">
        <v>56</v>
      </c>
      <c r="C46" s="14">
        <v>140.3</v>
      </c>
      <c r="D46" s="14">
        <v>183.5</v>
      </c>
      <c r="E46" s="14">
        <v>215.3</v>
      </c>
      <c r="F46" s="14">
        <v>283.8</v>
      </c>
      <c r="G46" s="14">
        <v>141.4</v>
      </c>
      <c r="H46" s="14">
        <v>87.5</v>
      </c>
      <c r="I46" s="14">
        <v>0.6</v>
      </c>
      <c r="J46" s="14">
        <v>0</v>
      </c>
      <c r="K46" s="14">
        <v>34.2</v>
      </c>
      <c r="L46" s="14">
        <v>25.5</v>
      </c>
      <c r="M46" s="15">
        <v>22.2</v>
      </c>
      <c r="N46" s="16">
        <v>1190.3</v>
      </c>
      <c r="O46" s="17">
        <v>117</v>
      </c>
      <c r="P46" s="29">
        <v>1411.5</v>
      </c>
    </row>
    <row r="47" spans="1:16" ht="18.75" customHeight="1">
      <c r="A47" s="12">
        <v>40497</v>
      </c>
      <c r="B47" s="13">
        <v>46.1</v>
      </c>
      <c r="C47" s="14">
        <v>211.10000000000002</v>
      </c>
      <c r="D47" s="14">
        <v>102.9</v>
      </c>
      <c r="E47" s="14">
        <v>298.5</v>
      </c>
      <c r="F47" s="14">
        <v>492.6</v>
      </c>
      <c r="G47" s="14">
        <v>394.2</v>
      </c>
      <c r="H47" s="14">
        <v>57.5</v>
      </c>
      <c r="I47" s="14">
        <v>0</v>
      </c>
      <c r="J47" s="14">
        <v>8.399999999999999</v>
      </c>
      <c r="K47" s="14">
        <v>1.5</v>
      </c>
      <c r="L47" s="14">
        <v>11.5</v>
      </c>
      <c r="M47" s="15">
        <v>73.39999999999999</v>
      </c>
      <c r="N47" s="16">
        <v>1697.7000000000003</v>
      </c>
      <c r="O47" s="17">
        <v>137</v>
      </c>
      <c r="P47" s="29">
        <v>1411.5</v>
      </c>
    </row>
    <row r="48" spans="1:16" ht="18.75" customHeight="1">
      <c r="A48" s="12">
        <v>40862</v>
      </c>
      <c r="B48" s="13">
        <v>125.7</v>
      </c>
      <c r="C48" s="14">
        <v>177.00000000000006</v>
      </c>
      <c r="D48" s="14">
        <v>393.6</v>
      </c>
      <c r="E48" s="14">
        <v>342.9</v>
      </c>
      <c r="F48" s="14">
        <v>315.1</v>
      </c>
      <c r="G48" s="14">
        <v>400.00000000000006</v>
      </c>
      <c r="H48" s="14">
        <v>92.80000000000001</v>
      </c>
      <c r="I48" s="14">
        <v>8.2</v>
      </c>
      <c r="J48" s="14">
        <v>0</v>
      </c>
      <c r="K48" s="14">
        <v>16</v>
      </c>
      <c r="L48" s="14">
        <v>1.1</v>
      </c>
      <c r="M48" s="15">
        <v>31.3</v>
      </c>
      <c r="N48" s="16">
        <v>1903.7</v>
      </c>
      <c r="O48" s="17">
        <v>135</v>
      </c>
      <c r="P48" s="29">
        <v>1411.5</v>
      </c>
    </row>
    <row r="49" spans="1:16" ht="18.75" customHeight="1">
      <c r="A49" s="12">
        <v>41228</v>
      </c>
      <c r="B49" s="13">
        <v>163.20000000000002</v>
      </c>
      <c r="C49" s="14">
        <v>197.10000000000002</v>
      </c>
      <c r="D49" s="14">
        <v>91.09999999999998</v>
      </c>
      <c r="E49" s="14">
        <v>169.6</v>
      </c>
      <c r="F49" s="14">
        <v>266.8</v>
      </c>
      <c r="G49" s="14">
        <v>124.60000000000001</v>
      </c>
      <c r="H49" s="14">
        <v>30.7</v>
      </c>
      <c r="I49" s="14">
        <v>77.7</v>
      </c>
      <c r="J49" s="14">
        <v>2.8000000000000003</v>
      </c>
      <c r="K49" s="14">
        <v>49</v>
      </c>
      <c r="L49" s="14">
        <v>11.5</v>
      </c>
      <c r="M49" s="15">
        <v>24.700000000000003</v>
      </c>
      <c r="N49" s="16">
        <v>1208.8</v>
      </c>
      <c r="O49" s="17">
        <v>141</v>
      </c>
      <c r="P49" s="29">
        <v>1411.5</v>
      </c>
    </row>
    <row r="50" spans="1:16" ht="18.75" customHeight="1">
      <c r="A50" s="12">
        <v>41593</v>
      </c>
      <c r="B50" s="13">
        <v>16.2</v>
      </c>
      <c r="C50" s="14">
        <v>183.2</v>
      </c>
      <c r="D50" s="14">
        <v>208.60000000000002</v>
      </c>
      <c r="E50" s="14">
        <v>292.5999999999999</v>
      </c>
      <c r="F50" s="14">
        <v>291</v>
      </c>
      <c r="G50" s="14">
        <v>160.1</v>
      </c>
      <c r="H50" s="14">
        <v>108.8</v>
      </c>
      <c r="I50" s="14">
        <v>13.2</v>
      </c>
      <c r="J50" s="14">
        <v>101.6</v>
      </c>
      <c r="K50" s="14">
        <v>0</v>
      </c>
      <c r="L50" s="14">
        <v>2.2</v>
      </c>
      <c r="M50" s="15">
        <v>24</v>
      </c>
      <c r="N50" s="16">
        <v>1401.4999999999998</v>
      </c>
      <c r="O50" s="17">
        <v>119</v>
      </c>
      <c r="P50" s="29">
        <v>1411.5</v>
      </c>
    </row>
    <row r="51" spans="1:16" ht="18.75" customHeight="1">
      <c r="A51" s="12">
        <v>41958</v>
      </c>
      <c r="B51" s="13">
        <v>72.7</v>
      </c>
      <c r="C51" s="14">
        <v>112.49999999999999</v>
      </c>
      <c r="D51" s="14">
        <v>118.50000000000003</v>
      </c>
      <c r="E51" s="14">
        <v>319</v>
      </c>
      <c r="F51" s="14">
        <v>245.50000000000003</v>
      </c>
      <c r="G51" s="14">
        <v>167.5</v>
      </c>
      <c r="H51" s="14">
        <v>75.6</v>
      </c>
      <c r="I51" s="14">
        <v>36.1</v>
      </c>
      <c r="J51" s="14">
        <v>0.3</v>
      </c>
      <c r="K51" s="14">
        <v>65.5</v>
      </c>
      <c r="L51" s="14">
        <v>0.9</v>
      </c>
      <c r="M51" s="15">
        <v>32.800000000000004</v>
      </c>
      <c r="N51" s="16">
        <v>1246.8999999999999</v>
      </c>
      <c r="O51" s="17">
        <v>129</v>
      </c>
      <c r="P51" s="29">
        <v>1411.5</v>
      </c>
    </row>
    <row r="52" spans="1:16" ht="18.75" customHeight="1">
      <c r="A52" s="12">
        <v>42323</v>
      </c>
      <c r="B52" s="13">
        <v>168.09999999999997</v>
      </c>
      <c r="C52" s="14">
        <v>144</v>
      </c>
      <c r="D52" s="14">
        <v>80.60000000000001</v>
      </c>
      <c r="E52" s="14">
        <v>323.90000000000003</v>
      </c>
      <c r="F52" s="14">
        <v>201.8</v>
      </c>
      <c r="G52" s="14">
        <v>210.10000000000002</v>
      </c>
      <c r="H52" s="14">
        <v>51.7</v>
      </c>
      <c r="I52" s="14">
        <v>49</v>
      </c>
      <c r="J52" s="14">
        <v>60.29999999999999</v>
      </c>
      <c r="K52" s="14">
        <v>46.099999999999994</v>
      </c>
      <c r="L52" s="14">
        <v>0.1</v>
      </c>
      <c r="M52" s="15">
        <v>0</v>
      </c>
      <c r="N52" s="16">
        <v>1335.6999999999998</v>
      </c>
      <c r="O52" s="17">
        <v>120</v>
      </c>
      <c r="P52" s="29">
        <v>1411.5</v>
      </c>
    </row>
    <row r="53" spans="1:16" ht="18.75" customHeight="1">
      <c r="A53" s="12">
        <v>42689</v>
      </c>
      <c r="B53" s="13">
        <v>125.9</v>
      </c>
      <c r="C53" s="14">
        <v>201.69999999999996</v>
      </c>
      <c r="D53" s="14">
        <v>269.30000000000007</v>
      </c>
      <c r="E53" s="14">
        <v>304.50000000000006</v>
      </c>
      <c r="F53" s="14">
        <v>411.09999999999997</v>
      </c>
      <c r="G53" s="14">
        <v>210.4</v>
      </c>
      <c r="H53" s="14">
        <v>96.89999999999999</v>
      </c>
      <c r="I53" s="14">
        <v>29.500000000000004</v>
      </c>
      <c r="J53" s="14">
        <v>2.5</v>
      </c>
      <c r="K53" s="14">
        <v>37.8</v>
      </c>
      <c r="L53" s="14">
        <v>0</v>
      </c>
      <c r="M53" s="15">
        <v>25.1</v>
      </c>
      <c r="N53" s="16">
        <v>1714.7</v>
      </c>
      <c r="O53" s="17">
        <v>146</v>
      </c>
      <c r="P53" s="29">
        <v>1411.5</v>
      </c>
    </row>
    <row r="54" spans="1:16" ht="18.75" customHeight="1">
      <c r="A54" s="12">
        <v>43054</v>
      </c>
      <c r="B54" s="13">
        <v>103.4</v>
      </c>
      <c r="C54" s="14">
        <v>141.4</v>
      </c>
      <c r="D54" s="14">
        <v>148.1</v>
      </c>
      <c r="E54" s="14">
        <v>405.80000000000007</v>
      </c>
      <c r="F54" s="14">
        <v>300</v>
      </c>
      <c r="G54" s="14">
        <v>139.60000000000002</v>
      </c>
      <c r="H54" s="14">
        <v>82.9</v>
      </c>
      <c r="I54" s="14">
        <v>3.2</v>
      </c>
      <c r="J54" s="14">
        <v>80.1</v>
      </c>
      <c r="K54" s="14">
        <v>30.799999999999997</v>
      </c>
      <c r="L54" s="14">
        <v>16.5</v>
      </c>
      <c r="M54" s="15">
        <v>65.3</v>
      </c>
      <c r="N54" s="16">
        <v>1517.1000000000001</v>
      </c>
      <c r="O54" s="17">
        <v>151</v>
      </c>
      <c r="P54" s="29">
        <v>1411.5</v>
      </c>
    </row>
    <row r="55" spans="1:16" ht="18.75" customHeight="1">
      <c r="A55" s="12">
        <v>43419</v>
      </c>
      <c r="B55" s="13">
        <v>148.2</v>
      </c>
      <c r="C55" s="14">
        <v>253.5</v>
      </c>
      <c r="D55" s="14">
        <v>230.10000000000002</v>
      </c>
      <c r="E55" s="14">
        <v>421.3</v>
      </c>
      <c r="F55" s="14">
        <v>375.7000000000001</v>
      </c>
      <c r="G55" s="14">
        <v>191.79999999999995</v>
      </c>
      <c r="H55" s="14">
        <v>95.2</v>
      </c>
      <c r="I55" s="14">
        <v>6.8999999999999995</v>
      </c>
      <c r="J55" s="14">
        <v>2.3000000000000003</v>
      </c>
      <c r="K55" s="14">
        <v>23.299999999999997</v>
      </c>
      <c r="L55" s="14">
        <v>2.6</v>
      </c>
      <c r="M55" s="15">
        <v>12.4</v>
      </c>
      <c r="N55" s="16">
        <v>1763.3</v>
      </c>
      <c r="O55" s="17">
        <v>138</v>
      </c>
      <c r="P55" s="29">
        <v>1411.5</v>
      </c>
    </row>
    <row r="56" spans="1:16" ht="18.75" customHeight="1">
      <c r="A56" s="12">
        <v>43784</v>
      </c>
      <c r="B56" s="13">
        <v>47.5</v>
      </c>
      <c r="C56" s="14">
        <v>237.3</v>
      </c>
      <c r="D56" s="14">
        <v>65.5</v>
      </c>
      <c r="E56" s="14">
        <v>273.9</v>
      </c>
      <c r="F56" s="14">
        <v>589.1000000000001</v>
      </c>
      <c r="G56" s="14">
        <v>73.6</v>
      </c>
      <c r="H56" s="14">
        <v>30.5</v>
      </c>
      <c r="I56" s="14">
        <v>1.9000000000000001</v>
      </c>
      <c r="J56" s="14">
        <v>0</v>
      </c>
      <c r="K56" s="14">
        <v>0</v>
      </c>
      <c r="L56" s="14">
        <v>0</v>
      </c>
      <c r="M56" s="15">
        <v>14.999999999999998</v>
      </c>
      <c r="N56" s="16">
        <v>1334.3000000000002</v>
      </c>
      <c r="O56" s="17">
        <v>99</v>
      </c>
      <c r="P56" s="29">
        <v>1411.5</v>
      </c>
    </row>
    <row r="57" spans="1:16" ht="18.75" customHeight="1">
      <c r="A57" s="12">
        <v>44150</v>
      </c>
      <c r="B57" s="13">
        <v>49</v>
      </c>
      <c r="C57" s="14">
        <v>108.70000000000002</v>
      </c>
      <c r="D57" s="14">
        <v>181.20000000000002</v>
      </c>
      <c r="E57" s="14">
        <v>138.99999999999997</v>
      </c>
      <c r="F57" s="14">
        <v>445.8999999999999</v>
      </c>
      <c r="G57" s="14">
        <v>207.6</v>
      </c>
      <c r="H57" s="14">
        <v>37.8</v>
      </c>
      <c r="I57" s="14">
        <v>0.6</v>
      </c>
      <c r="J57" s="14">
        <v>0</v>
      </c>
      <c r="K57" s="14">
        <v>2.8</v>
      </c>
      <c r="L57" s="14">
        <v>28.8</v>
      </c>
      <c r="M57" s="15">
        <v>64.5</v>
      </c>
      <c r="N57" s="16">
        <v>1265.8999999999996</v>
      </c>
      <c r="O57" s="17">
        <v>107</v>
      </c>
      <c r="P57" s="29">
        <v>1411.5</v>
      </c>
    </row>
    <row r="58" spans="1:16" ht="18.75" customHeight="1">
      <c r="A58" s="12">
        <v>44515</v>
      </c>
      <c r="B58" s="13">
        <v>285.4</v>
      </c>
      <c r="C58" s="14">
        <v>88.80000000000001</v>
      </c>
      <c r="D58" s="14">
        <v>226.59999999999994</v>
      </c>
      <c r="E58" s="14">
        <v>178.9</v>
      </c>
      <c r="F58" s="14">
        <v>236.30000000000004</v>
      </c>
      <c r="G58" s="14">
        <v>161.9</v>
      </c>
      <c r="H58" s="14">
        <v>82.69999999999997</v>
      </c>
      <c r="I58" s="14">
        <v>34.1</v>
      </c>
      <c r="J58" s="14">
        <v>0</v>
      </c>
      <c r="K58" s="14">
        <v>37.300000000000004</v>
      </c>
      <c r="L58" s="14">
        <v>55.099999999999994</v>
      </c>
      <c r="M58" s="15">
        <v>242.10000000000002</v>
      </c>
      <c r="N58" s="16">
        <v>1629.1999999999998</v>
      </c>
      <c r="O58" s="17">
        <v>146</v>
      </c>
      <c r="P58" s="29">
        <v>1411.5</v>
      </c>
    </row>
    <row r="59" spans="1:16" ht="18.75" customHeight="1">
      <c r="A59" s="12">
        <v>44880</v>
      </c>
      <c r="B59" s="13">
        <v>47.900000000000006</v>
      </c>
      <c r="C59" s="14">
        <v>223.20000000000002</v>
      </c>
      <c r="D59" s="14">
        <v>151</v>
      </c>
      <c r="E59" s="14">
        <v>246.60000000000005</v>
      </c>
      <c r="F59" s="14">
        <v>353.7</v>
      </c>
      <c r="G59" s="14">
        <v>259.30000000000007</v>
      </c>
      <c r="H59" s="14">
        <v>50.900000000000006</v>
      </c>
      <c r="I59" s="14">
        <v>25.8</v>
      </c>
      <c r="J59" s="14">
        <v>7.4</v>
      </c>
      <c r="K59" s="14">
        <v>19.5</v>
      </c>
      <c r="L59" s="14">
        <v>0</v>
      </c>
      <c r="M59" s="15">
        <v>16.2</v>
      </c>
      <c r="N59" s="16">
        <v>1401.5000000000005</v>
      </c>
      <c r="O59" s="17">
        <v>124</v>
      </c>
      <c r="P59" s="29">
        <v>1411.5</v>
      </c>
    </row>
    <row r="60" spans="1:16" ht="18.75" customHeight="1">
      <c r="A60" s="12">
        <v>45245</v>
      </c>
      <c r="B60" s="13">
        <v>42.4</v>
      </c>
      <c r="C60" s="14">
        <v>95.3</v>
      </c>
      <c r="D60" s="14">
        <v>145.50000000000003</v>
      </c>
      <c r="E60" s="14">
        <v>260.9</v>
      </c>
      <c r="F60" s="14">
        <v>240.7</v>
      </c>
      <c r="G60" s="14">
        <v>204.1</v>
      </c>
      <c r="H60" s="14">
        <v>202.20000000000002</v>
      </c>
      <c r="I60" s="14">
        <v>5.4</v>
      </c>
      <c r="J60" s="14">
        <v>0</v>
      </c>
      <c r="K60" s="14">
        <v>9.5</v>
      </c>
      <c r="L60" s="14">
        <v>0</v>
      </c>
      <c r="M60" s="15">
        <v>16.6</v>
      </c>
      <c r="N60" s="16">
        <v>1222.6</v>
      </c>
      <c r="O60" s="17">
        <v>128</v>
      </c>
      <c r="P60" s="29">
        <v>1411.5</v>
      </c>
    </row>
    <row r="61" spans="1:15" ht="18.75" customHeight="1">
      <c r="A61" s="22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5"/>
      <c r="N61" s="16"/>
      <c r="O61" s="17"/>
    </row>
    <row r="62" spans="1:15" ht="18.75" customHeight="1">
      <c r="A62" s="22" t="s">
        <v>17</v>
      </c>
      <c r="B62" s="23">
        <f>+MAXA(B5:B61)</f>
        <v>285.4</v>
      </c>
      <c r="C62" s="14">
        <f aca="true" t="shared" si="1" ref="C62:M62">+MAXA(C5:C61)</f>
        <v>427.4</v>
      </c>
      <c r="D62" s="14">
        <f t="shared" si="1"/>
        <v>393.6</v>
      </c>
      <c r="E62" s="14">
        <f t="shared" si="1"/>
        <v>514.6</v>
      </c>
      <c r="F62" s="14">
        <f t="shared" si="1"/>
        <v>589.1000000000001</v>
      </c>
      <c r="G62" s="14">
        <f t="shared" si="1"/>
        <v>400.00000000000006</v>
      </c>
      <c r="H62" s="14">
        <f t="shared" si="1"/>
        <v>218.9</v>
      </c>
      <c r="I62" s="14">
        <f t="shared" si="1"/>
        <v>148.9</v>
      </c>
      <c r="J62" s="14">
        <f t="shared" si="1"/>
        <v>101.6</v>
      </c>
      <c r="K62" s="14">
        <f t="shared" si="1"/>
        <v>70.4</v>
      </c>
      <c r="L62" s="14">
        <f t="shared" si="1"/>
        <v>66.4</v>
      </c>
      <c r="M62" s="25">
        <f t="shared" si="1"/>
        <v>242.10000000000002</v>
      </c>
      <c r="N62" s="16">
        <f>+MAXA(N5:N40,N42:N61)</f>
        <v>1991.5</v>
      </c>
      <c r="O62" s="18">
        <f>MAX(O5:O40,O42:O61)</f>
        <v>152</v>
      </c>
    </row>
    <row r="63" spans="1:15" ht="18.75" customHeight="1">
      <c r="A63" s="24" t="s">
        <v>13</v>
      </c>
      <c r="B63" s="23">
        <f>AVERAGEA(B6:B61)</f>
        <v>99.36181818181814</v>
      </c>
      <c r="C63" s="14">
        <f aca="true" t="shared" si="2" ref="C63:M63">AVERAGEA(C6:C61)</f>
        <v>180.41636363636363</v>
      </c>
      <c r="D63" s="14">
        <f t="shared" si="2"/>
        <v>188.38181818181818</v>
      </c>
      <c r="E63" s="14">
        <f t="shared" si="2"/>
        <v>264.2472727272727</v>
      </c>
      <c r="F63" s="14">
        <f t="shared" si="2"/>
        <v>313.0527272727273</v>
      </c>
      <c r="G63" s="14">
        <f t="shared" si="2"/>
        <v>192.54727272727274</v>
      </c>
      <c r="H63" s="14">
        <f t="shared" si="2"/>
        <v>78.2309090909091</v>
      </c>
      <c r="I63" s="14">
        <f t="shared" si="2"/>
        <v>22.15636363636364</v>
      </c>
      <c r="J63" s="14">
        <f t="shared" si="2"/>
        <v>12.219999999999997</v>
      </c>
      <c r="K63" s="14">
        <f t="shared" si="2"/>
        <v>13.616363636363634</v>
      </c>
      <c r="L63" s="14">
        <f t="shared" si="2"/>
        <v>10.43636363636364</v>
      </c>
      <c r="M63" s="25">
        <f t="shared" si="2"/>
        <v>36.81090909090909</v>
      </c>
      <c r="N63" s="16">
        <f>SUM(B63:M63)</f>
        <v>1411.4781818181816</v>
      </c>
      <c r="O63" s="18">
        <f>AVERAGE(O5:O40,O42:O61)</f>
        <v>126.45454545454545</v>
      </c>
    </row>
    <row r="64" spans="1:15" ht="18.75" customHeight="1">
      <c r="A64" s="31" t="s">
        <v>18</v>
      </c>
      <c r="B64" s="32">
        <f>MIN(B5:B61)</f>
        <v>11.7</v>
      </c>
      <c r="C64" s="44">
        <f aca="true" t="shared" si="3" ref="C64:M64">MIN(C5:C61)</f>
        <v>44.8</v>
      </c>
      <c r="D64" s="44">
        <f t="shared" si="3"/>
        <v>44.1</v>
      </c>
      <c r="E64" s="44">
        <f t="shared" si="3"/>
        <v>37.4</v>
      </c>
      <c r="F64" s="44">
        <f t="shared" si="3"/>
        <v>134.7</v>
      </c>
      <c r="G64" s="44">
        <f t="shared" si="3"/>
        <v>32.1</v>
      </c>
      <c r="H64" s="44">
        <f t="shared" si="3"/>
        <v>4.5</v>
      </c>
      <c r="I64" s="44">
        <f t="shared" si="3"/>
        <v>0</v>
      </c>
      <c r="J64" s="44">
        <f t="shared" si="3"/>
        <v>0</v>
      </c>
      <c r="K64" s="44">
        <f t="shared" si="3"/>
        <v>0</v>
      </c>
      <c r="L64" s="44">
        <f t="shared" si="3"/>
        <v>0</v>
      </c>
      <c r="M64" s="43">
        <f t="shared" si="3"/>
        <v>0</v>
      </c>
      <c r="N64" s="33">
        <f>MIN(N5:N40,N42:N61)</f>
        <v>956.9</v>
      </c>
      <c r="O64" s="34">
        <f>MIN(O5:O40,O42:O61)</f>
        <v>99</v>
      </c>
    </row>
    <row r="65" spans="1:15" ht="18.75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1:15" ht="18.75" customHeight="1">
      <c r="A66" s="41" t="s">
        <v>21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0"/>
    </row>
    <row r="67" spans="1:15" ht="18.75" customHeight="1">
      <c r="A67" s="38"/>
      <c r="B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2"/>
      <c r="O67" s="40"/>
    </row>
  </sheetData>
  <sheetProtection/>
  <mergeCells count="2">
    <mergeCell ref="A1:O1"/>
    <mergeCell ref="A2:O2"/>
  </mergeCells>
  <printOptions/>
  <pageMargins left="1" right="0.3" top="0.5" bottom="0.5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2008-07-23T08:18:15Z</cp:lastPrinted>
  <dcterms:created xsi:type="dcterms:W3CDTF">2002-04-22T03:25:56Z</dcterms:created>
  <dcterms:modified xsi:type="dcterms:W3CDTF">2024-04-22T02:50:04Z</dcterms:modified>
  <cp:category/>
  <cp:version/>
  <cp:contentType/>
  <cp:contentStatus/>
</cp:coreProperties>
</file>