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" yWindow="96" windowWidth="10620" windowHeight="9420" activeTab="1"/>
  </bookViews>
  <sheets>
    <sheet name="เกณฑ์ฝน-W.15A" sheetId="1" r:id="rId1"/>
    <sheet name="ข้อมูลอ้างอิง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<sst xmlns="http://schemas.openxmlformats.org/spreadsheetml/2006/main" count="24" uniqueCount="17">
  <si>
    <t>average</t>
  </si>
  <si>
    <t>-</t>
  </si>
  <si>
    <t>+</t>
  </si>
  <si>
    <t>ปี</t>
  </si>
  <si>
    <t>ฝน-มม.</t>
  </si>
  <si>
    <t>ฝนปานกลาง</t>
  </si>
  <si>
    <t>ดีมาก</t>
  </si>
  <si>
    <t>แล้งจัด</t>
  </si>
  <si>
    <t>ดี</t>
  </si>
  <si>
    <t>ค่อนข้างดี</t>
  </si>
  <si>
    <t>ค่อนข้างแล้ง</t>
  </si>
  <si>
    <t>แล้ง</t>
  </si>
  <si>
    <t>เฉลี่ย</t>
  </si>
  <si>
    <t>ฝน/ปี</t>
  </si>
  <si>
    <t>ปีพ.ศ.</t>
  </si>
  <si>
    <t>หมายเหตุ</t>
  </si>
  <si>
    <t>ปีน้ำ 2566   ปริมาณฝนตั้งแต่ 1 เม.ย.66 - 31 มี.ค.67</t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</si>
</sst>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0.0"/>
    <numFmt numFmtId="181" formatCode="General_)"/>
    <numFmt numFmtId="182" formatCode="0.0%"/>
    <numFmt numFmtId="183" formatCode="_-* #,##0.0_-;\-* #,##0.0_-;_-* &quot;-&quot;??_-;_-@_-"/>
    <numFmt numFmtId="184" formatCode="_-* #,##0_-;\-* #,##0_-;_-* &quot;-&quot;??_-;_-@_-"/>
    <numFmt numFmtId="185" formatCode="0.0_)"/>
  </numFmts>
  <fonts count="53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color indexed="8"/>
      <name val="Arial"/>
      <family val="2"/>
    </font>
    <font>
      <sz val="10"/>
      <color indexed="10"/>
      <name val="Arial"/>
      <family val="2"/>
    </font>
    <font>
      <sz val="12"/>
      <color indexed="8"/>
      <name val="Cordia New"/>
      <family val="0"/>
    </font>
    <font>
      <sz val="14"/>
      <color indexed="10"/>
      <name val="Cordia New"/>
      <family val="0"/>
    </font>
    <font>
      <b/>
      <sz val="15.25"/>
      <color indexed="12"/>
      <name val="Cordia New"/>
      <family val="0"/>
    </font>
    <font>
      <b/>
      <sz val="15.25"/>
      <color indexed="10"/>
      <name val="Cordia New"/>
      <family val="0"/>
    </font>
    <font>
      <sz val="11.8"/>
      <color indexed="12"/>
      <name val="Cordia New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9"/>
      <color indexed="10"/>
      <name val="Arial"/>
      <family val="2"/>
    </font>
    <font>
      <sz val="12"/>
      <color indexed="9"/>
      <name val="Cordia New"/>
      <family val="0"/>
    </font>
    <font>
      <b/>
      <sz val="20"/>
      <color indexed="12"/>
      <name val="Cordia Ne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1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0" borderId="2" applyNumberFormat="0" applyAlignment="0" applyProtection="0"/>
    <xf numFmtId="0" fontId="42" fillId="0" borderId="3" applyNumberFormat="0" applyFill="0" applyAlignment="0" applyProtection="0"/>
    <xf numFmtId="0" fontId="43" fillId="21" borderId="0" applyNumberFormat="0" applyBorder="0" applyAlignment="0" applyProtection="0"/>
    <xf numFmtId="0" fontId="44" fillId="22" borderId="1" applyNumberFormat="0" applyAlignment="0" applyProtection="0"/>
    <xf numFmtId="0" fontId="45" fillId="23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36" fillId="30" borderId="0" applyNumberFormat="0" applyBorder="0" applyAlignment="0" applyProtection="0"/>
    <xf numFmtId="0" fontId="48" fillId="19" borderId="5" applyNumberFormat="0" applyAlignment="0" applyProtection="0"/>
    <xf numFmtId="0" fontId="0" fillId="31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5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/>
    </xf>
    <xf numFmtId="1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 applyProtection="1">
      <alignment/>
      <protection/>
    </xf>
    <xf numFmtId="180" fontId="3" fillId="0" borderId="10" xfId="0" applyNumberFormat="1" applyFont="1" applyBorder="1" applyAlignment="1">
      <alignment/>
    </xf>
    <xf numFmtId="0" fontId="0" fillId="3" borderId="0" xfId="0" applyFont="1" applyFill="1" applyAlignment="1">
      <alignment horizontal="center" vertical="center"/>
    </xf>
    <xf numFmtId="0" fontId="0" fillId="32" borderId="0" xfId="0" applyFont="1" applyFill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0" fontId="0" fillId="35" borderId="0" xfId="0" applyFont="1" applyFill="1" applyAlignment="1">
      <alignment horizontal="center" vertical="center"/>
    </xf>
    <xf numFmtId="0" fontId="0" fillId="36" borderId="0" xfId="0" applyFont="1" applyFill="1" applyAlignment="1">
      <alignment horizontal="center" vertical="center"/>
    </xf>
    <xf numFmtId="0" fontId="0" fillId="37" borderId="0" xfId="0" applyFont="1" applyFill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37" borderId="10" xfId="0" applyFont="1" applyFill="1" applyBorder="1" applyAlignment="1">
      <alignment horizontal="center" vertical="center"/>
    </xf>
    <xf numFmtId="182" fontId="0" fillId="33" borderId="10" xfId="0" applyNumberFormat="1" applyFont="1" applyFill="1" applyBorder="1" applyAlignment="1">
      <alignment horizontal="center" vertical="center"/>
    </xf>
    <xf numFmtId="182" fontId="0" fillId="34" borderId="10" xfId="0" applyNumberFormat="1" applyFont="1" applyFill="1" applyBorder="1" applyAlignment="1">
      <alignment horizontal="center" vertical="center"/>
    </xf>
    <xf numFmtId="182" fontId="0" fillId="35" borderId="10" xfId="0" applyNumberFormat="1" applyFont="1" applyFill="1" applyBorder="1" applyAlignment="1">
      <alignment horizontal="center" vertical="center"/>
    </xf>
    <xf numFmtId="182" fontId="0" fillId="4" borderId="10" xfId="0" applyNumberFormat="1" applyFont="1" applyFill="1" applyBorder="1" applyAlignment="1">
      <alignment horizontal="center" vertical="center"/>
    </xf>
    <xf numFmtId="182" fontId="0" fillId="36" borderId="10" xfId="0" applyNumberFormat="1" applyFont="1" applyFill="1" applyBorder="1" applyAlignment="1">
      <alignment horizontal="center" vertical="center"/>
    </xf>
    <xf numFmtId="182" fontId="0" fillId="32" borderId="10" xfId="0" applyNumberFormat="1" applyFont="1" applyFill="1" applyBorder="1" applyAlignment="1">
      <alignment horizontal="center" vertical="center"/>
    </xf>
    <xf numFmtId="182" fontId="0" fillId="3" borderId="10" xfId="0" applyNumberFormat="1" applyFont="1" applyFill="1" applyBorder="1" applyAlignment="1">
      <alignment horizontal="center" vertical="center"/>
    </xf>
    <xf numFmtId="180" fontId="3" fillId="4" borderId="10" xfId="0" applyNumberFormat="1" applyFont="1" applyFill="1" applyBorder="1" applyAlignment="1">
      <alignment/>
    </xf>
    <xf numFmtId="0" fontId="0" fillId="0" borderId="11" xfId="0" applyFont="1" applyBorder="1" applyAlignment="1">
      <alignment/>
    </xf>
    <xf numFmtId="180" fontId="3" fillId="0" borderId="11" xfId="0" applyNumberFormat="1" applyFont="1" applyBorder="1" applyAlignment="1">
      <alignment/>
    </xf>
    <xf numFmtId="0" fontId="0" fillId="0" borderId="0" xfId="0" applyFont="1" applyBorder="1" applyAlignment="1">
      <alignment/>
    </xf>
    <xf numFmtId="180" fontId="3" fillId="0" borderId="0" xfId="0" applyNumberFormat="1" applyFont="1" applyBorder="1" applyAlignment="1">
      <alignment/>
    </xf>
    <xf numFmtId="180" fontId="3" fillId="0" borderId="11" xfId="0" applyNumberFormat="1" applyFont="1" applyFill="1" applyBorder="1" applyAlignment="1">
      <alignment/>
    </xf>
    <xf numFmtId="180" fontId="3" fillId="0" borderId="0" xfId="0" applyNumberFormat="1" applyFont="1" applyFill="1" applyBorder="1" applyAlignment="1">
      <alignment/>
    </xf>
    <xf numFmtId="0" fontId="0" fillId="38" borderId="0" xfId="0" applyFont="1" applyFill="1" applyAlignment="1">
      <alignment horizontal="center" vertical="center"/>
    </xf>
    <xf numFmtId="0" fontId="0" fillId="38" borderId="10" xfId="0" applyFont="1" applyFill="1" applyBorder="1" applyAlignment="1">
      <alignment horizontal="center" vertical="center"/>
    </xf>
    <xf numFmtId="180" fontId="3" fillId="3" borderId="10" xfId="0" applyNumberFormat="1" applyFont="1" applyFill="1" applyBorder="1" applyAlignment="1">
      <alignment/>
    </xf>
    <xf numFmtId="180" fontId="3" fillId="33" borderId="10" xfId="0" applyNumberFormat="1" applyFont="1" applyFill="1" applyBorder="1" applyAlignment="1">
      <alignment/>
    </xf>
    <xf numFmtId="0" fontId="0" fillId="5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80" fontId="4" fillId="0" borderId="0" xfId="0" applyNumberFormat="1" applyFont="1" applyBorder="1" applyAlignment="1">
      <alignment/>
    </xf>
    <xf numFmtId="0" fontId="0" fillId="4" borderId="10" xfId="0" applyFont="1" applyFill="1" applyBorder="1" applyAlignment="1">
      <alignment/>
    </xf>
    <xf numFmtId="180" fontId="4" fillId="4" borderId="10" xfId="0" applyNumberFormat="1" applyFont="1" applyFill="1" applyBorder="1" applyAlignment="1">
      <alignment/>
    </xf>
    <xf numFmtId="18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0" fillId="0" borderId="0" xfId="0" applyFill="1" applyAlignment="1">
      <alignment/>
    </xf>
    <xf numFmtId="180" fontId="8" fillId="0" borderId="10" xfId="0" applyNumberFormat="1" applyFont="1" applyBorder="1" applyAlignment="1" applyProtection="1">
      <alignment/>
      <protection/>
    </xf>
    <xf numFmtId="1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 applyProtection="1">
      <alignment/>
      <protection/>
    </xf>
    <xf numFmtId="180" fontId="3" fillId="37" borderId="10" xfId="0" applyNumberFormat="1" applyFont="1" applyFill="1" applyBorder="1" applyAlignment="1">
      <alignment/>
    </xf>
    <xf numFmtId="0" fontId="9" fillId="39" borderId="0" xfId="0" applyFont="1" applyFill="1" applyBorder="1" applyAlignment="1">
      <alignment/>
    </xf>
    <xf numFmtId="1" fontId="52" fillId="0" borderId="10" xfId="0" applyNumberFormat="1" applyFont="1" applyBorder="1" applyAlignment="1" applyProtection="1">
      <alignment/>
      <protection/>
    </xf>
    <xf numFmtId="180" fontId="52" fillId="0" borderId="10" xfId="0" applyNumberFormat="1" applyFont="1" applyBorder="1" applyAlignment="1" applyProtection="1">
      <alignment/>
      <protection/>
    </xf>
    <xf numFmtId="0" fontId="0" fillId="4" borderId="0" xfId="0" applyFont="1" applyFill="1" applyAlignment="1">
      <alignment horizontal="center" vertical="center"/>
    </xf>
    <xf numFmtId="0" fontId="9" fillId="39" borderId="0" xfId="0" applyFont="1" applyFill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ชื่อเรื่อง" xfId="40"/>
    <cellStyle name="เซลล์ตรวจสอบ" xfId="41"/>
    <cellStyle name="เซลล์ที่มีลิงก์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Currency" xfId="49"/>
    <cellStyle name="Currency [0]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กราฟแสดงปริมาณฝนรายปีกับเกณฑ์ของฝน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ที่สถานี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W.15A 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แม่ทะ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2000" b="1" i="0" u="none" baseline="0">
                <a:solidFill>
                  <a:srgbClr val="0000FF"/>
                </a:solidFill>
              </a:rPr>
              <a:t>ลำปาง</a:t>
            </a:r>
          </a:p>
        </c:rich>
      </c:tx>
      <c:layout>
        <c:manualLayout>
          <c:xMode val="factor"/>
          <c:yMode val="factor"/>
          <c:x val="-0.00375"/>
          <c:y val="0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46"/>
          <c:y val="0.178"/>
          <c:w val="0.893"/>
          <c:h val="0.73925"/>
        </c:manualLayout>
      </c:layout>
      <c:barChart>
        <c:barDir val="col"/>
        <c:grouping val="clustered"/>
        <c:varyColors val="0"/>
        <c:ser>
          <c:idx val="0"/>
          <c:order val="0"/>
          <c:tx>
            <c:v>ฝนรายปี</c:v>
          </c:tx>
          <c:spPr>
            <a:solidFill>
              <a:srgbClr val="008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52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49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1"/>
              <c:delete val="1"/>
            </c:dLbl>
            <c:dLbl>
              <c:idx val="52"/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ข้อมูลอ้างอิง!$A$4:$A$56</c:f>
              <c:numCache>
                <c:ptCount val="53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  <c:pt idx="50">
                  <c:v>2564</c:v>
                </c:pt>
                <c:pt idx="51">
                  <c:v>2565</c:v>
                </c:pt>
                <c:pt idx="52">
                  <c:v>2566</c:v>
                </c:pt>
              </c:numCache>
            </c:numRef>
          </c:cat>
          <c:val>
            <c:numRef>
              <c:f>ข้อมูลอ้างอิง!$B$4:$B$56</c:f>
              <c:numCache>
                <c:ptCount val="53"/>
                <c:pt idx="0">
                  <c:v>1140.7</c:v>
                </c:pt>
                <c:pt idx="1">
                  <c:v>1126.4</c:v>
                </c:pt>
                <c:pt idx="2">
                  <c:v>1325</c:v>
                </c:pt>
                <c:pt idx="3">
                  <c:v>1334.1</c:v>
                </c:pt>
                <c:pt idx="4">
                  <c:v>833.3</c:v>
                </c:pt>
                <c:pt idx="6">
                  <c:v>816.8</c:v>
                </c:pt>
                <c:pt idx="7">
                  <c:v>1094.6</c:v>
                </c:pt>
                <c:pt idx="8">
                  <c:v>788.9</c:v>
                </c:pt>
                <c:pt idx="9">
                  <c:v>768.5</c:v>
                </c:pt>
                <c:pt idx="10">
                  <c:v>1339.9</c:v>
                </c:pt>
                <c:pt idx="11">
                  <c:v>809.3</c:v>
                </c:pt>
                <c:pt idx="12">
                  <c:v>964.1</c:v>
                </c:pt>
                <c:pt idx="13">
                  <c:v>859.2</c:v>
                </c:pt>
                <c:pt idx="14">
                  <c:v>1109.6</c:v>
                </c:pt>
                <c:pt idx="15">
                  <c:v>1034.1</c:v>
                </c:pt>
                <c:pt idx="16">
                  <c:v>972.4</c:v>
                </c:pt>
                <c:pt idx="17">
                  <c:v>1141.2</c:v>
                </c:pt>
                <c:pt idx="18">
                  <c:v>1017.3</c:v>
                </c:pt>
                <c:pt idx="19">
                  <c:v>950</c:v>
                </c:pt>
                <c:pt idx="20">
                  <c:v>819.5</c:v>
                </c:pt>
                <c:pt idx="21">
                  <c:v>1147</c:v>
                </c:pt>
                <c:pt idx="22">
                  <c:v>1020.4</c:v>
                </c:pt>
                <c:pt idx="23">
                  <c:v>1192</c:v>
                </c:pt>
                <c:pt idx="24">
                  <c:v>952.6</c:v>
                </c:pt>
                <c:pt idx="25">
                  <c:v>1005.1</c:v>
                </c:pt>
                <c:pt idx="27">
                  <c:v>944.3</c:v>
                </c:pt>
                <c:pt idx="28">
                  <c:v>1059.8</c:v>
                </c:pt>
                <c:pt idx="29">
                  <c:v>1305.3</c:v>
                </c:pt>
                <c:pt idx="30">
                  <c:v>1141.1</c:v>
                </c:pt>
                <c:pt idx="31">
                  <c:v>1214.9</c:v>
                </c:pt>
                <c:pt idx="32">
                  <c:v>690</c:v>
                </c:pt>
                <c:pt idx="33">
                  <c:v>854.41</c:v>
                </c:pt>
                <c:pt idx="34">
                  <c:v>867.9</c:v>
                </c:pt>
                <c:pt idx="35">
                  <c:v>1445</c:v>
                </c:pt>
                <c:pt idx="36">
                  <c:v>1044.8</c:v>
                </c:pt>
                <c:pt idx="37">
                  <c:v>898.9</c:v>
                </c:pt>
                <c:pt idx="38">
                  <c:v>942.6</c:v>
                </c:pt>
                <c:pt idx="39">
                  <c:v>1016.4</c:v>
                </c:pt>
                <c:pt idx="40">
                  <c:v>1560.8</c:v>
                </c:pt>
                <c:pt idx="41">
                  <c:v>1294.7</c:v>
                </c:pt>
                <c:pt idx="42">
                  <c:v>990.8</c:v>
                </c:pt>
                <c:pt idx="43">
                  <c:v>1011.2</c:v>
                </c:pt>
                <c:pt idx="44">
                  <c:v>944.1</c:v>
                </c:pt>
                <c:pt idx="45">
                  <c:v>1037.2</c:v>
                </c:pt>
                <c:pt idx="46">
                  <c:v>1428.4</c:v>
                </c:pt>
                <c:pt idx="47">
                  <c:v>930.1</c:v>
                </c:pt>
                <c:pt idx="48">
                  <c:v>741.7</c:v>
                </c:pt>
                <c:pt idx="49">
                  <c:v>517.6</c:v>
                </c:pt>
                <c:pt idx="50">
                  <c:v>850</c:v>
                </c:pt>
                <c:pt idx="51">
                  <c:v>984</c:v>
                </c:pt>
                <c:pt idx="52">
                  <c:v>1087</c:v>
                </c:pt>
              </c:numCache>
            </c:numRef>
          </c:val>
        </c:ser>
        <c:gapWidth val="50"/>
        <c:axId val="52043233"/>
        <c:axId val="65735914"/>
      </c:barChart>
      <c:lineChart>
        <c:grouping val="standard"/>
        <c:varyColors val="0"/>
        <c:ser>
          <c:idx val="1"/>
          <c:order val="1"/>
          <c:tx>
            <c:v>ฝนดีมาก</c:v>
          </c:tx>
          <c:spPr>
            <a:ln w="25400">
              <a:solidFill>
                <a:srgbClr val="00FF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ฝนดีมาก 1283.5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ข้อมูลอ้างอิง!$D$4:$D$55</c:f>
              <c:numCache>
                <c:ptCount val="52"/>
                <c:pt idx="0">
                  <c:v>1283.4561274509804</c:v>
                </c:pt>
                <c:pt idx="1">
                  <c:v>1283.4561274509804</c:v>
                </c:pt>
                <c:pt idx="2">
                  <c:v>1283.4561274509804</c:v>
                </c:pt>
                <c:pt idx="3">
                  <c:v>1283.4561274509804</c:v>
                </c:pt>
                <c:pt idx="4">
                  <c:v>1283.4561274509804</c:v>
                </c:pt>
                <c:pt idx="5">
                  <c:v>1283.4561274509804</c:v>
                </c:pt>
                <c:pt idx="6">
                  <c:v>1283.4561274509804</c:v>
                </c:pt>
                <c:pt idx="7">
                  <c:v>1283.4561274509804</c:v>
                </c:pt>
                <c:pt idx="8">
                  <c:v>1283.4561274509804</c:v>
                </c:pt>
                <c:pt idx="9">
                  <c:v>1283.4561274509804</c:v>
                </c:pt>
                <c:pt idx="10">
                  <c:v>1283.4561274509804</c:v>
                </c:pt>
                <c:pt idx="11">
                  <c:v>1283.4561274509804</c:v>
                </c:pt>
                <c:pt idx="12">
                  <c:v>1283.4561274509804</c:v>
                </c:pt>
                <c:pt idx="13">
                  <c:v>1283.4561274509804</c:v>
                </c:pt>
                <c:pt idx="14">
                  <c:v>1283.4561274509804</c:v>
                </c:pt>
                <c:pt idx="15">
                  <c:v>1283.4561274509804</c:v>
                </c:pt>
                <c:pt idx="16">
                  <c:v>1283.4561274509804</c:v>
                </c:pt>
                <c:pt idx="17">
                  <c:v>1283.4561274509804</c:v>
                </c:pt>
                <c:pt idx="18">
                  <c:v>1283.4561274509804</c:v>
                </c:pt>
                <c:pt idx="19">
                  <c:v>1283.4561274509804</c:v>
                </c:pt>
                <c:pt idx="20">
                  <c:v>1283.4561274509804</c:v>
                </c:pt>
                <c:pt idx="21">
                  <c:v>1283.4561274509804</c:v>
                </c:pt>
                <c:pt idx="22">
                  <c:v>1283.4561274509804</c:v>
                </c:pt>
                <c:pt idx="23">
                  <c:v>1283.4561274509804</c:v>
                </c:pt>
                <c:pt idx="24">
                  <c:v>1283.4561274509804</c:v>
                </c:pt>
                <c:pt idx="25">
                  <c:v>1283.4561274509804</c:v>
                </c:pt>
                <c:pt idx="26">
                  <c:v>1283.4561274509804</c:v>
                </c:pt>
                <c:pt idx="27">
                  <c:v>1283.4561274509804</c:v>
                </c:pt>
                <c:pt idx="28">
                  <c:v>1283.4561274509804</c:v>
                </c:pt>
                <c:pt idx="29">
                  <c:v>1283.4561274509804</c:v>
                </c:pt>
                <c:pt idx="30">
                  <c:v>1283.4561274509804</c:v>
                </c:pt>
                <c:pt idx="31">
                  <c:v>1283.4561274509804</c:v>
                </c:pt>
                <c:pt idx="32">
                  <c:v>1283.4561274509804</c:v>
                </c:pt>
                <c:pt idx="33">
                  <c:v>1283.4561274509804</c:v>
                </c:pt>
                <c:pt idx="34">
                  <c:v>1283.4561274509804</c:v>
                </c:pt>
                <c:pt idx="35">
                  <c:v>1283.4561274509804</c:v>
                </c:pt>
                <c:pt idx="36">
                  <c:v>1283.4561274509804</c:v>
                </c:pt>
                <c:pt idx="37">
                  <c:v>1283.4561274509804</c:v>
                </c:pt>
                <c:pt idx="38">
                  <c:v>1283.4561274509804</c:v>
                </c:pt>
                <c:pt idx="39">
                  <c:v>1283.4561274509804</c:v>
                </c:pt>
                <c:pt idx="40">
                  <c:v>1283.4561274509804</c:v>
                </c:pt>
                <c:pt idx="41">
                  <c:v>1283.4561274509804</c:v>
                </c:pt>
                <c:pt idx="42">
                  <c:v>1283.4561274509804</c:v>
                </c:pt>
                <c:pt idx="43">
                  <c:v>1283.4561274509804</c:v>
                </c:pt>
                <c:pt idx="44">
                  <c:v>1283.4561274509804</c:v>
                </c:pt>
                <c:pt idx="45">
                  <c:v>1283.4561274509804</c:v>
                </c:pt>
                <c:pt idx="46">
                  <c:v>1283.4561274509804</c:v>
                </c:pt>
                <c:pt idx="47">
                  <c:v>1283.4561274509804</c:v>
                </c:pt>
                <c:pt idx="48">
                  <c:v>1283.4561274509804</c:v>
                </c:pt>
                <c:pt idx="49">
                  <c:v>1283.4561274509804</c:v>
                </c:pt>
                <c:pt idx="50">
                  <c:v>1283.4561274509804</c:v>
                </c:pt>
                <c:pt idx="51">
                  <c:v>1283.4561274509804</c:v>
                </c:pt>
              </c:numCache>
            </c:numRef>
          </c:val>
          <c:smooth val="0"/>
        </c:ser>
        <c:ser>
          <c:idx val="2"/>
          <c:order val="2"/>
          <c:tx>
            <c:v>ฝนดี</c:v>
          </c:tx>
          <c:spPr>
            <a:ln w="25400">
              <a:solidFill>
                <a:srgbClr val="3366FF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delete val="1"/>
            </c:dLbl>
            <c:dLbl>
              <c:idx val="6"/>
              <c:delete val="1"/>
            </c:dLbl>
            <c:dLbl>
              <c:idx val="9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ฝนดี 1181.8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ข้อมูลอ้างอิง!$E$4:$E$55</c:f>
              <c:numCache>
                <c:ptCount val="52"/>
                <c:pt idx="0">
                  <c:v>1181.8064021568628</c:v>
                </c:pt>
                <c:pt idx="1">
                  <c:v>1181.8064021568628</c:v>
                </c:pt>
                <c:pt idx="2">
                  <c:v>1181.8064021568628</c:v>
                </c:pt>
                <c:pt idx="3">
                  <c:v>1181.8064021568628</c:v>
                </c:pt>
                <c:pt idx="4">
                  <c:v>1181.8064021568628</c:v>
                </c:pt>
                <c:pt idx="5">
                  <c:v>1181.8064021568628</c:v>
                </c:pt>
                <c:pt idx="6">
                  <c:v>1181.8064021568628</c:v>
                </c:pt>
                <c:pt idx="7">
                  <c:v>1181.8064021568628</c:v>
                </c:pt>
                <c:pt idx="8">
                  <c:v>1181.8064021568628</c:v>
                </c:pt>
                <c:pt idx="9">
                  <c:v>1181.8064021568628</c:v>
                </c:pt>
                <c:pt idx="10">
                  <c:v>1181.8064021568628</c:v>
                </c:pt>
                <c:pt idx="11">
                  <c:v>1181.8064021568628</c:v>
                </c:pt>
                <c:pt idx="12">
                  <c:v>1181.8064021568628</c:v>
                </c:pt>
                <c:pt idx="13">
                  <c:v>1181.8064021568628</c:v>
                </c:pt>
                <c:pt idx="14">
                  <c:v>1181.8064021568628</c:v>
                </c:pt>
                <c:pt idx="15">
                  <c:v>1181.8064021568628</c:v>
                </c:pt>
                <c:pt idx="16">
                  <c:v>1181.8064021568628</c:v>
                </c:pt>
                <c:pt idx="17">
                  <c:v>1181.8064021568628</c:v>
                </c:pt>
                <c:pt idx="18">
                  <c:v>1181.8064021568628</c:v>
                </c:pt>
                <c:pt idx="19">
                  <c:v>1181.8064021568628</c:v>
                </c:pt>
                <c:pt idx="20">
                  <c:v>1181.8064021568628</c:v>
                </c:pt>
                <c:pt idx="21">
                  <c:v>1181.8064021568628</c:v>
                </c:pt>
                <c:pt idx="22">
                  <c:v>1181.8064021568628</c:v>
                </c:pt>
                <c:pt idx="23">
                  <c:v>1181.8064021568628</c:v>
                </c:pt>
                <c:pt idx="24">
                  <c:v>1181.8064021568628</c:v>
                </c:pt>
                <c:pt idx="25">
                  <c:v>1181.8064021568628</c:v>
                </c:pt>
                <c:pt idx="26">
                  <c:v>1181.8064021568628</c:v>
                </c:pt>
                <c:pt idx="27">
                  <c:v>1181.8064021568628</c:v>
                </c:pt>
                <c:pt idx="28">
                  <c:v>1181.8064021568628</c:v>
                </c:pt>
                <c:pt idx="29">
                  <c:v>1181.8064021568628</c:v>
                </c:pt>
                <c:pt idx="30">
                  <c:v>1181.8064021568628</c:v>
                </c:pt>
                <c:pt idx="31">
                  <c:v>1181.8064021568628</c:v>
                </c:pt>
                <c:pt idx="32">
                  <c:v>1181.8064021568628</c:v>
                </c:pt>
                <c:pt idx="33">
                  <c:v>1181.8064021568628</c:v>
                </c:pt>
                <c:pt idx="34">
                  <c:v>1181.8064021568628</c:v>
                </c:pt>
                <c:pt idx="35">
                  <c:v>1181.8064021568628</c:v>
                </c:pt>
                <c:pt idx="36">
                  <c:v>1181.8064021568628</c:v>
                </c:pt>
                <c:pt idx="37">
                  <c:v>1181.8064021568628</c:v>
                </c:pt>
                <c:pt idx="38">
                  <c:v>1181.8064021568628</c:v>
                </c:pt>
                <c:pt idx="39">
                  <c:v>1181.8064021568628</c:v>
                </c:pt>
                <c:pt idx="40">
                  <c:v>1181.8064021568628</c:v>
                </c:pt>
                <c:pt idx="41">
                  <c:v>1181.8064021568628</c:v>
                </c:pt>
                <c:pt idx="42">
                  <c:v>1181.8064021568628</c:v>
                </c:pt>
                <c:pt idx="43">
                  <c:v>1181.8064021568628</c:v>
                </c:pt>
                <c:pt idx="44">
                  <c:v>1181.8064021568628</c:v>
                </c:pt>
                <c:pt idx="45">
                  <c:v>1181.8064021568628</c:v>
                </c:pt>
                <c:pt idx="46">
                  <c:v>1181.8064021568628</c:v>
                </c:pt>
                <c:pt idx="47">
                  <c:v>1181.8064021568628</c:v>
                </c:pt>
                <c:pt idx="48">
                  <c:v>1181.8064021568628</c:v>
                </c:pt>
                <c:pt idx="49">
                  <c:v>1181.8064021568628</c:v>
                </c:pt>
                <c:pt idx="50">
                  <c:v>1181.8064021568628</c:v>
                </c:pt>
                <c:pt idx="51">
                  <c:v>1181.8064021568628</c:v>
                </c:pt>
              </c:numCache>
            </c:numRef>
          </c:val>
          <c:smooth val="0"/>
        </c:ser>
        <c:ser>
          <c:idx val="4"/>
          <c:order val="3"/>
          <c:tx>
            <c:v>ฝนเฉลี่ย</c:v>
          </c:tx>
          <c:spPr>
            <a:ln w="25400">
              <a:solidFill>
                <a:srgbClr val="FFFF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7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5"/>
              <c:delete val="1"/>
            </c:dLbl>
            <c:dLbl>
              <c:idx val="2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ฝนเฉลี่ย 1026.8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ข้อมูลอ้างอิง!$C$4:$C$55</c:f>
              <c:numCache>
                <c:ptCount val="52"/>
                <c:pt idx="0">
                  <c:v>1026.7649019607843</c:v>
                </c:pt>
                <c:pt idx="1">
                  <c:v>1026.7649019607843</c:v>
                </c:pt>
                <c:pt idx="2">
                  <c:v>1026.7649019607843</c:v>
                </c:pt>
                <c:pt idx="3">
                  <c:v>1026.7649019607843</c:v>
                </c:pt>
                <c:pt idx="4">
                  <c:v>1026.7649019607843</c:v>
                </c:pt>
                <c:pt idx="5">
                  <c:v>1026.7649019607843</c:v>
                </c:pt>
                <c:pt idx="6">
                  <c:v>1026.7649019607843</c:v>
                </c:pt>
                <c:pt idx="7">
                  <c:v>1026.7649019607843</c:v>
                </c:pt>
                <c:pt idx="8">
                  <c:v>1026.7649019607843</c:v>
                </c:pt>
                <c:pt idx="9">
                  <c:v>1026.7649019607843</c:v>
                </c:pt>
                <c:pt idx="10">
                  <c:v>1026.7649019607843</c:v>
                </c:pt>
                <c:pt idx="11">
                  <c:v>1026.7649019607843</c:v>
                </c:pt>
                <c:pt idx="12">
                  <c:v>1026.7649019607843</c:v>
                </c:pt>
                <c:pt idx="13">
                  <c:v>1026.7649019607843</c:v>
                </c:pt>
                <c:pt idx="14">
                  <c:v>1026.7649019607843</c:v>
                </c:pt>
                <c:pt idx="15">
                  <c:v>1026.7649019607843</c:v>
                </c:pt>
                <c:pt idx="16">
                  <c:v>1026.7649019607843</c:v>
                </c:pt>
                <c:pt idx="17">
                  <c:v>1026.7649019607843</c:v>
                </c:pt>
                <c:pt idx="18">
                  <c:v>1026.7649019607843</c:v>
                </c:pt>
                <c:pt idx="19">
                  <c:v>1026.7649019607843</c:v>
                </c:pt>
                <c:pt idx="20">
                  <c:v>1026.7649019607843</c:v>
                </c:pt>
                <c:pt idx="21">
                  <c:v>1026.7649019607843</c:v>
                </c:pt>
                <c:pt idx="22">
                  <c:v>1026.7649019607843</c:v>
                </c:pt>
                <c:pt idx="23">
                  <c:v>1026.7649019607843</c:v>
                </c:pt>
                <c:pt idx="24">
                  <c:v>1026.7649019607843</c:v>
                </c:pt>
                <c:pt idx="25">
                  <c:v>1026.7649019607843</c:v>
                </c:pt>
                <c:pt idx="26">
                  <c:v>1026.7649019607843</c:v>
                </c:pt>
                <c:pt idx="27">
                  <c:v>1026.7649019607843</c:v>
                </c:pt>
                <c:pt idx="28">
                  <c:v>1026.7649019607843</c:v>
                </c:pt>
                <c:pt idx="29">
                  <c:v>1026.7649019607843</c:v>
                </c:pt>
                <c:pt idx="30">
                  <c:v>1026.7649019607843</c:v>
                </c:pt>
                <c:pt idx="31">
                  <c:v>1026.7649019607843</c:v>
                </c:pt>
                <c:pt idx="32">
                  <c:v>1026.7649019607843</c:v>
                </c:pt>
                <c:pt idx="33">
                  <c:v>1026.7649019607843</c:v>
                </c:pt>
                <c:pt idx="34">
                  <c:v>1026.7649019607843</c:v>
                </c:pt>
                <c:pt idx="35">
                  <c:v>1026.7649019607843</c:v>
                </c:pt>
                <c:pt idx="36">
                  <c:v>1026.7649019607843</c:v>
                </c:pt>
                <c:pt idx="37">
                  <c:v>1026.7649019607843</c:v>
                </c:pt>
                <c:pt idx="38">
                  <c:v>1026.7649019607843</c:v>
                </c:pt>
                <c:pt idx="39">
                  <c:v>1026.7649019607843</c:v>
                </c:pt>
                <c:pt idx="40">
                  <c:v>1026.7649019607843</c:v>
                </c:pt>
                <c:pt idx="41">
                  <c:v>1026.7649019607843</c:v>
                </c:pt>
                <c:pt idx="42">
                  <c:v>1026.7649019607843</c:v>
                </c:pt>
                <c:pt idx="43">
                  <c:v>1026.7649019607843</c:v>
                </c:pt>
                <c:pt idx="44">
                  <c:v>1026.7649019607843</c:v>
                </c:pt>
                <c:pt idx="45">
                  <c:v>1026.7649019607843</c:v>
                </c:pt>
                <c:pt idx="46">
                  <c:v>1026.7649019607843</c:v>
                </c:pt>
                <c:pt idx="47">
                  <c:v>1026.7649019607843</c:v>
                </c:pt>
                <c:pt idx="48">
                  <c:v>1026.7649019607843</c:v>
                </c:pt>
                <c:pt idx="49">
                  <c:v>1026.7649019607843</c:v>
                </c:pt>
                <c:pt idx="50">
                  <c:v>1026.7649019607843</c:v>
                </c:pt>
                <c:pt idx="51">
                  <c:v>1026.7649019607843</c:v>
                </c:pt>
              </c:numCache>
            </c:numRef>
          </c:val>
          <c:smooth val="0"/>
        </c:ser>
        <c:ser>
          <c:idx val="6"/>
          <c:order val="4"/>
          <c:tx>
            <c:v>ฝนแล้ง</c:v>
          </c:tx>
          <c:spPr>
            <a:ln w="25400">
              <a:solidFill>
                <a:srgbClr val="FF00FF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0"/>
              <c:delete val="1"/>
            </c:dLbl>
            <c:dLbl>
              <c:idx val="17"/>
              <c:delete val="1"/>
            </c:dLbl>
            <c:dLbl>
              <c:idx val="21"/>
              <c:delete val="1"/>
            </c:dLbl>
            <c:dLbl>
              <c:idx val="32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 871.7มม.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ข้อมูลอ้างอิง!$J$4:$J$55</c:f>
              <c:numCache>
                <c:ptCount val="52"/>
                <c:pt idx="0">
                  <c:v>871.7234017647058</c:v>
                </c:pt>
                <c:pt idx="1">
                  <c:v>871.7234017647058</c:v>
                </c:pt>
                <c:pt idx="2">
                  <c:v>871.7234017647058</c:v>
                </c:pt>
                <c:pt idx="3">
                  <c:v>871.7234017647058</c:v>
                </c:pt>
                <c:pt idx="4">
                  <c:v>871.7234017647058</c:v>
                </c:pt>
                <c:pt idx="5">
                  <c:v>871.7234017647058</c:v>
                </c:pt>
                <c:pt idx="6">
                  <c:v>871.7234017647058</c:v>
                </c:pt>
                <c:pt idx="7">
                  <c:v>871.7234017647058</c:v>
                </c:pt>
                <c:pt idx="8">
                  <c:v>871.7234017647058</c:v>
                </c:pt>
                <c:pt idx="9">
                  <c:v>871.7234017647058</c:v>
                </c:pt>
                <c:pt idx="10">
                  <c:v>871.7234017647058</c:v>
                </c:pt>
                <c:pt idx="11">
                  <c:v>871.7234017647058</c:v>
                </c:pt>
                <c:pt idx="12">
                  <c:v>871.7234017647058</c:v>
                </c:pt>
                <c:pt idx="13">
                  <c:v>871.7234017647058</c:v>
                </c:pt>
                <c:pt idx="14">
                  <c:v>871.7234017647058</c:v>
                </c:pt>
                <c:pt idx="15">
                  <c:v>871.7234017647058</c:v>
                </c:pt>
                <c:pt idx="16">
                  <c:v>871.7234017647058</c:v>
                </c:pt>
                <c:pt idx="17">
                  <c:v>871.7234017647058</c:v>
                </c:pt>
                <c:pt idx="18">
                  <c:v>871.7234017647058</c:v>
                </c:pt>
                <c:pt idx="19">
                  <c:v>871.7234017647058</c:v>
                </c:pt>
                <c:pt idx="20">
                  <c:v>871.7234017647058</c:v>
                </c:pt>
                <c:pt idx="21">
                  <c:v>871.7234017647058</c:v>
                </c:pt>
                <c:pt idx="22">
                  <c:v>871.7234017647058</c:v>
                </c:pt>
                <c:pt idx="23">
                  <c:v>871.7234017647058</c:v>
                </c:pt>
                <c:pt idx="24">
                  <c:v>871.7234017647058</c:v>
                </c:pt>
                <c:pt idx="25">
                  <c:v>871.7234017647058</c:v>
                </c:pt>
                <c:pt idx="26">
                  <c:v>871.7234017647058</c:v>
                </c:pt>
                <c:pt idx="27">
                  <c:v>871.7234017647058</c:v>
                </c:pt>
                <c:pt idx="28">
                  <c:v>871.7234017647058</c:v>
                </c:pt>
                <c:pt idx="29">
                  <c:v>871.7234017647058</c:v>
                </c:pt>
                <c:pt idx="30">
                  <c:v>871.7234017647058</c:v>
                </c:pt>
                <c:pt idx="31">
                  <c:v>871.7234017647058</c:v>
                </c:pt>
                <c:pt idx="32">
                  <c:v>871.7234017647058</c:v>
                </c:pt>
                <c:pt idx="33">
                  <c:v>871.7234017647058</c:v>
                </c:pt>
                <c:pt idx="34">
                  <c:v>871.7234017647058</c:v>
                </c:pt>
                <c:pt idx="35">
                  <c:v>871.7234017647058</c:v>
                </c:pt>
                <c:pt idx="36">
                  <c:v>871.7234017647058</c:v>
                </c:pt>
                <c:pt idx="37">
                  <c:v>871.7234017647058</c:v>
                </c:pt>
                <c:pt idx="38">
                  <c:v>871.7234017647058</c:v>
                </c:pt>
                <c:pt idx="39">
                  <c:v>871.7234017647058</c:v>
                </c:pt>
                <c:pt idx="40">
                  <c:v>871.7234017647058</c:v>
                </c:pt>
                <c:pt idx="41">
                  <c:v>871.7234017647058</c:v>
                </c:pt>
                <c:pt idx="42">
                  <c:v>871.7234017647058</c:v>
                </c:pt>
                <c:pt idx="43">
                  <c:v>871.7234017647058</c:v>
                </c:pt>
                <c:pt idx="44">
                  <c:v>871.7234017647058</c:v>
                </c:pt>
                <c:pt idx="45">
                  <c:v>871.7234017647058</c:v>
                </c:pt>
                <c:pt idx="46">
                  <c:v>871.7234017647058</c:v>
                </c:pt>
                <c:pt idx="47">
                  <c:v>871.7234017647058</c:v>
                </c:pt>
                <c:pt idx="48">
                  <c:v>871.7234017647058</c:v>
                </c:pt>
                <c:pt idx="49">
                  <c:v>871.7234017647058</c:v>
                </c:pt>
                <c:pt idx="50">
                  <c:v>871.7234017647058</c:v>
                </c:pt>
                <c:pt idx="51">
                  <c:v>871.7234017647058</c:v>
                </c:pt>
              </c:numCache>
            </c:numRef>
          </c:val>
          <c:smooth val="0"/>
        </c:ser>
        <c:ser>
          <c:idx val="7"/>
          <c:order val="5"/>
          <c:tx>
            <c:v>ฝนแล้งจัด</c:v>
          </c:tx>
          <c:spPr>
            <a:ln w="25400">
              <a:solidFill>
                <a:srgbClr val="FF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12"/>
              <c:delete val="1"/>
            </c:dLbl>
            <c:dLbl>
              <c:idx val="13"/>
              <c:delete val="1"/>
            </c:dLbl>
            <c:dLbl>
              <c:idx val="20"/>
              <c:delete val="1"/>
            </c:dLbl>
            <c:dLbl>
              <c:idx val="22"/>
              <c:delete val="1"/>
            </c:dLbl>
            <c:dLbl>
              <c:idx val="28"/>
              <c:delete val="1"/>
            </c:dLbl>
            <c:dLbl>
              <c:idx val="4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200" b="0" i="0" u="none" baseline="0">
                        <a:solidFill>
                          <a:srgbClr val="FFFFFF"/>
                        </a:solidFill>
                      </a:rPr>
                      <a:t>ฝนแล้งจัด 770.1 มม.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ข้อมูลอ้างอิง!$A$4:$A$53</c:f>
              <c:numCache>
                <c:ptCount val="50"/>
                <c:pt idx="0">
                  <c:v>2514</c:v>
                </c:pt>
                <c:pt idx="1">
                  <c:v>2515</c:v>
                </c:pt>
                <c:pt idx="2">
                  <c:v>2516</c:v>
                </c:pt>
                <c:pt idx="3">
                  <c:v>2517</c:v>
                </c:pt>
                <c:pt idx="4">
                  <c:v>2518</c:v>
                </c:pt>
                <c:pt idx="5">
                  <c:v>2519</c:v>
                </c:pt>
                <c:pt idx="6">
                  <c:v>2520</c:v>
                </c:pt>
                <c:pt idx="7">
                  <c:v>2521</c:v>
                </c:pt>
                <c:pt idx="8">
                  <c:v>2522</c:v>
                </c:pt>
                <c:pt idx="9">
                  <c:v>2523</c:v>
                </c:pt>
                <c:pt idx="10">
                  <c:v>2524</c:v>
                </c:pt>
                <c:pt idx="11">
                  <c:v>2525</c:v>
                </c:pt>
                <c:pt idx="12">
                  <c:v>2526</c:v>
                </c:pt>
                <c:pt idx="13">
                  <c:v>2527</c:v>
                </c:pt>
                <c:pt idx="14">
                  <c:v>2528</c:v>
                </c:pt>
                <c:pt idx="15">
                  <c:v>2529</c:v>
                </c:pt>
                <c:pt idx="16">
                  <c:v>2530</c:v>
                </c:pt>
                <c:pt idx="17">
                  <c:v>2531</c:v>
                </c:pt>
                <c:pt idx="18">
                  <c:v>2532</c:v>
                </c:pt>
                <c:pt idx="19">
                  <c:v>2533</c:v>
                </c:pt>
                <c:pt idx="20">
                  <c:v>2534</c:v>
                </c:pt>
                <c:pt idx="21">
                  <c:v>2535</c:v>
                </c:pt>
                <c:pt idx="22">
                  <c:v>2536</c:v>
                </c:pt>
                <c:pt idx="23">
                  <c:v>2537</c:v>
                </c:pt>
                <c:pt idx="24">
                  <c:v>2538</c:v>
                </c:pt>
                <c:pt idx="25">
                  <c:v>2539</c:v>
                </c:pt>
                <c:pt idx="26">
                  <c:v>2540</c:v>
                </c:pt>
                <c:pt idx="27">
                  <c:v>2541</c:v>
                </c:pt>
                <c:pt idx="28">
                  <c:v>2542</c:v>
                </c:pt>
                <c:pt idx="29">
                  <c:v>2543</c:v>
                </c:pt>
                <c:pt idx="30">
                  <c:v>2544</c:v>
                </c:pt>
                <c:pt idx="31">
                  <c:v>2545</c:v>
                </c:pt>
                <c:pt idx="32">
                  <c:v>2546</c:v>
                </c:pt>
                <c:pt idx="33">
                  <c:v>2547</c:v>
                </c:pt>
                <c:pt idx="34">
                  <c:v>2548</c:v>
                </c:pt>
                <c:pt idx="35">
                  <c:v>2549</c:v>
                </c:pt>
                <c:pt idx="36">
                  <c:v>2550</c:v>
                </c:pt>
                <c:pt idx="37">
                  <c:v>2551</c:v>
                </c:pt>
                <c:pt idx="38">
                  <c:v>2552</c:v>
                </c:pt>
                <c:pt idx="39">
                  <c:v>2553</c:v>
                </c:pt>
                <c:pt idx="40">
                  <c:v>2554</c:v>
                </c:pt>
                <c:pt idx="41">
                  <c:v>2555</c:v>
                </c:pt>
                <c:pt idx="42">
                  <c:v>2556</c:v>
                </c:pt>
                <c:pt idx="43">
                  <c:v>2557</c:v>
                </c:pt>
                <c:pt idx="44">
                  <c:v>2558</c:v>
                </c:pt>
                <c:pt idx="45">
                  <c:v>2559</c:v>
                </c:pt>
                <c:pt idx="46">
                  <c:v>2560</c:v>
                </c:pt>
                <c:pt idx="47">
                  <c:v>2561</c:v>
                </c:pt>
                <c:pt idx="48">
                  <c:v>2562</c:v>
                </c:pt>
                <c:pt idx="49">
                  <c:v>2563</c:v>
                </c:pt>
              </c:numCache>
            </c:numRef>
          </c:cat>
          <c:val>
            <c:numRef>
              <c:f>ข้อมูลอ้างอิง!$K$4:$K$55</c:f>
              <c:numCache>
                <c:ptCount val="52"/>
                <c:pt idx="0">
                  <c:v>770.0736764705882</c:v>
                </c:pt>
                <c:pt idx="1">
                  <c:v>770.0736764705882</c:v>
                </c:pt>
                <c:pt idx="2">
                  <c:v>770.0736764705882</c:v>
                </c:pt>
                <c:pt idx="3">
                  <c:v>770.0736764705882</c:v>
                </c:pt>
                <c:pt idx="4">
                  <c:v>770.0736764705882</c:v>
                </c:pt>
                <c:pt idx="5">
                  <c:v>770.0736764705882</c:v>
                </c:pt>
                <c:pt idx="6">
                  <c:v>770.0736764705882</c:v>
                </c:pt>
                <c:pt idx="7">
                  <c:v>770.0736764705882</c:v>
                </c:pt>
                <c:pt idx="8">
                  <c:v>770.0736764705882</c:v>
                </c:pt>
                <c:pt idx="9">
                  <c:v>770.0736764705882</c:v>
                </c:pt>
                <c:pt idx="10">
                  <c:v>770.0736764705882</c:v>
                </c:pt>
                <c:pt idx="11">
                  <c:v>770.0736764705882</c:v>
                </c:pt>
                <c:pt idx="12">
                  <c:v>770.0736764705882</c:v>
                </c:pt>
                <c:pt idx="13">
                  <c:v>770.0736764705882</c:v>
                </c:pt>
                <c:pt idx="14">
                  <c:v>770.0736764705882</c:v>
                </c:pt>
                <c:pt idx="15">
                  <c:v>770.0736764705882</c:v>
                </c:pt>
                <c:pt idx="16">
                  <c:v>770.0736764705882</c:v>
                </c:pt>
                <c:pt idx="17">
                  <c:v>770.0736764705882</c:v>
                </c:pt>
                <c:pt idx="18">
                  <c:v>770.0736764705882</c:v>
                </c:pt>
                <c:pt idx="19">
                  <c:v>770.0736764705882</c:v>
                </c:pt>
                <c:pt idx="20">
                  <c:v>770.0736764705882</c:v>
                </c:pt>
                <c:pt idx="21">
                  <c:v>770.0736764705882</c:v>
                </c:pt>
                <c:pt idx="22">
                  <c:v>770.0736764705882</c:v>
                </c:pt>
                <c:pt idx="23">
                  <c:v>770.0736764705882</c:v>
                </c:pt>
                <c:pt idx="24">
                  <c:v>770.0736764705882</c:v>
                </c:pt>
                <c:pt idx="25">
                  <c:v>770.0736764705882</c:v>
                </c:pt>
                <c:pt idx="26">
                  <c:v>770.0736764705882</c:v>
                </c:pt>
                <c:pt idx="27">
                  <c:v>770.0736764705882</c:v>
                </c:pt>
                <c:pt idx="28">
                  <c:v>770.0736764705882</c:v>
                </c:pt>
                <c:pt idx="29">
                  <c:v>770.0736764705882</c:v>
                </c:pt>
                <c:pt idx="30">
                  <c:v>770.0736764705882</c:v>
                </c:pt>
                <c:pt idx="31">
                  <c:v>770.0736764705882</c:v>
                </c:pt>
                <c:pt idx="32">
                  <c:v>770.0736764705882</c:v>
                </c:pt>
                <c:pt idx="33">
                  <c:v>770.0736764705882</c:v>
                </c:pt>
                <c:pt idx="34">
                  <c:v>770.0736764705882</c:v>
                </c:pt>
                <c:pt idx="35">
                  <c:v>770.0736764705882</c:v>
                </c:pt>
                <c:pt idx="36">
                  <c:v>770.0736764705882</c:v>
                </c:pt>
                <c:pt idx="37">
                  <c:v>770.0736764705882</c:v>
                </c:pt>
                <c:pt idx="38">
                  <c:v>770.0736764705882</c:v>
                </c:pt>
                <c:pt idx="39">
                  <c:v>770.0736764705882</c:v>
                </c:pt>
                <c:pt idx="40">
                  <c:v>770.0736764705882</c:v>
                </c:pt>
                <c:pt idx="41">
                  <c:v>770.0736764705882</c:v>
                </c:pt>
                <c:pt idx="42">
                  <c:v>770.0736764705882</c:v>
                </c:pt>
                <c:pt idx="43">
                  <c:v>770.0736764705882</c:v>
                </c:pt>
                <c:pt idx="44">
                  <c:v>770.0736764705882</c:v>
                </c:pt>
                <c:pt idx="45">
                  <c:v>770.0736764705882</c:v>
                </c:pt>
                <c:pt idx="46">
                  <c:v>770.0736764705882</c:v>
                </c:pt>
                <c:pt idx="47">
                  <c:v>770.0736764705882</c:v>
                </c:pt>
                <c:pt idx="48">
                  <c:v>770.0736764705882</c:v>
                </c:pt>
                <c:pt idx="49">
                  <c:v>770.0736764705882</c:v>
                </c:pt>
                <c:pt idx="50">
                  <c:v>770.0736764705882</c:v>
                </c:pt>
                <c:pt idx="51">
                  <c:v>770.0736764705882</c:v>
                </c:pt>
              </c:numCache>
            </c:numRef>
          </c:val>
          <c:smooth val="0"/>
        </c:ser>
        <c:axId val="52043233"/>
        <c:axId val="65735914"/>
      </c:lineChart>
      <c:catAx>
        <c:axId val="520432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525" b="1" i="0" u="none" baseline="0">
                <a:solidFill>
                  <a:srgbClr val="0000FF"/>
                </a:solidFill>
              </a:defRPr>
            </a:pPr>
          </a:p>
        </c:txPr>
        <c:crossAx val="65735914"/>
        <c:crosses val="autoZero"/>
        <c:auto val="1"/>
        <c:lblOffset val="100"/>
        <c:tickLblSkip val="2"/>
        <c:noMultiLvlLbl val="0"/>
      </c:catAx>
      <c:valAx>
        <c:axId val="65735914"/>
        <c:scaling>
          <c:orientation val="minMax"/>
          <c:max val="2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525" b="1" i="0" u="none" baseline="0">
                    <a:solidFill>
                      <a:srgbClr val="0000FF"/>
                    </a:solidFill>
                  </a:rPr>
                  <a:t>ปริมาณฝน -มิลลิเมตร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4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525" b="1" i="0" u="none" baseline="0">
                <a:solidFill>
                  <a:srgbClr val="FF0000"/>
                </a:solidFill>
              </a:defRPr>
            </a:pPr>
          </a:p>
        </c:txPr>
        <c:crossAx val="52043233"/>
        <c:crossesAt val="1"/>
        <c:crossBetween val="between"/>
        <c:dispUnits/>
        <c:majorUnit val="200"/>
        <c:minorUnit val="100"/>
      </c:valAx>
      <c:spPr>
        <a:solidFill>
          <a:srgbClr val="000000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07775"/>
          <c:y val="0.94"/>
          <c:w val="0.86475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CCCC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2" right="0.2" top="0.23" bottom="0.27" header="0.27" footer="0.24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0306050" cy="7086600"/>
    <xdr:graphicFrame>
      <xdr:nvGraphicFramePr>
        <xdr:cNvPr id="1" name="Chart 1"/>
        <xdr:cNvGraphicFramePr/>
      </xdr:nvGraphicFramePr>
      <xdr:xfrm>
        <a:off x="0" y="0"/>
        <a:ext cx="10306050" cy="7086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8"/>
  <sheetViews>
    <sheetView tabSelected="1" zoomScalePageLayoutView="0" workbookViewId="0" topLeftCell="A40">
      <selection activeCell="C64" sqref="C64"/>
    </sheetView>
  </sheetViews>
  <sheetFormatPr defaultColWidth="9.140625" defaultRowHeight="12.75"/>
  <cols>
    <col min="1" max="1" width="6.57421875" style="2" customWidth="1"/>
    <col min="2" max="5" width="7.7109375" style="2" customWidth="1"/>
    <col min="6" max="6" width="10.28125" style="2" customWidth="1"/>
    <col min="7" max="8" width="6.57421875" style="2" customWidth="1"/>
    <col min="9" max="9" width="10.28125" style="2" customWidth="1"/>
    <col min="10" max="11" width="7.7109375" style="2" customWidth="1"/>
    <col min="12" max="12" width="11.00390625" style="0" customWidth="1"/>
    <col min="14" max="14" width="11.00390625" style="0" customWidth="1"/>
  </cols>
  <sheetData>
    <row r="1" spans="1:14" ht="19.5" customHeight="1">
      <c r="A1" s="33" t="s">
        <v>14</v>
      </c>
      <c r="B1" s="29" t="s">
        <v>13</v>
      </c>
      <c r="C1" s="12" t="s">
        <v>12</v>
      </c>
      <c r="D1" s="8" t="s">
        <v>6</v>
      </c>
      <c r="E1" s="9" t="s">
        <v>8</v>
      </c>
      <c r="F1" s="10" t="s">
        <v>9</v>
      </c>
      <c r="G1" s="48" t="s">
        <v>5</v>
      </c>
      <c r="H1" s="48"/>
      <c r="I1" s="11" t="s">
        <v>10</v>
      </c>
      <c r="J1" s="7" t="s">
        <v>11</v>
      </c>
      <c r="K1" s="6" t="s">
        <v>7</v>
      </c>
      <c r="N1" s="34"/>
    </row>
    <row r="2" spans="4:11" ht="19.5" customHeight="1">
      <c r="D2" s="1" t="s">
        <v>2</v>
      </c>
      <c r="E2" s="1" t="s">
        <v>2</v>
      </c>
      <c r="F2" s="1" t="s">
        <v>2</v>
      </c>
      <c r="G2" s="1" t="s">
        <v>2</v>
      </c>
      <c r="H2" s="1" t="s">
        <v>1</v>
      </c>
      <c r="I2" s="1" t="s">
        <v>1</v>
      </c>
      <c r="J2" s="1" t="s">
        <v>1</v>
      </c>
      <c r="K2" s="1" t="s">
        <v>1</v>
      </c>
    </row>
    <row r="3" spans="1:11" ht="19.5" customHeight="1">
      <c r="A3" s="13" t="s">
        <v>3</v>
      </c>
      <c r="B3" s="30" t="s">
        <v>4</v>
      </c>
      <c r="C3" s="14" t="s">
        <v>0</v>
      </c>
      <c r="D3" s="15">
        <v>0.25</v>
      </c>
      <c r="E3" s="16">
        <v>0.151</v>
      </c>
      <c r="F3" s="17">
        <v>0.051</v>
      </c>
      <c r="G3" s="18">
        <v>0.05</v>
      </c>
      <c r="H3" s="18">
        <v>0.05</v>
      </c>
      <c r="I3" s="19">
        <v>0.051</v>
      </c>
      <c r="J3" s="20">
        <v>0.151</v>
      </c>
      <c r="K3" s="21">
        <v>0.25</v>
      </c>
    </row>
    <row r="4" spans="1:11" ht="12.75">
      <c r="A4" s="3">
        <v>2514</v>
      </c>
      <c r="B4" s="4">
        <v>1140.7</v>
      </c>
      <c r="C4" s="5">
        <f>B59</f>
        <v>1026.7649019607843</v>
      </c>
      <c r="D4" s="32">
        <f>+C4*0.25+C4</f>
        <v>1283.4561274509804</v>
      </c>
      <c r="E4" s="5">
        <f>+C4*0.151+C4</f>
        <v>1181.8064021568628</v>
      </c>
      <c r="F4" s="5">
        <f>+C4*0.051+C4</f>
        <v>1079.1299119607843</v>
      </c>
      <c r="G4" s="22">
        <f>+C4*0.05+C4</f>
        <v>1078.1031470588234</v>
      </c>
      <c r="H4" s="22">
        <f>+C4-(C4*0.05)</f>
        <v>975.4266568627451</v>
      </c>
      <c r="I4" s="5">
        <f>+C4-(C4*0.051)</f>
        <v>974.3998919607843</v>
      </c>
      <c r="J4" s="5">
        <f>+C4-(C4*0.151)</f>
        <v>871.7234017647058</v>
      </c>
      <c r="K4" s="31">
        <f>+C4-(C4*0.25)</f>
        <v>770.0736764705882</v>
      </c>
    </row>
    <row r="5" spans="1:11" ht="12.75">
      <c r="A5" s="3">
        <v>2515</v>
      </c>
      <c r="B5" s="4">
        <v>1126.4</v>
      </c>
      <c r="C5" s="5">
        <f aca="true" t="shared" si="0" ref="C5:C12">C4</f>
        <v>1026.7649019607843</v>
      </c>
      <c r="D5" s="32">
        <f aca="true" t="shared" si="1" ref="D5:D53">+C5*0.25+C5</f>
        <v>1283.4561274509804</v>
      </c>
      <c r="E5" s="5">
        <f aca="true" t="shared" si="2" ref="E5:E46">+C5*0.151+C5</f>
        <v>1181.8064021568628</v>
      </c>
      <c r="F5" s="5">
        <f aca="true" t="shared" si="3" ref="F5:F46">+C5*0.051+C5</f>
        <v>1079.1299119607843</v>
      </c>
      <c r="G5" s="22">
        <f aca="true" t="shared" si="4" ref="G5:G46">+C5*0.05+C5</f>
        <v>1078.1031470588234</v>
      </c>
      <c r="H5" s="22">
        <f aca="true" t="shared" si="5" ref="H5:H46">+C5-(C5*0.05)</f>
        <v>975.4266568627451</v>
      </c>
      <c r="I5" s="5">
        <f aca="true" t="shared" si="6" ref="I5:I46">+C5-(C5*0.051)</f>
        <v>974.3998919607843</v>
      </c>
      <c r="J5" s="5">
        <f aca="true" t="shared" si="7" ref="J5:J46">+C5-(C5*0.151)</f>
        <v>871.7234017647058</v>
      </c>
      <c r="K5" s="31">
        <f aca="true" t="shared" si="8" ref="K5:K46">+C5-(C5*0.25)</f>
        <v>770.0736764705882</v>
      </c>
    </row>
    <row r="6" spans="1:11" ht="12.75">
      <c r="A6" s="3">
        <v>2516</v>
      </c>
      <c r="B6" s="4">
        <v>1325</v>
      </c>
      <c r="C6" s="5">
        <f t="shared" si="0"/>
        <v>1026.7649019607843</v>
      </c>
      <c r="D6" s="32">
        <f t="shared" si="1"/>
        <v>1283.4561274509804</v>
      </c>
      <c r="E6" s="5">
        <f t="shared" si="2"/>
        <v>1181.8064021568628</v>
      </c>
      <c r="F6" s="5">
        <f t="shared" si="3"/>
        <v>1079.1299119607843</v>
      </c>
      <c r="G6" s="22">
        <f t="shared" si="4"/>
        <v>1078.1031470588234</v>
      </c>
      <c r="H6" s="22">
        <f t="shared" si="5"/>
        <v>975.4266568627451</v>
      </c>
      <c r="I6" s="5">
        <f t="shared" si="6"/>
        <v>974.3998919607843</v>
      </c>
      <c r="J6" s="5">
        <f t="shared" si="7"/>
        <v>871.7234017647058</v>
      </c>
      <c r="K6" s="31">
        <f t="shared" si="8"/>
        <v>770.0736764705882</v>
      </c>
    </row>
    <row r="7" spans="1:11" ht="12.75">
      <c r="A7" s="3">
        <v>2517</v>
      </c>
      <c r="B7" s="4">
        <v>1334.1</v>
      </c>
      <c r="C7" s="5">
        <f t="shared" si="0"/>
        <v>1026.7649019607843</v>
      </c>
      <c r="D7" s="32">
        <f t="shared" si="1"/>
        <v>1283.4561274509804</v>
      </c>
      <c r="E7" s="5">
        <f t="shared" si="2"/>
        <v>1181.8064021568628</v>
      </c>
      <c r="F7" s="5">
        <f t="shared" si="3"/>
        <v>1079.1299119607843</v>
      </c>
      <c r="G7" s="22">
        <f t="shared" si="4"/>
        <v>1078.1031470588234</v>
      </c>
      <c r="H7" s="22">
        <f t="shared" si="5"/>
        <v>975.4266568627451</v>
      </c>
      <c r="I7" s="5">
        <f t="shared" si="6"/>
        <v>974.3998919607843</v>
      </c>
      <c r="J7" s="5">
        <f t="shared" si="7"/>
        <v>871.7234017647058</v>
      </c>
      <c r="K7" s="31">
        <f t="shared" si="8"/>
        <v>770.0736764705882</v>
      </c>
    </row>
    <row r="8" spans="1:11" ht="12.75">
      <c r="A8" s="3">
        <v>2518</v>
      </c>
      <c r="B8" s="4">
        <v>833.3</v>
      </c>
      <c r="C8" s="5">
        <f t="shared" si="0"/>
        <v>1026.7649019607843</v>
      </c>
      <c r="D8" s="32">
        <f t="shared" si="1"/>
        <v>1283.4561274509804</v>
      </c>
      <c r="E8" s="5">
        <f t="shared" si="2"/>
        <v>1181.8064021568628</v>
      </c>
      <c r="F8" s="5">
        <f t="shared" si="3"/>
        <v>1079.1299119607843</v>
      </c>
      <c r="G8" s="22">
        <f t="shared" si="4"/>
        <v>1078.1031470588234</v>
      </c>
      <c r="H8" s="22">
        <f t="shared" si="5"/>
        <v>975.4266568627451</v>
      </c>
      <c r="I8" s="5">
        <f t="shared" si="6"/>
        <v>974.3998919607843</v>
      </c>
      <c r="J8" s="5">
        <f t="shared" si="7"/>
        <v>871.7234017647058</v>
      </c>
      <c r="K8" s="31">
        <f t="shared" si="8"/>
        <v>770.0736764705882</v>
      </c>
    </row>
    <row r="9" spans="1:11" ht="12.75">
      <c r="A9" s="42">
        <v>2519</v>
      </c>
      <c r="B9" s="43"/>
      <c r="C9" s="44">
        <f t="shared" si="0"/>
        <v>1026.7649019607843</v>
      </c>
      <c r="D9" s="44">
        <f t="shared" si="1"/>
        <v>1283.4561274509804</v>
      </c>
      <c r="E9" s="44">
        <f t="shared" si="2"/>
        <v>1181.8064021568628</v>
      </c>
      <c r="F9" s="44">
        <f t="shared" si="3"/>
        <v>1079.1299119607843</v>
      </c>
      <c r="G9" s="44">
        <f t="shared" si="4"/>
        <v>1078.1031470588234</v>
      </c>
      <c r="H9" s="44">
        <f t="shared" si="5"/>
        <v>975.4266568627451</v>
      </c>
      <c r="I9" s="44">
        <f t="shared" si="6"/>
        <v>974.3998919607843</v>
      </c>
      <c r="J9" s="44">
        <f t="shared" si="7"/>
        <v>871.7234017647058</v>
      </c>
      <c r="K9" s="44">
        <f t="shared" si="8"/>
        <v>770.0736764705882</v>
      </c>
    </row>
    <row r="10" spans="1:11" ht="12.75">
      <c r="A10" s="3">
        <v>2520</v>
      </c>
      <c r="B10" s="4">
        <v>816.8</v>
      </c>
      <c r="C10" s="5">
        <f t="shared" si="0"/>
        <v>1026.7649019607843</v>
      </c>
      <c r="D10" s="32">
        <f t="shared" si="1"/>
        <v>1283.4561274509804</v>
      </c>
      <c r="E10" s="5">
        <f t="shared" si="2"/>
        <v>1181.8064021568628</v>
      </c>
      <c r="F10" s="5">
        <f t="shared" si="3"/>
        <v>1079.1299119607843</v>
      </c>
      <c r="G10" s="22">
        <f t="shared" si="4"/>
        <v>1078.1031470588234</v>
      </c>
      <c r="H10" s="22">
        <f t="shared" si="5"/>
        <v>975.4266568627451</v>
      </c>
      <c r="I10" s="5">
        <f t="shared" si="6"/>
        <v>974.3998919607843</v>
      </c>
      <c r="J10" s="5">
        <f t="shared" si="7"/>
        <v>871.7234017647058</v>
      </c>
      <c r="K10" s="31">
        <f t="shared" si="8"/>
        <v>770.0736764705882</v>
      </c>
    </row>
    <row r="11" spans="1:11" ht="12.75">
      <c r="A11" s="3">
        <v>2521</v>
      </c>
      <c r="B11" s="4">
        <v>1094.6</v>
      </c>
      <c r="C11" s="5">
        <f t="shared" si="0"/>
        <v>1026.7649019607843</v>
      </c>
      <c r="D11" s="32">
        <f t="shared" si="1"/>
        <v>1283.4561274509804</v>
      </c>
      <c r="E11" s="5">
        <f t="shared" si="2"/>
        <v>1181.8064021568628</v>
      </c>
      <c r="F11" s="5">
        <f t="shared" si="3"/>
        <v>1079.1299119607843</v>
      </c>
      <c r="G11" s="22">
        <f t="shared" si="4"/>
        <v>1078.1031470588234</v>
      </c>
      <c r="H11" s="22">
        <f t="shared" si="5"/>
        <v>975.4266568627451</v>
      </c>
      <c r="I11" s="5">
        <f t="shared" si="6"/>
        <v>974.3998919607843</v>
      </c>
      <c r="J11" s="5">
        <f t="shared" si="7"/>
        <v>871.7234017647058</v>
      </c>
      <c r="K11" s="31">
        <f t="shared" si="8"/>
        <v>770.0736764705882</v>
      </c>
    </row>
    <row r="12" spans="1:11" ht="12.75">
      <c r="A12" s="3">
        <v>2522</v>
      </c>
      <c r="B12" s="4">
        <v>788.9</v>
      </c>
      <c r="C12" s="5">
        <f t="shared" si="0"/>
        <v>1026.7649019607843</v>
      </c>
      <c r="D12" s="32">
        <f t="shared" si="1"/>
        <v>1283.4561274509804</v>
      </c>
      <c r="E12" s="5">
        <f t="shared" si="2"/>
        <v>1181.8064021568628</v>
      </c>
      <c r="F12" s="5">
        <f t="shared" si="3"/>
        <v>1079.1299119607843</v>
      </c>
      <c r="G12" s="22">
        <f t="shared" si="4"/>
        <v>1078.1031470588234</v>
      </c>
      <c r="H12" s="22">
        <f t="shared" si="5"/>
        <v>975.4266568627451</v>
      </c>
      <c r="I12" s="5">
        <f t="shared" si="6"/>
        <v>974.3998919607843</v>
      </c>
      <c r="J12" s="5">
        <f t="shared" si="7"/>
        <v>871.7234017647058</v>
      </c>
      <c r="K12" s="31">
        <f t="shared" si="8"/>
        <v>770.0736764705882</v>
      </c>
    </row>
    <row r="13" spans="1:11" ht="12.75">
      <c r="A13" s="3">
        <v>2523</v>
      </c>
      <c r="B13" s="4">
        <v>768.5</v>
      </c>
      <c r="C13" s="5">
        <f aca="true" t="shared" si="9" ref="C13:C46">C12</f>
        <v>1026.7649019607843</v>
      </c>
      <c r="D13" s="32">
        <f t="shared" si="1"/>
        <v>1283.4561274509804</v>
      </c>
      <c r="E13" s="5">
        <f t="shared" si="2"/>
        <v>1181.8064021568628</v>
      </c>
      <c r="F13" s="5">
        <f t="shared" si="3"/>
        <v>1079.1299119607843</v>
      </c>
      <c r="G13" s="22">
        <f t="shared" si="4"/>
        <v>1078.1031470588234</v>
      </c>
      <c r="H13" s="22">
        <f t="shared" si="5"/>
        <v>975.4266568627451</v>
      </c>
      <c r="I13" s="5">
        <f t="shared" si="6"/>
        <v>974.3998919607843</v>
      </c>
      <c r="J13" s="5">
        <f t="shared" si="7"/>
        <v>871.7234017647058</v>
      </c>
      <c r="K13" s="31">
        <f t="shared" si="8"/>
        <v>770.0736764705882</v>
      </c>
    </row>
    <row r="14" spans="1:11" ht="12.75">
      <c r="A14" s="3">
        <v>2524</v>
      </c>
      <c r="B14" s="4">
        <v>1339.9</v>
      </c>
      <c r="C14" s="5">
        <f t="shared" si="9"/>
        <v>1026.7649019607843</v>
      </c>
      <c r="D14" s="32">
        <f t="shared" si="1"/>
        <v>1283.4561274509804</v>
      </c>
      <c r="E14" s="5">
        <f t="shared" si="2"/>
        <v>1181.8064021568628</v>
      </c>
      <c r="F14" s="5">
        <f t="shared" si="3"/>
        <v>1079.1299119607843</v>
      </c>
      <c r="G14" s="22">
        <f t="shared" si="4"/>
        <v>1078.1031470588234</v>
      </c>
      <c r="H14" s="22">
        <f t="shared" si="5"/>
        <v>975.4266568627451</v>
      </c>
      <c r="I14" s="5">
        <f t="shared" si="6"/>
        <v>974.3998919607843</v>
      </c>
      <c r="J14" s="5">
        <f t="shared" si="7"/>
        <v>871.7234017647058</v>
      </c>
      <c r="K14" s="31">
        <f t="shared" si="8"/>
        <v>770.0736764705882</v>
      </c>
    </row>
    <row r="15" spans="1:11" ht="12.75">
      <c r="A15" s="3">
        <v>2525</v>
      </c>
      <c r="B15" s="4">
        <v>809.3</v>
      </c>
      <c r="C15" s="5">
        <f t="shared" si="9"/>
        <v>1026.7649019607843</v>
      </c>
      <c r="D15" s="32">
        <f t="shared" si="1"/>
        <v>1283.4561274509804</v>
      </c>
      <c r="E15" s="5">
        <f t="shared" si="2"/>
        <v>1181.8064021568628</v>
      </c>
      <c r="F15" s="5">
        <f t="shared" si="3"/>
        <v>1079.1299119607843</v>
      </c>
      <c r="G15" s="22">
        <f t="shared" si="4"/>
        <v>1078.1031470588234</v>
      </c>
      <c r="H15" s="22">
        <f t="shared" si="5"/>
        <v>975.4266568627451</v>
      </c>
      <c r="I15" s="5">
        <f t="shared" si="6"/>
        <v>974.3998919607843</v>
      </c>
      <c r="J15" s="5">
        <f t="shared" si="7"/>
        <v>871.7234017647058</v>
      </c>
      <c r="K15" s="31">
        <f t="shared" si="8"/>
        <v>770.0736764705882</v>
      </c>
    </row>
    <row r="16" spans="1:11" ht="12.75">
      <c r="A16" s="3">
        <v>2526</v>
      </c>
      <c r="B16" s="4">
        <v>964.1</v>
      </c>
      <c r="C16" s="5">
        <f t="shared" si="9"/>
        <v>1026.7649019607843</v>
      </c>
      <c r="D16" s="32">
        <f t="shared" si="1"/>
        <v>1283.4561274509804</v>
      </c>
      <c r="E16" s="5">
        <f t="shared" si="2"/>
        <v>1181.8064021568628</v>
      </c>
      <c r="F16" s="5">
        <f t="shared" si="3"/>
        <v>1079.1299119607843</v>
      </c>
      <c r="G16" s="22">
        <f t="shared" si="4"/>
        <v>1078.1031470588234</v>
      </c>
      <c r="H16" s="22">
        <f t="shared" si="5"/>
        <v>975.4266568627451</v>
      </c>
      <c r="I16" s="5">
        <f t="shared" si="6"/>
        <v>974.3998919607843</v>
      </c>
      <c r="J16" s="5">
        <f t="shared" si="7"/>
        <v>871.7234017647058</v>
      </c>
      <c r="K16" s="31">
        <f t="shared" si="8"/>
        <v>770.0736764705882</v>
      </c>
    </row>
    <row r="17" spans="1:11" ht="12.75">
      <c r="A17" s="3">
        <v>2527</v>
      </c>
      <c r="B17" s="4">
        <v>859.2</v>
      </c>
      <c r="C17" s="5">
        <f t="shared" si="9"/>
        <v>1026.7649019607843</v>
      </c>
      <c r="D17" s="32">
        <f t="shared" si="1"/>
        <v>1283.4561274509804</v>
      </c>
      <c r="E17" s="5">
        <f t="shared" si="2"/>
        <v>1181.8064021568628</v>
      </c>
      <c r="F17" s="5">
        <f t="shared" si="3"/>
        <v>1079.1299119607843</v>
      </c>
      <c r="G17" s="22">
        <f t="shared" si="4"/>
        <v>1078.1031470588234</v>
      </c>
      <c r="H17" s="22">
        <f t="shared" si="5"/>
        <v>975.4266568627451</v>
      </c>
      <c r="I17" s="5">
        <f t="shared" si="6"/>
        <v>974.3998919607843</v>
      </c>
      <c r="J17" s="5">
        <f t="shared" si="7"/>
        <v>871.7234017647058</v>
      </c>
      <c r="K17" s="31">
        <f t="shared" si="8"/>
        <v>770.0736764705882</v>
      </c>
    </row>
    <row r="18" spans="1:11" ht="12.75">
      <c r="A18" s="3">
        <v>2528</v>
      </c>
      <c r="B18" s="4">
        <v>1109.6</v>
      </c>
      <c r="C18" s="5">
        <f t="shared" si="9"/>
        <v>1026.7649019607843</v>
      </c>
      <c r="D18" s="32">
        <f t="shared" si="1"/>
        <v>1283.4561274509804</v>
      </c>
      <c r="E18" s="5">
        <f t="shared" si="2"/>
        <v>1181.8064021568628</v>
      </c>
      <c r="F18" s="5">
        <f t="shared" si="3"/>
        <v>1079.1299119607843</v>
      </c>
      <c r="G18" s="22">
        <f t="shared" si="4"/>
        <v>1078.1031470588234</v>
      </c>
      <c r="H18" s="22">
        <f t="shared" si="5"/>
        <v>975.4266568627451</v>
      </c>
      <c r="I18" s="5">
        <f t="shared" si="6"/>
        <v>974.3998919607843</v>
      </c>
      <c r="J18" s="5">
        <f t="shared" si="7"/>
        <v>871.7234017647058</v>
      </c>
      <c r="K18" s="31">
        <f t="shared" si="8"/>
        <v>770.0736764705882</v>
      </c>
    </row>
    <row r="19" spans="1:11" ht="12.75">
      <c r="A19" s="3">
        <v>2529</v>
      </c>
      <c r="B19" s="4">
        <v>1034.1</v>
      </c>
      <c r="C19" s="5">
        <f t="shared" si="9"/>
        <v>1026.7649019607843</v>
      </c>
      <c r="D19" s="32">
        <f t="shared" si="1"/>
        <v>1283.4561274509804</v>
      </c>
      <c r="E19" s="5">
        <f t="shared" si="2"/>
        <v>1181.8064021568628</v>
      </c>
      <c r="F19" s="5">
        <f t="shared" si="3"/>
        <v>1079.1299119607843</v>
      </c>
      <c r="G19" s="22">
        <f t="shared" si="4"/>
        <v>1078.1031470588234</v>
      </c>
      <c r="H19" s="22">
        <f t="shared" si="5"/>
        <v>975.4266568627451</v>
      </c>
      <c r="I19" s="5">
        <f t="shared" si="6"/>
        <v>974.3998919607843</v>
      </c>
      <c r="J19" s="5">
        <f t="shared" si="7"/>
        <v>871.7234017647058</v>
      </c>
      <c r="K19" s="31">
        <f t="shared" si="8"/>
        <v>770.0736764705882</v>
      </c>
    </row>
    <row r="20" spans="1:11" ht="12.75">
      <c r="A20" s="3">
        <v>2530</v>
      </c>
      <c r="B20" s="4">
        <v>972.4</v>
      </c>
      <c r="C20" s="5">
        <f t="shared" si="9"/>
        <v>1026.7649019607843</v>
      </c>
      <c r="D20" s="32">
        <f t="shared" si="1"/>
        <v>1283.4561274509804</v>
      </c>
      <c r="E20" s="5">
        <f t="shared" si="2"/>
        <v>1181.8064021568628</v>
      </c>
      <c r="F20" s="5">
        <f t="shared" si="3"/>
        <v>1079.1299119607843</v>
      </c>
      <c r="G20" s="22">
        <f t="shared" si="4"/>
        <v>1078.1031470588234</v>
      </c>
      <c r="H20" s="22">
        <f t="shared" si="5"/>
        <v>975.4266568627451</v>
      </c>
      <c r="I20" s="5">
        <f t="shared" si="6"/>
        <v>974.3998919607843</v>
      </c>
      <c r="J20" s="5">
        <f t="shared" si="7"/>
        <v>871.7234017647058</v>
      </c>
      <c r="K20" s="31">
        <f t="shared" si="8"/>
        <v>770.0736764705882</v>
      </c>
    </row>
    <row r="21" spans="1:11" ht="12.75">
      <c r="A21" s="3">
        <v>2531</v>
      </c>
      <c r="B21" s="4">
        <v>1141.2</v>
      </c>
      <c r="C21" s="5">
        <f t="shared" si="9"/>
        <v>1026.7649019607843</v>
      </c>
      <c r="D21" s="32">
        <f t="shared" si="1"/>
        <v>1283.4561274509804</v>
      </c>
      <c r="E21" s="5">
        <f t="shared" si="2"/>
        <v>1181.8064021568628</v>
      </c>
      <c r="F21" s="5">
        <f t="shared" si="3"/>
        <v>1079.1299119607843</v>
      </c>
      <c r="G21" s="22">
        <f t="shared" si="4"/>
        <v>1078.1031470588234</v>
      </c>
      <c r="H21" s="22">
        <f t="shared" si="5"/>
        <v>975.4266568627451</v>
      </c>
      <c r="I21" s="5">
        <f t="shared" si="6"/>
        <v>974.3998919607843</v>
      </c>
      <c r="J21" s="5">
        <f t="shared" si="7"/>
        <v>871.7234017647058</v>
      </c>
      <c r="K21" s="31">
        <f t="shared" si="8"/>
        <v>770.0736764705882</v>
      </c>
    </row>
    <row r="22" spans="1:11" ht="12.75">
      <c r="A22" s="3">
        <v>2532</v>
      </c>
      <c r="B22" s="4">
        <v>1017.3</v>
      </c>
      <c r="C22" s="5">
        <f t="shared" si="9"/>
        <v>1026.7649019607843</v>
      </c>
      <c r="D22" s="32">
        <f t="shared" si="1"/>
        <v>1283.4561274509804</v>
      </c>
      <c r="E22" s="5">
        <f t="shared" si="2"/>
        <v>1181.8064021568628</v>
      </c>
      <c r="F22" s="5">
        <f t="shared" si="3"/>
        <v>1079.1299119607843</v>
      </c>
      <c r="G22" s="22">
        <f t="shared" si="4"/>
        <v>1078.1031470588234</v>
      </c>
      <c r="H22" s="22">
        <f t="shared" si="5"/>
        <v>975.4266568627451</v>
      </c>
      <c r="I22" s="5">
        <f t="shared" si="6"/>
        <v>974.3998919607843</v>
      </c>
      <c r="J22" s="5">
        <f t="shared" si="7"/>
        <v>871.7234017647058</v>
      </c>
      <c r="K22" s="31">
        <f t="shared" si="8"/>
        <v>770.0736764705882</v>
      </c>
    </row>
    <row r="23" spans="1:11" ht="12.75">
      <c r="A23" s="3">
        <v>2533</v>
      </c>
      <c r="B23" s="4">
        <v>950</v>
      </c>
      <c r="C23" s="5">
        <f t="shared" si="9"/>
        <v>1026.7649019607843</v>
      </c>
      <c r="D23" s="32">
        <f t="shared" si="1"/>
        <v>1283.4561274509804</v>
      </c>
      <c r="E23" s="5">
        <f t="shared" si="2"/>
        <v>1181.8064021568628</v>
      </c>
      <c r="F23" s="5">
        <f t="shared" si="3"/>
        <v>1079.1299119607843</v>
      </c>
      <c r="G23" s="22">
        <f t="shared" si="4"/>
        <v>1078.1031470588234</v>
      </c>
      <c r="H23" s="22">
        <f t="shared" si="5"/>
        <v>975.4266568627451</v>
      </c>
      <c r="I23" s="5">
        <f t="shared" si="6"/>
        <v>974.3998919607843</v>
      </c>
      <c r="J23" s="5">
        <f t="shared" si="7"/>
        <v>871.7234017647058</v>
      </c>
      <c r="K23" s="31">
        <f t="shared" si="8"/>
        <v>770.0736764705882</v>
      </c>
    </row>
    <row r="24" spans="1:11" ht="12.75">
      <c r="A24" s="3">
        <v>2534</v>
      </c>
      <c r="B24" s="4">
        <v>819.5</v>
      </c>
      <c r="C24" s="5">
        <f t="shared" si="9"/>
        <v>1026.7649019607843</v>
      </c>
      <c r="D24" s="32">
        <f t="shared" si="1"/>
        <v>1283.4561274509804</v>
      </c>
      <c r="E24" s="5">
        <f t="shared" si="2"/>
        <v>1181.8064021568628</v>
      </c>
      <c r="F24" s="5">
        <f t="shared" si="3"/>
        <v>1079.1299119607843</v>
      </c>
      <c r="G24" s="22">
        <f t="shared" si="4"/>
        <v>1078.1031470588234</v>
      </c>
      <c r="H24" s="22">
        <f t="shared" si="5"/>
        <v>975.4266568627451</v>
      </c>
      <c r="I24" s="5">
        <f t="shared" si="6"/>
        <v>974.3998919607843</v>
      </c>
      <c r="J24" s="5">
        <f t="shared" si="7"/>
        <v>871.7234017647058</v>
      </c>
      <c r="K24" s="31">
        <f t="shared" si="8"/>
        <v>770.0736764705882</v>
      </c>
    </row>
    <row r="25" spans="1:11" ht="12.75">
      <c r="A25" s="3">
        <v>2535</v>
      </c>
      <c r="B25" s="4">
        <v>1147</v>
      </c>
      <c r="C25" s="5">
        <f t="shared" si="9"/>
        <v>1026.7649019607843</v>
      </c>
      <c r="D25" s="32">
        <f t="shared" si="1"/>
        <v>1283.4561274509804</v>
      </c>
      <c r="E25" s="5">
        <f t="shared" si="2"/>
        <v>1181.8064021568628</v>
      </c>
      <c r="F25" s="5">
        <f t="shared" si="3"/>
        <v>1079.1299119607843</v>
      </c>
      <c r="G25" s="22">
        <f t="shared" si="4"/>
        <v>1078.1031470588234</v>
      </c>
      <c r="H25" s="22">
        <f t="shared" si="5"/>
        <v>975.4266568627451</v>
      </c>
      <c r="I25" s="5">
        <f t="shared" si="6"/>
        <v>974.3998919607843</v>
      </c>
      <c r="J25" s="5">
        <f t="shared" si="7"/>
        <v>871.7234017647058</v>
      </c>
      <c r="K25" s="31">
        <f t="shared" si="8"/>
        <v>770.0736764705882</v>
      </c>
    </row>
    <row r="26" spans="1:11" ht="12.75">
      <c r="A26" s="3">
        <v>2536</v>
      </c>
      <c r="B26" s="4">
        <v>1020.4</v>
      </c>
      <c r="C26" s="5">
        <f t="shared" si="9"/>
        <v>1026.7649019607843</v>
      </c>
      <c r="D26" s="32">
        <f t="shared" si="1"/>
        <v>1283.4561274509804</v>
      </c>
      <c r="E26" s="5">
        <f t="shared" si="2"/>
        <v>1181.8064021568628</v>
      </c>
      <c r="F26" s="5">
        <f t="shared" si="3"/>
        <v>1079.1299119607843</v>
      </c>
      <c r="G26" s="22">
        <f t="shared" si="4"/>
        <v>1078.1031470588234</v>
      </c>
      <c r="H26" s="22">
        <f t="shared" si="5"/>
        <v>975.4266568627451</v>
      </c>
      <c r="I26" s="5">
        <f t="shared" si="6"/>
        <v>974.3998919607843</v>
      </c>
      <c r="J26" s="5">
        <f t="shared" si="7"/>
        <v>871.7234017647058</v>
      </c>
      <c r="K26" s="31">
        <f t="shared" si="8"/>
        <v>770.0736764705882</v>
      </c>
    </row>
    <row r="27" spans="1:11" ht="12.75">
      <c r="A27" s="3">
        <v>2537</v>
      </c>
      <c r="B27" s="4">
        <v>1192</v>
      </c>
      <c r="C27" s="5">
        <f t="shared" si="9"/>
        <v>1026.7649019607843</v>
      </c>
      <c r="D27" s="32">
        <f t="shared" si="1"/>
        <v>1283.4561274509804</v>
      </c>
      <c r="E27" s="5">
        <f t="shared" si="2"/>
        <v>1181.8064021568628</v>
      </c>
      <c r="F27" s="5">
        <f t="shared" si="3"/>
        <v>1079.1299119607843</v>
      </c>
      <c r="G27" s="22">
        <f t="shared" si="4"/>
        <v>1078.1031470588234</v>
      </c>
      <c r="H27" s="22">
        <f t="shared" si="5"/>
        <v>975.4266568627451</v>
      </c>
      <c r="I27" s="5">
        <f t="shared" si="6"/>
        <v>974.3998919607843</v>
      </c>
      <c r="J27" s="5">
        <f t="shared" si="7"/>
        <v>871.7234017647058</v>
      </c>
      <c r="K27" s="31">
        <f t="shared" si="8"/>
        <v>770.0736764705882</v>
      </c>
    </row>
    <row r="28" spans="1:11" ht="12.75">
      <c r="A28" s="3">
        <v>2538</v>
      </c>
      <c r="B28" s="4">
        <v>952.6</v>
      </c>
      <c r="C28" s="5">
        <f t="shared" si="9"/>
        <v>1026.7649019607843</v>
      </c>
      <c r="D28" s="32">
        <f t="shared" si="1"/>
        <v>1283.4561274509804</v>
      </c>
      <c r="E28" s="5">
        <f t="shared" si="2"/>
        <v>1181.8064021568628</v>
      </c>
      <c r="F28" s="5">
        <f t="shared" si="3"/>
        <v>1079.1299119607843</v>
      </c>
      <c r="G28" s="22">
        <f t="shared" si="4"/>
        <v>1078.1031470588234</v>
      </c>
      <c r="H28" s="22">
        <f t="shared" si="5"/>
        <v>975.4266568627451</v>
      </c>
      <c r="I28" s="5">
        <f t="shared" si="6"/>
        <v>974.3998919607843</v>
      </c>
      <c r="J28" s="5">
        <f t="shared" si="7"/>
        <v>871.7234017647058</v>
      </c>
      <c r="K28" s="31">
        <f t="shared" si="8"/>
        <v>770.0736764705882</v>
      </c>
    </row>
    <row r="29" spans="1:11" ht="12.75">
      <c r="A29" s="3">
        <v>2539</v>
      </c>
      <c r="B29" s="4">
        <v>1005.1</v>
      </c>
      <c r="C29" s="5">
        <f t="shared" si="9"/>
        <v>1026.7649019607843</v>
      </c>
      <c r="D29" s="32">
        <f t="shared" si="1"/>
        <v>1283.4561274509804</v>
      </c>
      <c r="E29" s="5">
        <f t="shared" si="2"/>
        <v>1181.8064021568628</v>
      </c>
      <c r="F29" s="5">
        <f t="shared" si="3"/>
        <v>1079.1299119607843</v>
      </c>
      <c r="G29" s="22">
        <f t="shared" si="4"/>
        <v>1078.1031470588234</v>
      </c>
      <c r="H29" s="22">
        <f t="shared" si="5"/>
        <v>975.4266568627451</v>
      </c>
      <c r="I29" s="5">
        <f t="shared" si="6"/>
        <v>974.3998919607843</v>
      </c>
      <c r="J29" s="5">
        <f t="shared" si="7"/>
        <v>871.7234017647058</v>
      </c>
      <c r="K29" s="31">
        <f t="shared" si="8"/>
        <v>770.0736764705882</v>
      </c>
    </row>
    <row r="30" spans="1:11" ht="12.75">
      <c r="A30" s="42">
        <v>2540</v>
      </c>
      <c r="B30" s="43"/>
      <c r="C30" s="44">
        <f t="shared" si="9"/>
        <v>1026.7649019607843</v>
      </c>
      <c r="D30" s="44">
        <f t="shared" si="1"/>
        <v>1283.4561274509804</v>
      </c>
      <c r="E30" s="44">
        <f t="shared" si="2"/>
        <v>1181.8064021568628</v>
      </c>
      <c r="F30" s="44">
        <f t="shared" si="3"/>
        <v>1079.1299119607843</v>
      </c>
      <c r="G30" s="44">
        <f t="shared" si="4"/>
        <v>1078.1031470588234</v>
      </c>
      <c r="H30" s="44">
        <f t="shared" si="5"/>
        <v>975.4266568627451</v>
      </c>
      <c r="I30" s="44">
        <f t="shared" si="6"/>
        <v>974.3998919607843</v>
      </c>
      <c r="J30" s="44">
        <f t="shared" si="7"/>
        <v>871.7234017647058</v>
      </c>
      <c r="K30" s="44">
        <f t="shared" si="8"/>
        <v>770.0736764705882</v>
      </c>
    </row>
    <row r="31" spans="1:11" ht="12.75">
      <c r="A31" s="3">
        <v>2541</v>
      </c>
      <c r="B31" s="4">
        <v>944.3</v>
      </c>
      <c r="C31" s="5">
        <f t="shared" si="9"/>
        <v>1026.7649019607843</v>
      </c>
      <c r="D31" s="32">
        <f t="shared" si="1"/>
        <v>1283.4561274509804</v>
      </c>
      <c r="E31" s="5">
        <f t="shared" si="2"/>
        <v>1181.8064021568628</v>
      </c>
      <c r="F31" s="5">
        <f t="shared" si="3"/>
        <v>1079.1299119607843</v>
      </c>
      <c r="G31" s="22">
        <f t="shared" si="4"/>
        <v>1078.1031470588234</v>
      </c>
      <c r="H31" s="22">
        <f t="shared" si="5"/>
        <v>975.4266568627451</v>
      </c>
      <c r="I31" s="5">
        <f t="shared" si="6"/>
        <v>974.3998919607843</v>
      </c>
      <c r="J31" s="5">
        <f t="shared" si="7"/>
        <v>871.7234017647058</v>
      </c>
      <c r="K31" s="31">
        <f t="shared" si="8"/>
        <v>770.0736764705882</v>
      </c>
    </row>
    <row r="32" spans="1:11" ht="12.75">
      <c r="A32" s="3">
        <v>2542</v>
      </c>
      <c r="B32" s="4">
        <v>1059.8</v>
      </c>
      <c r="C32" s="5">
        <f t="shared" si="9"/>
        <v>1026.7649019607843</v>
      </c>
      <c r="D32" s="32">
        <f t="shared" si="1"/>
        <v>1283.4561274509804</v>
      </c>
      <c r="E32" s="5">
        <f t="shared" si="2"/>
        <v>1181.8064021568628</v>
      </c>
      <c r="F32" s="5">
        <f t="shared" si="3"/>
        <v>1079.1299119607843</v>
      </c>
      <c r="G32" s="22">
        <f t="shared" si="4"/>
        <v>1078.1031470588234</v>
      </c>
      <c r="H32" s="22">
        <f t="shared" si="5"/>
        <v>975.4266568627451</v>
      </c>
      <c r="I32" s="5">
        <f t="shared" si="6"/>
        <v>974.3998919607843</v>
      </c>
      <c r="J32" s="5">
        <f t="shared" si="7"/>
        <v>871.7234017647058</v>
      </c>
      <c r="K32" s="31">
        <f t="shared" si="8"/>
        <v>770.0736764705882</v>
      </c>
    </row>
    <row r="33" spans="1:11" ht="12.75">
      <c r="A33" s="3">
        <v>2543</v>
      </c>
      <c r="B33" s="4">
        <v>1305.3</v>
      </c>
      <c r="C33" s="5">
        <f t="shared" si="9"/>
        <v>1026.7649019607843</v>
      </c>
      <c r="D33" s="32">
        <f t="shared" si="1"/>
        <v>1283.4561274509804</v>
      </c>
      <c r="E33" s="5">
        <f t="shared" si="2"/>
        <v>1181.8064021568628</v>
      </c>
      <c r="F33" s="5">
        <f t="shared" si="3"/>
        <v>1079.1299119607843</v>
      </c>
      <c r="G33" s="22">
        <f t="shared" si="4"/>
        <v>1078.1031470588234</v>
      </c>
      <c r="H33" s="22">
        <f t="shared" si="5"/>
        <v>975.4266568627451</v>
      </c>
      <c r="I33" s="5">
        <f t="shared" si="6"/>
        <v>974.3998919607843</v>
      </c>
      <c r="J33" s="5">
        <f t="shared" si="7"/>
        <v>871.7234017647058</v>
      </c>
      <c r="K33" s="31">
        <f t="shared" si="8"/>
        <v>770.0736764705882</v>
      </c>
    </row>
    <row r="34" spans="1:11" ht="12.75">
      <c r="A34" s="3">
        <v>2544</v>
      </c>
      <c r="B34" s="4">
        <v>1141.1</v>
      </c>
      <c r="C34" s="5">
        <f t="shared" si="9"/>
        <v>1026.7649019607843</v>
      </c>
      <c r="D34" s="32">
        <f t="shared" si="1"/>
        <v>1283.4561274509804</v>
      </c>
      <c r="E34" s="5">
        <f t="shared" si="2"/>
        <v>1181.8064021568628</v>
      </c>
      <c r="F34" s="5">
        <f t="shared" si="3"/>
        <v>1079.1299119607843</v>
      </c>
      <c r="G34" s="22">
        <f t="shared" si="4"/>
        <v>1078.1031470588234</v>
      </c>
      <c r="H34" s="22">
        <f t="shared" si="5"/>
        <v>975.4266568627451</v>
      </c>
      <c r="I34" s="5">
        <f t="shared" si="6"/>
        <v>974.3998919607843</v>
      </c>
      <c r="J34" s="5">
        <f t="shared" si="7"/>
        <v>871.7234017647058</v>
      </c>
      <c r="K34" s="31">
        <f t="shared" si="8"/>
        <v>770.0736764705882</v>
      </c>
    </row>
    <row r="35" spans="1:11" ht="12.75">
      <c r="A35" s="3">
        <v>2545</v>
      </c>
      <c r="B35" s="4">
        <v>1214.9</v>
      </c>
      <c r="C35" s="5">
        <f t="shared" si="9"/>
        <v>1026.7649019607843</v>
      </c>
      <c r="D35" s="32">
        <f t="shared" si="1"/>
        <v>1283.4561274509804</v>
      </c>
      <c r="E35" s="5">
        <f t="shared" si="2"/>
        <v>1181.8064021568628</v>
      </c>
      <c r="F35" s="5">
        <f t="shared" si="3"/>
        <v>1079.1299119607843</v>
      </c>
      <c r="G35" s="22">
        <f t="shared" si="4"/>
        <v>1078.1031470588234</v>
      </c>
      <c r="H35" s="22">
        <f t="shared" si="5"/>
        <v>975.4266568627451</v>
      </c>
      <c r="I35" s="5">
        <f t="shared" si="6"/>
        <v>974.3998919607843</v>
      </c>
      <c r="J35" s="5">
        <f t="shared" si="7"/>
        <v>871.7234017647058</v>
      </c>
      <c r="K35" s="31">
        <f t="shared" si="8"/>
        <v>770.0736764705882</v>
      </c>
    </row>
    <row r="36" spans="1:11" ht="12.75">
      <c r="A36" s="3">
        <v>2546</v>
      </c>
      <c r="B36" s="4">
        <v>690</v>
      </c>
      <c r="C36" s="5">
        <f t="shared" si="9"/>
        <v>1026.7649019607843</v>
      </c>
      <c r="D36" s="32">
        <f t="shared" si="1"/>
        <v>1283.4561274509804</v>
      </c>
      <c r="E36" s="5">
        <f t="shared" si="2"/>
        <v>1181.8064021568628</v>
      </c>
      <c r="F36" s="5">
        <f t="shared" si="3"/>
        <v>1079.1299119607843</v>
      </c>
      <c r="G36" s="22">
        <f t="shared" si="4"/>
        <v>1078.1031470588234</v>
      </c>
      <c r="H36" s="22">
        <f t="shared" si="5"/>
        <v>975.4266568627451</v>
      </c>
      <c r="I36" s="5">
        <f t="shared" si="6"/>
        <v>974.3998919607843</v>
      </c>
      <c r="J36" s="5">
        <f t="shared" si="7"/>
        <v>871.7234017647058</v>
      </c>
      <c r="K36" s="31">
        <f t="shared" si="8"/>
        <v>770.0736764705882</v>
      </c>
    </row>
    <row r="37" spans="1:11" ht="12.75">
      <c r="A37" s="3">
        <v>2547</v>
      </c>
      <c r="B37" s="4">
        <v>854.41</v>
      </c>
      <c r="C37" s="5">
        <f t="shared" si="9"/>
        <v>1026.7649019607843</v>
      </c>
      <c r="D37" s="32">
        <f t="shared" si="1"/>
        <v>1283.4561274509804</v>
      </c>
      <c r="E37" s="5">
        <f t="shared" si="2"/>
        <v>1181.8064021568628</v>
      </c>
      <c r="F37" s="5">
        <f t="shared" si="3"/>
        <v>1079.1299119607843</v>
      </c>
      <c r="G37" s="22">
        <f t="shared" si="4"/>
        <v>1078.1031470588234</v>
      </c>
      <c r="H37" s="22">
        <f t="shared" si="5"/>
        <v>975.4266568627451</v>
      </c>
      <c r="I37" s="5">
        <f t="shared" si="6"/>
        <v>974.3998919607843</v>
      </c>
      <c r="J37" s="5">
        <f t="shared" si="7"/>
        <v>871.7234017647058</v>
      </c>
      <c r="K37" s="31">
        <f t="shared" si="8"/>
        <v>770.0736764705882</v>
      </c>
    </row>
    <row r="38" spans="1:11" ht="12.75">
      <c r="A38" s="3">
        <v>2548</v>
      </c>
      <c r="B38" s="4">
        <v>867.9</v>
      </c>
      <c r="C38" s="5">
        <f t="shared" si="9"/>
        <v>1026.7649019607843</v>
      </c>
      <c r="D38" s="32">
        <f t="shared" si="1"/>
        <v>1283.4561274509804</v>
      </c>
      <c r="E38" s="5">
        <f t="shared" si="2"/>
        <v>1181.8064021568628</v>
      </c>
      <c r="F38" s="5">
        <f t="shared" si="3"/>
        <v>1079.1299119607843</v>
      </c>
      <c r="G38" s="22">
        <f t="shared" si="4"/>
        <v>1078.1031470588234</v>
      </c>
      <c r="H38" s="22">
        <f t="shared" si="5"/>
        <v>975.4266568627451</v>
      </c>
      <c r="I38" s="5">
        <f t="shared" si="6"/>
        <v>974.3998919607843</v>
      </c>
      <c r="J38" s="5">
        <f t="shared" si="7"/>
        <v>871.7234017647058</v>
      </c>
      <c r="K38" s="31">
        <f t="shared" si="8"/>
        <v>770.0736764705882</v>
      </c>
    </row>
    <row r="39" spans="1:16" ht="12.75">
      <c r="A39" s="3">
        <v>2549</v>
      </c>
      <c r="B39" s="4">
        <v>1445</v>
      </c>
      <c r="C39" s="5">
        <f t="shared" si="9"/>
        <v>1026.7649019607843</v>
      </c>
      <c r="D39" s="32">
        <f t="shared" si="1"/>
        <v>1283.4561274509804</v>
      </c>
      <c r="E39" s="5">
        <f t="shared" si="2"/>
        <v>1181.8064021568628</v>
      </c>
      <c r="F39" s="5">
        <f t="shared" si="3"/>
        <v>1079.1299119607843</v>
      </c>
      <c r="G39" s="22">
        <f t="shared" si="4"/>
        <v>1078.1031470588234</v>
      </c>
      <c r="H39" s="22">
        <f t="shared" si="5"/>
        <v>975.4266568627451</v>
      </c>
      <c r="I39" s="5">
        <f t="shared" si="6"/>
        <v>974.3998919607843</v>
      </c>
      <c r="J39" s="5">
        <f t="shared" si="7"/>
        <v>871.7234017647058</v>
      </c>
      <c r="K39" s="31">
        <f t="shared" si="8"/>
        <v>770.0736764705882</v>
      </c>
      <c r="N39" s="38"/>
      <c r="O39" s="39"/>
      <c r="P39" s="39"/>
    </row>
    <row r="40" spans="1:16" ht="12.75">
      <c r="A40" s="3">
        <v>2550</v>
      </c>
      <c r="B40" s="4">
        <v>1044.8</v>
      </c>
      <c r="C40" s="5">
        <f t="shared" si="9"/>
        <v>1026.7649019607843</v>
      </c>
      <c r="D40" s="32">
        <f t="shared" si="1"/>
        <v>1283.4561274509804</v>
      </c>
      <c r="E40" s="5">
        <f t="shared" si="2"/>
        <v>1181.8064021568628</v>
      </c>
      <c r="F40" s="5">
        <f t="shared" si="3"/>
        <v>1079.1299119607843</v>
      </c>
      <c r="G40" s="22">
        <f t="shared" si="4"/>
        <v>1078.1031470588234</v>
      </c>
      <c r="H40" s="22">
        <f t="shared" si="5"/>
        <v>975.4266568627451</v>
      </c>
      <c r="I40" s="5">
        <f t="shared" si="6"/>
        <v>974.3998919607843</v>
      </c>
      <c r="J40" s="5">
        <f t="shared" si="7"/>
        <v>871.7234017647058</v>
      </c>
      <c r="K40" s="31">
        <f t="shared" si="8"/>
        <v>770.0736764705882</v>
      </c>
      <c r="N40" s="38"/>
      <c r="O40" s="39"/>
      <c r="P40" s="39"/>
    </row>
    <row r="41" spans="1:16" ht="12.75">
      <c r="A41" s="3">
        <v>2551</v>
      </c>
      <c r="B41" s="41">
        <v>898.9</v>
      </c>
      <c r="C41" s="5">
        <f t="shared" si="9"/>
        <v>1026.7649019607843</v>
      </c>
      <c r="D41" s="32">
        <f t="shared" si="1"/>
        <v>1283.4561274509804</v>
      </c>
      <c r="E41" s="5">
        <f t="shared" si="2"/>
        <v>1181.8064021568628</v>
      </c>
      <c r="F41" s="5">
        <f t="shared" si="3"/>
        <v>1079.1299119607843</v>
      </c>
      <c r="G41" s="22">
        <f t="shared" si="4"/>
        <v>1078.1031470588234</v>
      </c>
      <c r="H41" s="22">
        <f t="shared" si="5"/>
        <v>975.4266568627451</v>
      </c>
      <c r="I41" s="5">
        <f t="shared" si="6"/>
        <v>974.3998919607843</v>
      </c>
      <c r="J41" s="5">
        <f t="shared" si="7"/>
        <v>871.7234017647058</v>
      </c>
      <c r="K41" s="31">
        <f t="shared" si="8"/>
        <v>770.0736764705882</v>
      </c>
      <c r="N41" s="38"/>
      <c r="O41" s="39"/>
      <c r="P41" s="40"/>
    </row>
    <row r="42" spans="1:16" ht="12.75">
      <c r="A42" s="3">
        <v>2552</v>
      </c>
      <c r="B42" s="4">
        <v>942.6</v>
      </c>
      <c r="C42" s="5">
        <f t="shared" si="9"/>
        <v>1026.7649019607843</v>
      </c>
      <c r="D42" s="32">
        <f t="shared" si="1"/>
        <v>1283.4561274509804</v>
      </c>
      <c r="E42" s="5">
        <f t="shared" si="2"/>
        <v>1181.8064021568628</v>
      </c>
      <c r="F42" s="5">
        <f t="shared" si="3"/>
        <v>1079.1299119607843</v>
      </c>
      <c r="G42" s="22">
        <f t="shared" si="4"/>
        <v>1078.1031470588234</v>
      </c>
      <c r="H42" s="22">
        <f t="shared" si="5"/>
        <v>975.4266568627451</v>
      </c>
      <c r="I42" s="5">
        <f t="shared" si="6"/>
        <v>974.3998919607843</v>
      </c>
      <c r="J42" s="5">
        <f t="shared" si="7"/>
        <v>871.7234017647058</v>
      </c>
      <c r="K42" s="31">
        <f t="shared" si="8"/>
        <v>770.0736764705882</v>
      </c>
      <c r="N42" s="40"/>
      <c r="O42" s="40"/>
      <c r="P42" s="40"/>
    </row>
    <row r="43" spans="1:16" ht="12.75">
      <c r="A43" s="3">
        <v>2553</v>
      </c>
      <c r="B43" s="4">
        <v>1016.4</v>
      </c>
      <c r="C43" s="5">
        <f t="shared" si="9"/>
        <v>1026.7649019607843</v>
      </c>
      <c r="D43" s="32">
        <f t="shared" si="1"/>
        <v>1283.4561274509804</v>
      </c>
      <c r="E43" s="5">
        <f t="shared" si="2"/>
        <v>1181.8064021568628</v>
      </c>
      <c r="F43" s="5">
        <f t="shared" si="3"/>
        <v>1079.1299119607843</v>
      </c>
      <c r="G43" s="22">
        <f t="shared" si="4"/>
        <v>1078.1031470588234</v>
      </c>
      <c r="H43" s="22">
        <f t="shared" si="5"/>
        <v>975.4266568627451</v>
      </c>
      <c r="I43" s="5">
        <f t="shared" si="6"/>
        <v>974.3998919607843</v>
      </c>
      <c r="J43" s="5">
        <f t="shared" si="7"/>
        <v>871.7234017647058</v>
      </c>
      <c r="K43" s="31">
        <f t="shared" si="8"/>
        <v>770.0736764705882</v>
      </c>
      <c r="N43" s="40"/>
      <c r="O43" s="40"/>
      <c r="P43" s="40"/>
    </row>
    <row r="44" spans="1:16" ht="12.75">
      <c r="A44" s="3">
        <v>2554</v>
      </c>
      <c r="B44" s="4">
        <v>1560.8</v>
      </c>
      <c r="C44" s="5">
        <f t="shared" si="9"/>
        <v>1026.7649019607843</v>
      </c>
      <c r="D44" s="32">
        <f t="shared" si="1"/>
        <v>1283.4561274509804</v>
      </c>
      <c r="E44" s="5">
        <f t="shared" si="2"/>
        <v>1181.8064021568628</v>
      </c>
      <c r="F44" s="5">
        <f t="shared" si="3"/>
        <v>1079.1299119607843</v>
      </c>
      <c r="G44" s="22">
        <f t="shared" si="4"/>
        <v>1078.1031470588234</v>
      </c>
      <c r="H44" s="22">
        <f t="shared" si="5"/>
        <v>975.4266568627451</v>
      </c>
      <c r="I44" s="5">
        <f t="shared" si="6"/>
        <v>974.3998919607843</v>
      </c>
      <c r="J44" s="5">
        <f t="shared" si="7"/>
        <v>871.7234017647058</v>
      </c>
      <c r="K44" s="31">
        <f t="shared" si="8"/>
        <v>770.0736764705882</v>
      </c>
      <c r="N44" s="40"/>
      <c r="O44" s="40"/>
      <c r="P44" s="40"/>
    </row>
    <row r="45" spans="1:16" ht="12.75">
      <c r="A45" s="3">
        <v>2555</v>
      </c>
      <c r="B45" s="4">
        <v>1294.7</v>
      </c>
      <c r="C45" s="5">
        <f t="shared" si="9"/>
        <v>1026.7649019607843</v>
      </c>
      <c r="D45" s="32">
        <f t="shared" si="1"/>
        <v>1283.4561274509804</v>
      </c>
      <c r="E45" s="5">
        <f t="shared" si="2"/>
        <v>1181.8064021568628</v>
      </c>
      <c r="F45" s="5">
        <f t="shared" si="3"/>
        <v>1079.1299119607843</v>
      </c>
      <c r="G45" s="22">
        <f t="shared" si="4"/>
        <v>1078.1031470588234</v>
      </c>
      <c r="H45" s="22">
        <f t="shared" si="5"/>
        <v>975.4266568627451</v>
      </c>
      <c r="I45" s="5">
        <f t="shared" si="6"/>
        <v>974.3998919607843</v>
      </c>
      <c r="J45" s="5">
        <f t="shared" si="7"/>
        <v>871.7234017647058</v>
      </c>
      <c r="K45" s="31">
        <f t="shared" si="8"/>
        <v>770.0736764705882</v>
      </c>
      <c r="N45" s="40"/>
      <c r="O45" s="40"/>
      <c r="P45" s="40"/>
    </row>
    <row r="46" spans="1:16" ht="12.75">
      <c r="A46" s="3">
        <v>2556</v>
      </c>
      <c r="B46" s="4">
        <v>990.8</v>
      </c>
      <c r="C46" s="5">
        <f t="shared" si="9"/>
        <v>1026.7649019607843</v>
      </c>
      <c r="D46" s="32">
        <f t="shared" si="1"/>
        <v>1283.4561274509804</v>
      </c>
      <c r="E46" s="5">
        <f t="shared" si="2"/>
        <v>1181.8064021568628</v>
      </c>
      <c r="F46" s="5">
        <f t="shared" si="3"/>
        <v>1079.1299119607843</v>
      </c>
      <c r="G46" s="22">
        <f t="shared" si="4"/>
        <v>1078.1031470588234</v>
      </c>
      <c r="H46" s="22">
        <f t="shared" si="5"/>
        <v>975.4266568627451</v>
      </c>
      <c r="I46" s="5">
        <f t="shared" si="6"/>
        <v>974.3998919607843</v>
      </c>
      <c r="J46" s="5">
        <f t="shared" si="7"/>
        <v>871.7234017647058</v>
      </c>
      <c r="K46" s="31">
        <f t="shared" si="8"/>
        <v>770.0736764705882</v>
      </c>
      <c r="N46" s="40"/>
      <c r="O46" s="40"/>
      <c r="P46" s="40"/>
    </row>
    <row r="47" spans="1:16" ht="12.75">
      <c r="A47" s="3">
        <v>2557</v>
      </c>
      <c r="B47" s="4">
        <v>1011.2</v>
      </c>
      <c r="C47" s="5">
        <f aca="true" t="shared" si="10" ref="C47:C52">C46</f>
        <v>1026.7649019607843</v>
      </c>
      <c r="D47" s="32">
        <f t="shared" si="1"/>
        <v>1283.4561274509804</v>
      </c>
      <c r="E47" s="5">
        <f aca="true" t="shared" si="11" ref="E47:E52">+C47*0.151+C47</f>
        <v>1181.8064021568628</v>
      </c>
      <c r="F47" s="5">
        <f aca="true" t="shared" si="12" ref="F47:F52">+C47*0.051+C47</f>
        <v>1079.1299119607843</v>
      </c>
      <c r="G47" s="22">
        <f aca="true" t="shared" si="13" ref="G47:G52">+C47*0.05+C47</f>
        <v>1078.1031470588234</v>
      </c>
      <c r="H47" s="22">
        <f aca="true" t="shared" si="14" ref="H47:H52">+C47-(C47*0.05)</f>
        <v>975.4266568627451</v>
      </c>
      <c r="I47" s="5">
        <f aca="true" t="shared" si="15" ref="I47:I52">+C47-(C47*0.051)</f>
        <v>974.3998919607843</v>
      </c>
      <c r="J47" s="5">
        <f aca="true" t="shared" si="16" ref="J47:J52">+C47-(C47*0.151)</f>
        <v>871.7234017647058</v>
      </c>
      <c r="K47" s="31">
        <f aca="true" t="shared" si="17" ref="K47:K52">+C47-(C47*0.25)</f>
        <v>770.0736764705882</v>
      </c>
      <c r="N47" s="40"/>
      <c r="O47" s="40"/>
      <c r="P47" s="40"/>
    </row>
    <row r="48" spans="1:16" ht="12.75">
      <c r="A48" s="3">
        <v>2558</v>
      </c>
      <c r="B48" s="4">
        <v>944.1</v>
      </c>
      <c r="C48" s="5">
        <f t="shared" si="10"/>
        <v>1026.7649019607843</v>
      </c>
      <c r="D48" s="32">
        <f t="shared" si="1"/>
        <v>1283.4561274509804</v>
      </c>
      <c r="E48" s="5">
        <f t="shared" si="11"/>
        <v>1181.8064021568628</v>
      </c>
      <c r="F48" s="5">
        <f t="shared" si="12"/>
        <v>1079.1299119607843</v>
      </c>
      <c r="G48" s="22">
        <f t="shared" si="13"/>
        <v>1078.1031470588234</v>
      </c>
      <c r="H48" s="22">
        <f t="shared" si="14"/>
        <v>975.4266568627451</v>
      </c>
      <c r="I48" s="5">
        <f t="shared" si="15"/>
        <v>974.3998919607843</v>
      </c>
      <c r="J48" s="5">
        <f t="shared" si="16"/>
        <v>871.7234017647058</v>
      </c>
      <c r="K48" s="31">
        <f t="shared" si="17"/>
        <v>770.0736764705882</v>
      </c>
      <c r="N48" s="40"/>
      <c r="O48" s="40"/>
      <c r="P48" s="40"/>
    </row>
    <row r="49" spans="1:16" ht="12.75">
      <c r="A49" s="3">
        <v>2559</v>
      </c>
      <c r="B49" s="4">
        <v>1037.2</v>
      </c>
      <c r="C49" s="5">
        <f t="shared" si="10"/>
        <v>1026.7649019607843</v>
      </c>
      <c r="D49" s="32">
        <f t="shared" si="1"/>
        <v>1283.4561274509804</v>
      </c>
      <c r="E49" s="5">
        <f t="shared" si="11"/>
        <v>1181.8064021568628</v>
      </c>
      <c r="F49" s="5">
        <f t="shared" si="12"/>
        <v>1079.1299119607843</v>
      </c>
      <c r="G49" s="22">
        <f t="shared" si="13"/>
        <v>1078.1031470588234</v>
      </c>
      <c r="H49" s="22">
        <f t="shared" si="14"/>
        <v>975.4266568627451</v>
      </c>
      <c r="I49" s="5">
        <f t="shared" si="15"/>
        <v>974.3998919607843</v>
      </c>
      <c r="J49" s="5">
        <f t="shared" si="16"/>
        <v>871.7234017647058</v>
      </c>
      <c r="K49" s="31">
        <f t="shared" si="17"/>
        <v>770.0736764705882</v>
      </c>
      <c r="N49" s="40"/>
      <c r="O49" s="40"/>
      <c r="P49" s="40"/>
    </row>
    <row r="50" spans="1:16" ht="12.75">
      <c r="A50" s="3">
        <v>2560</v>
      </c>
      <c r="B50" s="4">
        <v>1428.4</v>
      </c>
      <c r="C50" s="5">
        <f t="shared" si="10"/>
        <v>1026.7649019607843</v>
      </c>
      <c r="D50" s="32">
        <f t="shared" si="1"/>
        <v>1283.4561274509804</v>
      </c>
      <c r="E50" s="5">
        <f t="shared" si="11"/>
        <v>1181.8064021568628</v>
      </c>
      <c r="F50" s="5">
        <f t="shared" si="12"/>
        <v>1079.1299119607843</v>
      </c>
      <c r="G50" s="22">
        <f t="shared" si="13"/>
        <v>1078.1031470588234</v>
      </c>
      <c r="H50" s="22">
        <f t="shared" si="14"/>
        <v>975.4266568627451</v>
      </c>
      <c r="I50" s="5">
        <f t="shared" si="15"/>
        <v>974.3998919607843</v>
      </c>
      <c r="J50" s="5">
        <f t="shared" si="16"/>
        <v>871.7234017647058</v>
      </c>
      <c r="K50" s="31">
        <f t="shared" si="17"/>
        <v>770.0736764705882</v>
      </c>
      <c r="N50" s="40"/>
      <c r="O50" s="40"/>
      <c r="P50" s="40"/>
    </row>
    <row r="51" spans="1:16" ht="12.75">
      <c r="A51" s="3">
        <v>2561</v>
      </c>
      <c r="B51" s="4">
        <v>930.1</v>
      </c>
      <c r="C51" s="5">
        <f t="shared" si="10"/>
        <v>1026.7649019607843</v>
      </c>
      <c r="D51" s="32">
        <f t="shared" si="1"/>
        <v>1283.4561274509804</v>
      </c>
      <c r="E51" s="5">
        <f t="shared" si="11"/>
        <v>1181.8064021568628</v>
      </c>
      <c r="F51" s="5">
        <f t="shared" si="12"/>
        <v>1079.1299119607843</v>
      </c>
      <c r="G51" s="22">
        <f t="shared" si="13"/>
        <v>1078.1031470588234</v>
      </c>
      <c r="H51" s="22">
        <f t="shared" si="14"/>
        <v>975.4266568627451</v>
      </c>
      <c r="I51" s="5">
        <f t="shared" si="15"/>
        <v>974.3998919607843</v>
      </c>
      <c r="J51" s="5">
        <f t="shared" si="16"/>
        <v>871.7234017647058</v>
      </c>
      <c r="K51" s="31">
        <f t="shared" si="17"/>
        <v>770.0736764705882</v>
      </c>
      <c r="N51" s="40"/>
      <c r="P51" s="40"/>
    </row>
    <row r="52" spans="1:16" ht="12.75">
      <c r="A52" s="3">
        <v>2562</v>
      </c>
      <c r="B52" s="4">
        <v>741.7</v>
      </c>
      <c r="C52" s="5">
        <f t="shared" si="10"/>
        <v>1026.7649019607843</v>
      </c>
      <c r="D52" s="32">
        <f t="shared" si="1"/>
        <v>1283.4561274509804</v>
      </c>
      <c r="E52" s="5">
        <f t="shared" si="11"/>
        <v>1181.8064021568628</v>
      </c>
      <c r="F52" s="5">
        <f t="shared" si="12"/>
        <v>1079.1299119607843</v>
      </c>
      <c r="G52" s="22">
        <f t="shared" si="13"/>
        <v>1078.1031470588234</v>
      </c>
      <c r="H52" s="22">
        <f t="shared" si="14"/>
        <v>975.4266568627451</v>
      </c>
      <c r="I52" s="5">
        <f t="shared" si="15"/>
        <v>974.3998919607843</v>
      </c>
      <c r="J52" s="5">
        <f t="shared" si="16"/>
        <v>871.7234017647058</v>
      </c>
      <c r="K52" s="31">
        <f t="shared" si="17"/>
        <v>770.0736764705882</v>
      </c>
      <c r="N52" s="40"/>
      <c r="P52" s="40"/>
    </row>
    <row r="53" spans="1:16" ht="12.75">
      <c r="A53" s="3">
        <v>2563</v>
      </c>
      <c r="B53" s="4">
        <v>517.6</v>
      </c>
      <c r="C53" s="5">
        <f>C52</f>
        <v>1026.7649019607843</v>
      </c>
      <c r="D53" s="32">
        <f t="shared" si="1"/>
        <v>1283.4561274509804</v>
      </c>
      <c r="E53" s="5">
        <f>+C53*0.151+C53</f>
        <v>1181.8064021568628</v>
      </c>
      <c r="F53" s="5">
        <f>+C53*0.051+C53</f>
        <v>1079.1299119607843</v>
      </c>
      <c r="G53" s="22">
        <f>+C53*0.05+C53</f>
        <v>1078.1031470588234</v>
      </c>
      <c r="H53" s="22">
        <f>+C53-(C53*0.05)</f>
        <v>975.4266568627451</v>
      </c>
      <c r="I53" s="5">
        <f>+C53-(C53*0.051)</f>
        <v>974.3998919607843</v>
      </c>
      <c r="J53" s="5">
        <f>+C53-(C53*0.151)</f>
        <v>871.7234017647058</v>
      </c>
      <c r="K53" s="31">
        <f>+C53-(C53*0.25)</f>
        <v>770.0736764705882</v>
      </c>
      <c r="N53" s="40"/>
      <c r="P53" s="40"/>
    </row>
    <row r="54" spans="1:16" ht="12.75">
      <c r="A54" s="3">
        <v>2564</v>
      </c>
      <c r="B54" s="4">
        <v>850</v>
      </c>
      <c r="C54" s="5">
        <f>C53</f>
        <v>1026.7649019607843</v>
      </c>
      <c r="D54" s="32">
        <f>+C54*0.25+C54</f>
        <v>1283.4561274509804</v>
      </c>
      <c r="E54" s="5">
        <f>+C54*0.151+C54</f>
        <v>1181.8064021568628</v>
      </c>
      <c r="F54" s="5">
        <f>+C54*0.051+C54</f>
        <v>1079.1299119607843</v>
      </c>
      <c r="G54" s="22">
        <f>+C54*0.05+C54</f>
        <v>1078.1031470588234</v>
      </c>
      <c r="H54" s="22">
        <f>+C54-(C54*0.05)</f>
        <v>975.4266568627451</v>
      </c>
      <c r="I54" s="5">
        <f>+C54-(C54*0.051)</f>
        <v>974.3998919607843</v>
      </c>
      <c r="J54" s="5">
        <f>+C54-(C54*0.151)</f>
        <v>871.7234017647058</v>
      </c>
      <c r="K54" s="31">
        <f>+C54-(C54*0.25)</f>
        <v>770.0736764705882</v>
      </c>
      <c r="N54" s="40"/>
      <c r="O54" s="40"/>
      <c r="P54" s="40"/>
    </row>
    <row r="55" spans="1:16" ht="12.75">
      <c r="A55" s="3">
        <v>2565</v>
      </c>
      <c r="B55" s="4">
        <v>984</v>
      </c>
      <c r="C55" s="5">
        <f>C54</f>
        <v>1026.7649019607843</v>
      </c>
      <c r="D55" s="32">
        <f>+C55*0.25+C55</f>
        <v>1283.4561274509804</v>
      </c>
      <c r="E55" s="5">
        <f>+C55*0.151+C55</f>
        <v>1181.8064021568628</v>
      </c>
      <c r="F55" s="5">
        <f>+C55*0.051+C55</f>
        <v>1079.1299119607843</v>
      </c>
      <c r="G55" s="22">
        <f>+C55*0.05+C55</f>
        <v>1078.1031470588234</v>
      </c>
      <c r="H55" s="22">
        <f>+C55-(C55*0.05)</f>
        <v>975.4266568627451</v>
      </c>
      <c r="I55" s="5">
        <f>+C55-(C55*0.051)</f>
        <v>974.3998919607843</v>
      </c>
      <c r="J55" s="5">
        <f>+C55-(C55*0.151)</f>
        <v>871.7234017647058</v>
      </c>
      <c r="K55" s="31">
        <f>+C55-(C55*0.25)</f>
        <v>770.0736764705882</v>
      </c>
      <c r="N55" s="40"/>
      <c r="O55" s="40"/>
      <c r="P55" s="40"/>
    </row>
    <row r="56" spans="1:16" ht="12.75">
      <c r="A56" s="46">
        <v>2566</v>
      </c>
      <c r="B56" s="47">
        <v>1087</v>
      </c>
      <c r="C56" s="5">
        <f>C55</f>
        <v>1026.7649019607843</v>
      </c>
      <c r="D56" s="32">
        <f>+C56*0.25+C56</f>
        <v>1283.4561274509804</v>
      </c>
      <c r="E56" s="5">
        <f>+C56*0.151+C56</f>
        <v>1181.8064021568628</v>
      </c>
      <c r="F56" s="5">
        <f>+C56*0.051+C56</f>
        <v>1079.1299119607843</v>
      </c>
      <c r="G56" s="22">
        <f>+C56*0.05+C56</f>
        <v>1078.1031470588234</v>
      </c>
      <c r="H56" s="22">
        <f>+C56-(C56*0.05)</f>
        <v>975.4266568627451</v>
      </c>
      <c r="I56" s="5">
        <f>+C56-(C56*0.051)</f>
        <v>974.3998919607843</v>
      </c>
      <c r="J56" s="5">
        <f>+C56-(C56*0.151)</f>
        <v>871.7234017647058</v>
      </c>
      <c r="K56" s="31">
        <f>+C56-(C56*0.25)</f>
        <v>770.0736764705882</v>
      </c>
      <c r="N56" s="40"/>
      <c r="O56" s="40"/>
      <c r="P56" s="40"/>
    </row>
    <row r="57" spans="1:16" ht="12.75">
      <c r="A57" s="3"/>
      <c r="B57" s="4"/>
      <c r="C57" s="5"/>
      <c r="D57" s="32"/>
      <c r="E57" s="5"/>
      <c r="F57" s="5"/>
      <c r="G57" s="22"/>
      <c r="H57" s="22"/>
      <c r="I57" s="5"/>
      <c r="J57" s="5"/>
      <c r="K57" s="31"/>
      <c r="N57" s="40"/>
      <c r="O57" s="40"/>
      <c r="P57" s="40"/>
    </row>
    <row r="58" spans="1:16" ht="12.75">
      <c r="A58" s="3"/>
      <c r="B58" s="4"/>
      <c r="C58" s="5"/>
      <c r="D58" s="32"/>
      <c r="E58" s="5"/>
      <c r="F58" s="5"/>
      <c r="G58" s="22"/>
      <c r="H58" s="22"/>
      <c r="I58" s="5"/>
      <c r="J58" s="5"/>
      <c r="K58" s="31"/>
      <c r="N58" s="40"/>
      <c r="O58" s="40"/>
      <c r="P58" s="40"/>
    </row>
    <row r="59" spans="1:11" ht="15.75" customHeight="1">
      <c r="A59" s="36" t="s">
        <v>12</v>
      </c>
      <c r="B59" s="37">
        <f>AVERAGE(B4:B56)</f>
        <v>1026.7649019607843</v>
      </c>
      <c r="C59" s="22"/>
      <c r="D59" s="22"/>
      <c r="E59" s="22"/>
      <c r="F59" s="22"/>
      <c r="G59" s="22"/>
      <c r="H59" s="22"/>
      <c r="I59" s="22"/>
      <c r="J59" s="22"/>
      <c r="K59" s="22"/>
    </row>
    <row r="60" spans="1:11" ht="12.75">
      <c r="A60" s="23"/>
      <c r="B60" s="23"/>
      <c r="C60" s="24"/>
      <c r="D60" s="24"/>
      <c r="E60" s="24"/>
      <c r="F60" s="24"/>
      <c r="G60" s="27"/>
      <c r="H60" s="27"/>
      <c r="I60" s="24"/>
      <c r="J60" s="24"/>
      <c r="K60" s="24"/>
    </row>
    <row r="61" spans="1:11" ht="12.75">
      <c r="A61" s="25"/>
      <c r="B61" s="25"/>
      <c r="C61" s="26"/>
      <c r="D61" s="26"/>
      <c r="E61" s="26"/>
      <c r="F61" s="26"/>
      <c r="G61" s="28"/>
      <c r="H61" s="28"/>
      <c r="I61" s="26"/>
      <c r="J61" s="26"/>
      <c r="K61" s="26"/>
    </row>
    <row r="62" spans="1:11" ht="12.75">
      <c r="A62" s="25"/>
      <c r="B62" s="25"/>
      <c r="C62" s="26"/>
      <c r="D62" s="26"/>
      <c r="E62" s="26"/>
      <c r="F62" s="26"/>
      <c r="G62" s="28"/>
      <c r="H62" s="28"/>
      <c r="I62" s="26"/>
      <c r="J62" s="26"/>
      <c r="K62" s="26"/>
    </row>
    <row r="63" spans="1:11" ht="12.75">
      <c r="A63" s="25"/>
      <c r="B63" s="45" t="s">
        <v>15</v>
      </c>
      <c r="C63" s="49" t="s">
        <v>16</v>
      </c>
      <c r="D63" s="49"/>
      <c r="E63" s="49"/>
      <c r="F63" s="49"/>
      <c r="G63" s="49"/>
      <c r="H63" s="49"/>
      <c r="I63" s="26"/>
      <c r="J63" s="26"/>
      <c r="K63" s="26"/>
    </row>
    <row r="64" spans="1:11" ht="12.75">
      <c r="A64" s="25"/>
      <c r="B64" s="25"/>
      <c r="C64" s="26"/>
      <c r="D64" s="26"/>
      <c r="E64" s="26"/>
      <c r="F64" s="26"/>
      <c r="G64" s="28"/>
      <c r="H64" s="28"/>
      <c r="I64" s="26"/>
      <c r="J64" s="26"/>
      <c r="K64" s="26"/>
    </row>
    <row r="65" spans="1:11" ht="12.75">
      <c r="A65" s="25"/>
      <c r="B65" s="25"/>
      <c r="C65" s="26"/>
      <c r="D65" s="26"/>
      <c r="E65" s="26"/>
      <c r="F65" s="26"/>
      <c r="G65" s="28"/>
      <c r="H65" s="28"/>
      <c r="I65" s="26"/>
      <c r="J65" s="26"/>
      <c r="K65" s="26"/>
    </row>
    <row r="68" ht="12.75">
      <c r="B68" s="35"/>
    </row>
  </sheetData>
  <sheetProtection/>
  <mergeCells count="2">
    <mergeCell ref="G1:H1"/>
    <mergeCell ref="C63:H63"/>
  </mergeCells>
  <printOptions/>
  <pageMargins left="0.75" right="0.75" top="1" bottom="1" header="0.5" footer="0.5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P20" sqref="P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Asus</cp:lastModifiedBy>
  <cp:lastPrinted>2010-05-11T07:47:11Z</cp:lastPrinted>
  <dcterms:created xsi:type="dcterms:W3CDTF">2004-04-20T08:20:40Z</dcterms:created>
  <dcterms:modified xsi:type="dcterms:W3CDTF">2024-05-14T04:01:04Z</dcterms:modified>
  <cp:category/>
  <cp:version/>
  <cp:contentType/>
  <cp:contentStatus/>
</cp:coreProperties>
</file>