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P.65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<sst xmlns="http://schemas.openxmlformats.org/spreadsheetml/2006/main" count="39" uniqueCount="24">
  <si>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</si>
  <si>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</si>
  <si>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</si>
  <si>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</si>
  <si>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</si>
  <si>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</si>
  <si>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</si>
  <si>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</si>
  <si>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</si>
  <si>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</si>
  <si>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</si>
  <si>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</si>
  <si>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</si>
  <si>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</si>
  <si>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</si>
  <si>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</si>
  <si>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</si>
  <si>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</si>
  <si>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</si>
  <si>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</si>
  <si>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</si>
  <si>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</si>
  <si>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</si>
  <si>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 2545 - 2547 ไม่มีการสำรวจ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</si>
</sst>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แสดงค่าเฉลี่ยและค่าเบี่ยงเบนมาตรฐานปริมาณฝนรายปี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P.65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ต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เปียงหลวง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เวียงแหง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625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95"/>
          <c:y val="0.18775"/>
          <c:w val="0.885"/>
          <c:h val="0.721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5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P.65'!$B$5:$B$30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'std. - P.65'!$C$5:$C$30</c:f>
              <c:numCache>
                <c:ptCount val="26"/>
                <c:pt idx="0">
                  <c:v>1913.9</c:v>
                </c:pt>
                <c:pt idx="1">
                  <c:v>1120.6</c:v>
                </c:pt>
                <c:pt idx="2">
                  <c:v>873.9</c:v>
                </c:pt>
                <c:pt idx="3">
                  <c:v>912.2</c:v>
                </c:pt>
                <c:pt idx="4">
                  <c:v>1062.4</c:v>
                </c:pt>
                <c:pt idx="5">
                  <c:v>1219.3</c:v>
                </c:pt>
                <c:pt idx="6">
                  <c:v>1142.3</c:v>
                </c:pt>
                <c:pt idx="7">
                  <c:v>1437.4</c:v>
                </c:pt>
                <c:pt idx="8">
                  <c:v>1115.7</c:v>
                </c:pt>
                <c:pt idx="9">
                  <c:v>1046.5</c:v>
                </c:pt>
                <c:pt idx="10">
                  <c:v>1175.9</c:v>
                </c:pt>
                <c:pt idx="11">
                  <c:v>1054.7</c:v>
                </c:pt>
                <c:pt idx="12">
                  <c:v>1436</c:v>
                </c:pt>
                <c:pt idx="13">
                  <c:v>1513.9</c:v>
                </c:pt>
                <c:pt idx="14">
                  <c:v>1216.4999999999998</c:v>
                </c:pt>
                <c:pt idx="15">
                  <c:v>904.8</c:v>
                </c:pt>
                <c:pt idx="16">
                  <c:v>1088.1</c:v>
                </c:pt>
                <c:pt idx="17">
                  <c:v>937.4999999999999</c:v>
                </c:pt>
                <c:pt idx="18">
                  <c:v>1210.9</c:v>
                </c:pt>
                <c:pt idx="19">
                  <c:v>1281.8</c:v>
                </c:pt>
                <c:pt idx="20">
                  <c:v>983.8</c:v>
                </c:pt>
                <c:pt idx="21">
                  <c:v>701.6</c:v>
                </c:pt>
                <c:pt idx="22">
                  <c:v>1077.7</c:v>
                </c:pt>
                <c:pt idx="23">
                  <c:v>1080</c:v>
                </c:pt>
                <c:pt idx="24">
                  <c:v>1408</c:v>
                </c:pt>
                <c:pt idx="25">
                  <c:v>1039</c:v>
                </c:pt>
              </c:numCache>
            </c:numRef>
          </c:val>
        </c:ser>
        <c:gapWidth val="100"/>
        <c:axId val="47678848"/>
        <c:axId val="1506177"/>
      </c:barChart>
      <c:lineChart>
        <c:grouping val="standard"/>
        <c:varyColors val="0"/>
        <c:ser>
          <c:idx val="1"/>
          <c:order val="1"/>
          <c:tx>
            <c:v>ค่าเฉลี่ย  (2538 - 2544,2548 - 2566 )อยู่ระหว่างค่า+- SD 20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P.65'!$B$5:$B$27</c:f>
              <c:numCache>
                <c:ptCount val="23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'std. - P.65'!$E$5:$E$29</c:f>
              <c:numCache>
                <c:ptCount val="25"/>
                <c:pt idx="0">
                  <c:v>1156.616</c:v>
                </c:pt>
                <c:pt idx="1">
                  <c:v>1156.616</c:v>
                </c:pt>
                <c:pt idx="2">
                  <c:v>1156.616</c:v>
                </c:pt>
                <c:pt idx="3">
                  <c:v>1156.616</c:v>
                </c:pt>
                <c:pt idx="4">
                  <c:v>1156.616</c:v>
                </c:pt>
                <c:pt idx="5">
                  <c:v>1156.616</c:v>
                </c:pt>
                <c:pt idx="6">
                  <c:v>1156.616</c:v>
                </c:pt>
                <c:pt idx="7">
                  <c:v>1156.616</c:v>
                </c:pt>
                <c:pt idx="8">
                  <c:v>1156.616</c:v>
                </c:pt>
                <c:pt idx="9">
                  <c:v>1156.616</c:v>
                </c:pt>
                <c:pt idx="10">
                  <c:v>1156.616</c:v>
                </c:pt>
                <c:pt idx="11">
                  <c:v>1156.616</c:v>
                </c:pt>
                <c:pt idx="12">
                  <c:v>1156.616</c:v>
                </c:pt>
                <c:pt idx="13">
                  <c:v>1156.616</c:v>
                </c:pt>
                <c:pt idx="14">
                  <c:v>1156.616</c:v>
                </c:pt>
                <c:pt idx="15">
                  <c:v>1156.616</c:v>
                </c:pt>
                <c:pt idx="16">
                  <c:v>1156.616</c:v>
                </c:pt>
                <c:pt idx="17">
                  <c:v>1156.616</c:v>
                </c:pt>
                <c:pt idx="18">
                  <c:v>1156.616</c:v>
                </c:pt>
                <c:pt idx="19">
                  <c:v>1156.616</c:v>
                </c:pt>
                <c:pt idx="20">
                  <c:v>1156.616</c:v>
                </c:pt>
                <c:pt idx="21">
                  <c:v>1156.616</c:v>
                </c:pt>
                <c:pt idx="22">
                  <c:v>1156.616</c:v>
                </c:pt>
                <c:pt idx="23">
                  <c:v>1156.616</c:v>
                </c:pt>
                <c:pt idx="24">
                  <c:v>1156.616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P.65'!$B$5:$B$27</c:f>
              <c:numCache>
                <c:ptCount val="23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'std. - P.65'!$H$5:$H$29</c:f>
              <c:numCache>
                <c:ptCount val="25"/>
                <c:pt idx="0">
                  <c:v>1405.5368352736539</c:v>
                </c:pt>
                <c:pt idx="1">
                  <c:v>1405.5368352736539</c:v>
                </c:pt>
                <c:pt idx="2">
                  <c:v>1405.5368352736539</c:v>
                </c:pt>
                <c:pt idx="3">
                  <c:v>1405.5368352736539</c:v>
                </c:pt>
                <c:pt idx="4">
                  <c:v>1405.5368352736539</c:v>
                </c:pt>
                <c:pt idx="5">
                  <c:v>1405.5368352736539</c:v>
                </c:pt>
                <c:pt idx="6">
                  <c:v>1405.5368352736539</c:v>
                </c:pt>
                <c:pt idx="7">
                  <c:v>1405.5368352736539</c:v>
                </c:pt>
                <c:pt idx="8">
                  <c:v>1405.5368352736539</c:v>
                </c:pt>
                <c:pt idx="9">
                  <c:v>1405.5368352736539</c:v>
                </c:pt>
                <c:pt idx="10">
                  <c:v>1405.5368352736539</c:v>
                </c:pt>
                <c:pt idx="11">
                  <c:v>1405.5368352736539</c:v>
                </c:pt>
                <c:pt idx="12">
                  <c:v>1405.5368352736539</c:v>
                </c:pt>
                <c:pt idx="13">
                  <c:v>1405.5368352736539</c:v>
                </c:pt>
                <c:pt idx="14">
                  <c:v>1405.5368352736539</c:v>
                </c:pt>
                <c:pt idx="15">
                  <c:v>1405.5368352736539</c:v>
                </c:pt>
                <c:pt idx="16">
                  <c:v>1405.5368352736539</c:v>
                </c:pt>
                <c:pt idx="17">
                  <c:v>1405.5368352736539</c:v>
                </c:pt>
                <c:pt idx="18">
                  <c:v>1405.5368352736539</c:v>
                </c:pt>
                <c:pt idx="19">
                  <c:v>1405.5368352736539</c:v>
                </c:pt>
                <c:pt idx="20">
                  <c:v>1405.5368352736539</c:v>
                </c:pt>
                <c:pt idx="21">
                  <c:v>1405.5368352736539</c:v>
                </c:pt>
                <c:pt idx="22">
                  <c:v>1405.5368352736539</c:v>
                </c:pt>
                <c:pt idx="23">
                  <c:v>1405.5368352736539</c:v>
                </c:pt>
                <c:pt idx="24">
                  <c:v>1405.5368352736539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P.65'!$B$5:$B$27</c:f>
              <c:numCache>
                <c:ptCount val="23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'std. - P.65'!$F$5:$F$29</c:f>
              <c:numCache>
                <c:ptCount val="25"/>
                <c:pt idx="0">
                  <c:v>907.6951647263462</c:v>
                </c:pt>
                <c:pt idx="1">
                  <c:v>907.6951647263462</c:v>
                </c:pt>
                <c:pt idx="2">
                  <c:v>907.6951647263462</c:v>
                </c:pt>
                <c:pt idx="3">
                  <c:v>907.6951647263462</c:v>
                </c:pt>
                <c:pt idx="4">
                  <c:v>907.6951647263462</c:v>
                </c:pt>
                <c:pt idx="5">
                  <c:v>907.6951647263462</c:v>
                </c:pt>
                <c:pt idx="6">
                  <c:v>907.6951647263462</c:v>
                </c:pt>
                <c:pt idx="7">
                  <c:v>907.6951647263462</c:v>
                </c:pt>
                <c:pt idx="8">
                  <c:v>907.6951647263462</c:v>
                </c:pt>
                <c:pt idx="9">
                  <c:v>907.6951647263462</c:v>
                </c:pt>
                <c:pt idx="10">
                  <c:v>907.6951647263462</c:v>
                </c:pt>
                <c:pt idx="11">
                  <c:v>907.6951647263462</c:v>
                </c:pt>
                <c:pt idx="12">
                  <c:v>907.6951647263462</c:v>
                </c:pt>
                <c:pt idx="13">
                  <c:v>907.6951647263462</c:v>
                </c:pt>
                <c:pt idx="14">
                  <c:v>907.6951647263462</c:v>
                </c:pt>
                <c:pt idx="15">
                  <c:v>907.6951647263462</c:v>
                </c:pt>
                <c:pt idx="16">
                  <c:v>907.6951647263462</c:v>
                </c:pt>
                <c:pt idx="17">
                  <c:v>907.6951647263462</c:v>
                </c:pt>
                <c:pt idx="18">
                  <c:v>907.6951647263462</c:v>
                </c:pt>
                <c:pt idx="19">
                  <c:v>907.6951647263462</c:v>
                </c:pt>
                <c:pt idx="20">
                  <c:v>907.6951647263462</c:v>
                </c:pt>
                <c:pt idx="21">
                  <c:v>907.6951647263462</c:v>
                </c:pt>
                <c:pt idx="22">
                  <c:v>907.6951647263462</c:v>
                </c:pt>
                <c:pt idx="23">
                  <c:v>907.6951647263462</c:v>
                </c:pt>
                <c:pt idx="24">
                  <c:v>907.6951647263462</c:v>
                </c:pt>
              </c:numCache>
            </c:numRef>
          </c:val>
          <c:smooth val="0"/>
        </c:ser>
        <c:axId val="47678848"/>
        <c:axId val="1506177"/>
      </c:lineChart>
      <c:catAx>
        <c:axId val="47678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506177"/>
        <c:crossesAt val="0"/>
        <c:auto val="1"/>
        <c:lblOffset val="100"/>
        <c:tickLblSkip val="1"/>
        <c:noMultiLvlLbl val="0"/>
      </c:catAx>
      <c:valAx>
        <c:axId val="1506177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7678848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3"/>
          <c:y val="0.91"/>
          <c:w val="0.885"/>
          <c:h val="0.0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แสดงค่าเฉลี่ยและแนวโน้มปริมาณฝนรายปี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P.65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ต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เปียงหลวง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เวียงแหง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44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75"/>
          <c:y val="0.1845"/>
          <c:w val="0.87625"/>
          <c:h val="0.737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P.65'!$B$5:$B$30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'std. - P.65'!$C$5:$C$30</c:f>
              <c:numCache>
                <c:ptCount val="26"/>
                <c:pt idx="0">
                  <c:v>1913.9</c:v>
                </c:pt>
                <c:pt idx="1">
                  <c:v>1120.6</c:v>
                </c:pt>
                <c:pt idx="2">
                  <c:v>873.9</c:v>
                </c:pt>
                <c:pt idx="3">
                  <c:v>912.2</c:v>
                </c:pt>
                <c:pt idx="4">
                  <c:v>1062.4</c:v>
                </c:pt>
                <c:pt idx="5">
                  <c:v>1219.3</c:v>
                </c:pt>
                <c:pt idx="6">
                  <c:v>1142.3</c:v>
                </c:pt>
                <c:pt idx="7">
                  <c:v>1437.4</c:v>
                </c:pt>
                <c:pt idx="8">
                  <c:v>1115.7</c:v>
                </c:pt>
                <c:pt idx="9">
                  <c:v>1046.5</c:v>
                </c:pt>
                <c:pt idx="10">
                  <c:v>1175.9</c:v>
                </c:pt>
                <c:pt idx="11">
                  <c:v>1054.7</c:v>
                </c:pt>
                <c:pt idx="12">
                  <c:v>1436</c:v>
                </c:pt>
                <c:pt idx="13">
                  <c:v>1513.9</c:v>
                </c:pt>
                <c:pt idx="14">
                  <c:v>1216.4999999999998</c:v>
                </c:pt>
                <c:pt idx="15">
                  <c:v>904.8</c:v>
                </c:pt>
                <c:pt idx="16">
                  <c:v>1088.1</c:v>
                </c:pt>
                <c:pt idx="17">
                  <c:v>937.4999999999999</c:v>
                </c:pt>
                <c:pt idx="18">
                  <c:v>1210.9</c:v>
                </c:pt>
                <c:pt idx="19">
                  <c:v>1281.8</c:v>
                </c:pt>
                <c:pt idx="20">
                  <c:v>983.8</c:v>
                </c:pt>
                <c:pt idx="21">
                  <c:v>701.6</c:v>
                </c:pt>
                <c:pt idx="22">
                  <c:v>1077.7</c:v>
                </c:pt>
                <c:pt idx="23">
                  <c:v>1080</c:v>
                </c:pt>
                <c:pt idx="24">
                  <c:v>1408</c:v>
                </c:pt>
                <c:pt idx="25">
                  <c:v>1039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(2538 - 2544,2548 - 2566 ) 26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P.65'!$B$5:$B$30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'std. - P.65'!$E$5:$E$29</c:f>
              <c:numCache>
                <c:ptCount val="25"/>
                <c:pt idx="0">
                  <c:v>1156.616</c:v>
                </c:pt>
                <c:pt idx="1">
                  <c:v>1156.616</c:v>
                </c:pt>
                <c:pt idx="2">
                  <c:v>1156.616</c:v>
                </c:pt>
                <c:pt idx="3">
                  <c:v>1156.616</c:v>
                </c:pt>
                <c:pt idx="4">
                  <c:v>1156.616</c:v>
                </c:pt>
                <c:pt idx="5">
                  <c:v>1156.616</c:v>
                </c:pt>
                <c:pt idx="6">
                  <c:v>1156.616</c:v>
                </c:pt>
                <c:pt idx="7">
                  <c:v>1156.616</c:v>
                </c:pt>
                <c:pt idx="8">
                  <c:v>1156.616</c:v>
                </c:pt>
                <c:pt idx="9">
                  <c:v>1156.616</c:v>
                </c:pt>
                <c:pt idx="10">
                  <c:v>1156.616</c:v>
                </c:pt>
                <c:pt idx="11">
                  <c:v>1156.616</c:v>
                </c:pt>
                <c:pt idx="12">
                  <c:v>1156.616</c:v>
                </c:pt>
                <c:pt idx="13">
                  <c:v>1156.616</c:v>
                </c:pt>
                <c:pt idx="14">
                  <c:v>1156.616</c:v>
                </c:pt>
                <c:pt idx="15">
                  <c:v>1156.616</c:v>
                </c:pt>
                <c:pt idx="16">
                  <c:v>1156.616</c:v>
                </c:pt>
                <c:pt idx="17">
                  <c:v>1156.616</c:v>
                </c:pt>
                <c:pt idx="18">
                  <c:v>1156.616</c:v>
                </c:pt>
                <c:pt idx="19">
                  <c:v>1156.616</c:v>
                </c:pt>
                <c:pt idx="20">
                  <c:v>1156.616</c:v>
                </c:pt>
                <c:pt idx="21">
                  <c:v>1156.616</c:v>
                </c:pt>
                <c:pt idx="22">
                  <c:v>1156.616</c:v>
                </c:pt>
                <c:pt idx="23">
                  <c:v>1156.616</c:v>
                </c:pt>
                <c:pt idx="24">
                  <c:v>1156.616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P.65'!$B$5:$B$30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'std. - P.65'!$D$5:$D$30</c:f>
              <c:numCache>
                <c:ptCount val="26"/>
                <c:pt idx="25">
                  <c:v>1039</c:v>
                </c:pt>
              </c:numCache>
            </c:numRef>
          </c:val>
          <c:smooth val="0"/>
        </c:ser>
        <c:marker val="1"/>
        <c:axId val="36817350"/>
        <c:axId val="57369183"/>
      </c:lineChart>
      <c:catAx>
        <c:axId val="36817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7369183"/>
        <c:crossesAt val="0"/>
        <c:auto val="1"/>
        <c:lblOffset val="100"/>
        <c:tickLblSkip val="1"/>
        <c:noMultiLvlLbl val="0"/>
      </c:catAx>
      <c:valAx>
        <c:axId val="5736918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6817350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855"/>
          <c:y val="0.92475"/>
          <c:w val="0.88475"/>
          <c:h val="0.064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0.5915</cdr:x>
      <cdr:y>0.486</cdr:y>
    </cdr:from>
    <cdr:to>
      <cdr:x>0.72325</cdr:x>
      <cdr:y>0.52625</cdr:y>
    </cdr:to>
    <cdr:sp>
      <cdr:nvSpPr>
        <cdr:cNvPr id="1" name="TextBox 1"/>
        <cdr:cNvSpPr txBox="1">
          <a:spLocks noChangeArrowheads="1"/>
        </cdr:cNvSpPr>
      </cdr:nvSpPr>
      <cdr:spPr>
        <a:xfrm>
          <a:off x="5181600" y="3095625"/>
          <a:ext cx="115252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1,157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0.37175</cdr:x>
      <cdr:y>0.42175</cdr:y>
    </cdr:from>
    <cdr:to>
      <cdr:x>0.512</cdr:x>
      <cdr:y>0.462</cdr:y>
    </cdr:to>
    <cdr:sp>
      <cdr:nvSpPr>
        <cdr:cNvPr id="2" name="TextBox 1"/>
        <cdr:cNvSpPr txBox="1">
          <a:spLocks noChangeArrowheads="1"/>
        </cdr:cNvSpPr>
      </cdr:nvSpPr>
      <cdr:spPr>
        <a:xfrm>
          <a:off x="3257550" y="2686050"/>
          <a:ext cx="1228725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1,406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0.618</cdr:x>
      <cdr:y>0.61025</cdr:y>
    </cdr:from>
    <cdr:to>
      <cdr:x>0.75975</cdr:x>
      <cdr:y>0.6505</cdr:y>
    </cdr:to>
    <cdr:sp>
      <cdr:nvSpPr>
        <cdr:cNvPr id="3" name="TextBox 1"/>
        <cdr:cNvSpPr txBox="1">
          <a:spLocks noChangeArrowheads="1"/>
        </cdr:cNvSpPr>
      </cdr:nvSpPr>
      <cdr:spPr>
        <a:xfrm>
          <a:off x="5410200" y="3886200"/>
          <a:ext cx="123825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908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0.25575</cdr:x>
      <cdr:y>0.368</cdr:y>
    </cdr:from>
    <cdr:to>
      <cdr:x>0.317</cdr:x>
      <cdr:y>0.46225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2238375" y="2343150"/>
          <a:ext cx="533400" cy="6000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ปีน้ำ2566 ปริมาณฝนสะสม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17">
      <selection activeCell="L38" sqref="L38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0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2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2538</v>
      </c>
      <c r="C5" s="71">
        <v>1913.9</v>
      </c>
      <c r="D5" s="72"/>
      <c r="E5" s="73">
        <f aca="true" t="shared" si="0" ref="E5:E30">$C$102</f>
        <v>1156.616</v>
      </c>
      <c r="F5" s="74">
        <f aca="true" t="shared" si="1" ref="F5:F30">+$C$105</f>
        <v>907.6951647263462</v>
      </c>
      <c r="G5" s="75">
        <f aca="true" t="shared" si="2" ref="G5:G30">$C$103</f>
        <v>248.9208352736538</v>
      </c>
      <c r="H5" s="76">
        <f aca="true" t="shared" si="3" ref="H5:H30">+$C$106</f>
        <v>1405.5368352736539</v>
      </c>
      <c r="I5" s="2">
        <v>1</v>
      </c>
    </row>
    <row r="6" spans="2:9" ht="11.25">
      <c r="B6" s="22">
        <v>2539</v>
      </c>
      <c r="C6" s="77">
        <v>1120.6</v>
      </c>
      <c r="D6" s="72"/>
      <c r="E6" s="78">
        <f t="shared" si="0"/>
        <v>1156.616</v>
      </c>
      <c r="F6" s="79">
        <f t="shared" si="1"/>
        <v>907.6951647263462</v>
      </c>
      <c r="G6" s="80">
        <f t="shared" si="2"/>
        <v>248.9208352736538</v>
      </c>
      <c r="H6" s="81">
        <f t="shared" si="3"/>
        <v>1405.5368352736539</v>
      </c>
      <c r="I6" s="2">
        <f>I5+1</f>
        <v>2</v>
      </c>
    </row>
    <row r="7" spans="2:9" ht="11.25">
      <c r="B7" s="22">
        <v>2540</v>
      </c>
      <c r="C7" s="77">
        <v>873.9</v>
      </c>
      <c r="D7" s="72"/>
      <c r="E7" s="78">
        <f t="shared" si="0"/>
        <v>1156.616</v>
      </c>
      <c r="F7" s="79">
        <f t="shared" si="1"/>
        <v>907.6951647263462</v>
      </c>
      <c r="G7" s="80">
        <f t="shared" si="2"/>
        <v>248.9208352736538</v>
      </c>
      <c r="H7" s="81">
        <f t="shared" si="3"/>
        <v>1405.5368352736539</v>
      </c>
      <c r="I7" s="2">
        <f aca="true" t="shared" si="4" ref="I7:I30">I6+1</f>
        <v>3</v>
      </c>
    </row>
    <row r="8" spans="2:9" ht="11.25">
      <c r="B8" s="22">
        <v>2541</v>
      </c>
      <c r="C8" s="77">
        <v>912.2</v>
      </c>
      <c r="D8" s="72"/>
      <c r="E8" s="78">
        <f t="shared" si="0"/>
        <v>1156.616</v>
      </c>
      <c r="F8" s="79">
        <f t="shared" si="1"/>
        <v>907.6951647263462</v>
      </c>
      <c r="G8" s="80">
        <f t="shared" si="2"/>
        <v>248.9208352736538</v>
      </c>
      <c r="H8" s="81">
        <f t="shared" si="3"/>
        <v>1405.5368352736539</v>
      </c>
      <c r="I8" s="2">
        <f t="shared" si="4"/>
        <v>4</v>
      </c>
    </row>
    <row r="9" spans="2:9" ht="11.25">
      <c r="B9" s="22">
        <v>2542</v>
      </c>
      <c r="C9" s="77">
        <v>1062.4</v>
      </c>
      <c r="D9" s="72"/>
      <c r="E9" s="78">
        <f t="shared" si="0"/>
        <v>1156.616</v>
      </c>
      <c r="F9" s="79">
        <f t="shared" si="1"/>
        <v>907.6951647263462</v>
      </c>
      <c r="G9" s="80">
        <f t="shared" si="2"/>
        <v>248.9208352736538</v>
      </c>
      <c r="H9" s="81">
        <f t="shared" si="3"/>
        <v>1405.5368352736539</v>
      </c>
      <c r="I9" s="2">
        <f t="shared" si="4"/>
        <v>5</v>
      </c>
    </row>
    <row r="10" spans="2:9" ht="11.25">
      <c r="B10" s="22">
        <v>2543</v>
      </c>
      <c r="C10" s="77">
        <v>1219.3</v>
      </c>
      <c r="D10" s="72"/>
      <c r="E10" s="78">
        <f t="shared" si="0"/>
        <v>1156.616</v>
      </c>
      <c r="F10" s="79">
        <f t="shared" si="1"/>
        <v>907.6951647263462</v>
      </c>
      <c r="G10" s="80">
        <f t="shared" si="2"/>
        <v>248.9208352736538</v>
      </c>
      <c r="H10" s="81">
        <f t="shared" si="3"/>
        <v>1405.5368352736539</v>
      </c>
      <c r="I10" s="2">
        <f t="shared" si="4"/>
        <v>6</v>
      </c>
    </row>
    <row r="11" spans="2:9" ht="11.25">
      <c r="B11" s="22">
        <v>2544</v>
      </c>
      <c r="C11" s="77">
        <v>1142.3</v>
      </c>
      <c r="D11" s="72"/>
      <c r="E11" s="78">
        <f t="shared" si="0"/>
        <v>1156.616</v>
      </c>
      <c r="F11" s="79">
        <f t="shared" si="1"/>
        <v>907.6951647263462</v>
      </c>
      <c r="G11" s="80">
        <f t="shared" si="2"/>
        <v>248.9208352736538</v>
      </c>
      <c r="H11" s="81">
        <f t="shared" si="3"/>
        <v>1405.5368352736539</v>
      </c>
      <c r="I11" s="2">
        <f t="shared" si="4"/>
        <v>7</v>
      </c>
    </row>
    <row r="12" spans="2:9" ht="11.25">
      <c r="B12" s="22">
        <v>2548</v>
      </c>
      <c r="C12" s="77">
        <v>1437.4</v>
      </c>
      <c r="D12" s="72"/>
      <c r="E12" s="78">
        <f t="shared" si="0"/>
        <v>1156.616</v>
      </c>
      <c r="F12" s="79">
        <f t="shared" si="1"/>
        <v>907.6951647263462</v>
      </c>
      <c r="G12" s="80">
        <f t="shared" si="2"/>
        <v>248.9208352736538</v>
      </c>
      <c r="H12" s="81">
        <f t="shared" si="3"/>
        <v>1405.5368352736539</v>
      </c>
      <c r="I12" s="2">
        <f t="shared" si="4"/>
        <v>8</v>
      </c>
    </row>
    <row r="13" spans="2:9" ht="11.25">
      <c r="B13" s="22">
        <v>2549</v>
      </c>
      <c r="C13" s="77">
        <v>1115.7</v>
      </c>
      <c r="D13" s="72"/>
      <c r="E13" s="78">
        <f t="shared" si="0"/>
        <v>1156.616</v>
      </c>
      <c r="F13" s="79">
        <f t="shared" si="1"/>
        <v>907.6951647263462</v>
      </c>
      <c r="G13" s="80">
        <f t="shared" si="2"/>
        <v>248.9208352736538</v>
      </c>
      <c r="H13" s="81">
        <f t="shared" si="3"/>
        <v>1405.5368352736539</v>
      </c>
      <c r="I13" s="2">
        <f t="shared" si="4"/>
        <v>9</v>
      </c>
    </row>
    <row r="14" spans="2:13" ht="11.25">
      <c r="B14" s="22">
        <v>2550</v>
      </c>
      <c r="C14" s="77">
        <v>1046.5</v>
      </c>
      <c r="D14" s="72"/>
      <c r="E14" s="78">
        <f t="shared" si="0"/>
        <v>1156.616</v>
      </c>
      <c r="F14" s="79">
        <f t="shared" si="1"/>
        <v>907.6951647263462</v>
      </c>
      <c r="G14" s="80">
        <f t="shared" si="2"/>
        <v>248.9208352736538</v>
      </c>
      <c r="H14" s="81">
        <f t="shared" si="3"/>
        <v>1405.5368352736539</v>
      </c>
      <c r="I14" s="2">
        <f t="shared" si="4"/>
        <v>10</v>
      </c>
      <c r="K14" s="103" t="s">
        <v>23</v>
      </c>
      <c r="L14" s="103"/>
      <c r="M14" s="103"/>
    </row>
    <row r="15" spans="2:9" ht="11.25">
      <c r="B15" s="22">
        <v>2551</v>
      </c>
      <c r="C15" s="77">
        <v>1175.9</v>
      </c>
      <c r="D15" s="72"/>
      <c r="E15" s="78">
        <f t="shared" si="0"/>
        <v>1156.616</v>
      </c>
      <c r="F15" s="79">
        <f t="shared" si="1"/>
        <v>907.6951647263462</v>
      </c>
      <c r="G15" s="80">
        <f t="shared" si="2"/>
        <v>248.9208352736538</v>
      </c>
      <c r="H15" s="81">
        <f t="shared" si="3"/>
        <v>1405.5368352736539</v>
      </c>
      <c r="I15" s="2">
        <f t="shared" si="4"/>
        <v>11</v>
      </c>
    </row>
    <row r="16" spans="2:9" ht="11.25">
      <c r="B16" s="22">
        <v>2552</v>
      </c>
      <c r="C16" s="77">
        <v>1054.7</v>
      </c>
      <c r="D16" s="72"/>
      <c r="E16" s="78">
        <f t="shared" si="0"/>
        <v>1156.616</v>
      </c>
      <c r="F16" s="79">
        <f t="shared" si="1"/>
        <v>907.6951647263462</v>
      </c>
      <c r="G16" s="80">
        <f t="shared" si="2"/>
        <v>248.9208352736538</v>
      </c>
      <c r="H16" s="81">
        <f t="shared" si="3"/>
        <v>1405.5368352736539</v>
      </c>
      <c r="I16" s="2">
        <f t="shared" si="4"/>
        <v>12</v>
      </c>
    </row>
    <row r="17" spans="2:9" ht="11.25">
      <c r="B17" s="22">
        <v>2553</v>
      </c>
      <c r="C17" s="77">
        <v>1436</v>
      </c>
      <c r="D17" s="72"/>
      <c r="E17" s="78">
        <f t="shared" si="0"/>
        <v>1156.616</v>
      </c>
      <c r="F17" s="79">
        <f t="shared" si="1"/>
        <v>907.6951647263462</v>
      </c>
      <c r="G17" s="80">
        <f t="shared" si="2"/>
        <v>248.9208352736538</v>
      </c>
      <c r="H17" s="81">
        <f t="shared" si="3"/>
        <v>1405.5368352736539</v>
      </c>
      <c r="I17" s="2">
        <f t="shared" si="4"/>
        <v>13</v>
      </c>
    </row>
    <row r="18" spans="2:9" ht="11.25">
      <c r="B18" s="22">
        <v>2554</v>
      </c>
      <c r="C18" s="77">
        <v>1513.9</v>
      </c>
      <c r="D18" s="72"/>
      <c r="E18" s="78">
        <f t="shared" si="0"/>
        <v>1156.616</v>
      </c>
      <c r="F18" s="79">
        <f t="shared" si="1"/>
        <v>907.6951647263462</v>
      </c>
      <c r="G18" s="80">
        <f t="shared" si="2"/>
        <v>248.9208352736538</v>
      </c>
      <c r="H18" s="81">
        <f t="shared" si="3"/>
        <v>1405.5368352736539</v>
      </c>
      <c r="I18" s="2">
        <f t="shared" si="4"/>
        <v>14</v>
      </c>
    </row>
    <row r="19" spans="2:9" ht="11.25">
      <c r="B19" s="22">
        <v>2555</v>
      </c>
      <c r="C19" s="82">
        <v>1216.4999999999998</v>
      </c>
      <c r="D19" s="72"/>
      <c r="E19" s="78">
        <f t="shared" si="0"/>
        <v>1156.616</v>
      </c>
      <c r="F19" s="79">
        <f t="shared" si="1"/>
        <v>907.6951647263462</v>
      </c>
      <c r="G19" s="80">
        <f t="shared" si="2"/>
        <v>248.9208352736538</v>
      </c>
      <c r="H19" s="81">
        <f t="shared" si="3"/>
        <v>1405.5368352736539</v>
      </c>
      <c r="I19" s="2">
        <f t="shared" si="4"/>
        <v>15</v>
      </c>
    </row>
    <row r="20" spans="2:9" ht="11.25">
      <c r="B20" s="22">
        <v>2556</v>
      </c>
      <c r="C20" s="82">
        <v>904.8</v>
      </c>
      <c r="D20" s="72"/>
      <c r="E20" s="78">
        <f t="shared" si="0"/>
        <v>1156.616</v>
      </c>
      <c r="F20" s="79">
        <f t="shared" si="1"/>
        <v>907.6951647263462</v>
      </c>
      <c r="G20" s="80">
        <f t="shared" si="2"/>
        <v>248.9208352736538</v>
      </c>
      <c r="H20" s="81">
        <f t="shared" si="3"/>
        <v>1405.5368352736539</v>
      </c>
      <c r="I20" s="2">
        <f t="shared" si="4"/>
        <v>16</v>
      </c>
    </row>
    <row r="21" spans="2:9" ht="11.25">
      <c r="B21" s="22">
        <v>2557</v>
      </c>
      <c r="C21" s="82">
        <v>1088.1</v>
      </c>
      <c r="D21" s="72"/>
      <c r="E21" s="78">
        <f t="shared" si="0"/>
        <v>1156.616</v>
      </c>
      <c r="F21" s="79">
        <f t="shared" si="1"/>
        <v>907.6951647263462</v>
      </c>
      <c r="G21" s="80">
        <f t="shared" si="2"/>
        <v>248.9208352736538</v>
      </c>
      <c r="H21" s="81">
        <f t="shared" si="3"/>
        <v>1405.5368352736539</v>
      </c>
      <c r="I21" s="2">
        <f t="shared" si="4"/>
        <v>17</v>
      </c>
    </row>
    <row r="22" spans="2:9" ht="11.25">
      <c r="B22" s="22">
        <v>2558</v>
      </c>
      <c r="C22" s="82">
        <v>937.4999999999999</v>
      </c>
      <c r="D22" s="72"/>
      <c r="E22" s="78">
        <f t="shared" si="0"/>
        <v>1156.616</v>
      </c>
      <c r="F22" s="79">
        <f t="shared" si="1"/>
        <v>907.6951647263462</v>
      </c>
      <c r="G22" s="80">
        <f t="shared" si="2"/>
        <v>248.9208352736538</v>
      </c>
      <c r="H22" s="81">
        <f t="shared" si="3"/>
        <v>1405.5368352736539</v>
      </c>
      <c r="I22" s="2">
        <f t="shared" si="4"/>
        <v>18</v>
      </c>
    </row>
    <row r="23" spans="2:9" ht="11.25">
      <c r="B23" s="22">
        <v>2559</v>
      </c>
      <c r="C23" s="77">
        <v>1210.9</v>
      </c>
      <c r="D23" s="72"/>
      <c r="E23" s="78">
        <f t="shared" si="0"/>
        <v>1156.616</v>
      </c>
      <c r="F23" s="79">
        <f t="shared" si="1"/>
        <v>907.6951647263462</v>
      </c>
      <c r="G23" s="80">
        <f t="shared" si="2"/>
        <v>248.9208352736538</v>
      </c>
      <c r="H23" s="81">
        <f t="shared" si="3"/>
        <v>1405.5368352736539</v>
      </c>
      <c r="I23" s="2">
        <f t="shared" si="4"/>
        <v>19</v>
      </c>
    </row>
    <row r="24" spans="2:9" ht="11.25">
      <c r="B24" s="22">
        <v>2560</v>
      </c>
      <c r="C24" s="77">
        <v>1281.8</v>
      </c>
      <c r="D24" s="72"/>
      <c r="E24" s="78">
        <f t="shared" si="0"/>
        <v>1156.616</v>
      </c>
      <c r="F24" s="79">
        <f t="shared" si="1"/>
        <v>907.6951647263462</v>
      </c>
      <c r="G24" s="80">
        <f t="shared" si="2"/>
        <v>248.9208352736538</v>
      </c>
      <c r="H24" s="81">
        <f t="shared" si="3"/>
        <v>1405.5368352736539</v>
      </c>
      <c r="I24" s="2">
        <f t="shared" si="4"/>
        <v>20</v>
      </c>
    </row>
    <row r="25" spans="2:9" ht="11.25">
      <c r="B25" s="22">
        <v>2561</v>
      </c>
      <c r="C25" s="77">
        <v>983.8</v>
      </c>
      <c r="D25" s="72"/>
      <c r="E25" s="78">
        <f t="shared" si="0"/>
        <v>1156.616</v>
      </c>
      <c r="F25" s="79">
        <f t="shared" si="1"/>
        <v>907.6951647263462</v>
      </c>
      <c r="G25" s="80">
        <f t="shared" si="2"/>
        <v>248.9208352736538</v>
      </c>
      <c r="H25" s="81">
        <f t="shared" si="3"/>
        <v>1405.5368352736539</v>
      </c>
      <c r="I25" s="2">
        <f t="shared" si="4"/>
        <v>21</v>
      </c>
    </row>
    <row r="26" spans="2:9" ht="11.25">
      <c r="B26" s="22">
        <v>2562</v>
      </c>
      <c r="C26" s="77">
        <v>701.6</v>
      </c>
      <c r="E26" s="78">
        <f t="shared" si="0"/>
        <v>1156.616</v>
      </c>
      <c r="F26" s="79">
        <f t="shared" si="1"/>
        <v>907.6951647263462</v>
      </c>
      <c r="G26" s="80">
        <f t="shared" si="2"/>
        <v>248.9208352736538</v>
      </c>
      <c r="H26" s="81">
        <f t="shared" si="3"/>
        <v>1405.5368352736539</v>
      </c>
      <c r="I26" s="2">
        <f t="shared" si="4"/>
        <v>22</v>
      </c>
    </row>
    <row r="27" spans="2:9" ht="11.25">
      <c r="B27" s="22">
        <v>2563</v>
      </c>
      <c r="C27" s="77">
        <v>1077.7</v>
      </c>
      <c r="D27" s="93"/>
      <c r="E27" s="78">
        <f t="shared" si="0"/>
        <v>1156.616</v>
      </c>
      <c r="F27" s="79">
        <f t="shared" si="1"/>
        <v>907.6951647263462</v>
      </c>
      <c r="G27" s="80">
        <f t="shared" si="2"/>
        <v>248.9208352736538</v>
      </c>
      <c r="H27" s="81">
        <f t="shared" si="3"/>
        <v>1405.5368352736539</v>
      </c>
      <c r="I27" s="2">
        <f t="shared" si="4"/>
        <v>23</v>
      </c>
    </row>
    <row r="28" spans="2:14" ht="11.25">
      <c r="B28" s="97">
        <v>2564</v>
      </c>
      <c r="C28" s="98">
        <v>1080</v>
      </c>
      <c r="D28" s="99"/>
      <c r="E28" s="78">
        <f t="shared" si="0"/>
        <v>1156.616</v>
      </c>
      <c r="F28" s="79">
        <f t="shared" si="1"/>
        <v>907.6951647263462</v>
      </c>
      <c r="G28" s="80">
        <f t="shared" si="2"/>
        <v>248.9208352736538</v>
      </c>
      <c r="H28" s="81">
        <f t="shared" si="3"/>
        <v>1405.5368352736539</v>
      </c>
      <c r="I28" s="2">
        <f t="shared" si="4"/>
        <v>24</v>
      </c>
      <c r="K28" s="103" t="str">
        <f>'[1]std. - เขื่อนแม่งัด'!$K$42:$N$42</f>
        <v>ปีน้ำ2566 ปริมาณฝนสะสม 1 เม.ย.66 - 31 มี.ค.67</v>
      </c>
      <c r="L28" s="103"/>
      <c r="M28" s="103"/>
      <c r="N28" s="103"/>
    </row>
    <row r="29" spans="2:9" ht="11.25">
      <c r="B29" s="22">
        <v>2565</v>
      </c>
      <c r="C29" s="77">
        <v>1408</v>
      </c>
      <c r="D29" s="72"/>
      <c r="E29" s="78">
        <f t="shared" si="0"/>
        <v>1156.616</v>
      </c>
      <c r="F29" s="79">
        <f t="shared" si="1"/>
        <v>907.6951647263462</v>
      </c>
      <c r="G29" s="80">
        <f t="shared" si="2"/>
        <v>248.9208352736538</v>
      </c>
      <c r="H29" s="81">
        <f t="shared" si="3"/>
        <v>1405.5368352736539</v>
      </c>
      <c r="I29" s="2">
        <f t="shared" si="4"/>
        <v>25</v>
      </c>
    </row>
    <row r="30" spans="2:9" ht="11.25">
      <c r="B30" s="94">
        <v>2566</v>
      </c>
      <c r="C30" s="95">
        <v>1039</v>
      </c>
      <c r="D30" s="96">
        <f>C30</f>
        <v>1039</v>
      </c>
      <c r="E30" s="78">
        <f t="shared" si="0"/>
        <v>1156.616</v>
      </c>
      <c r="F30" s="79">
        <f t="shared" si="1"/>
        <v>907.6951647263462</v>
      </c>
      <c r="G30" s="80">
        <f t="shared" si="2"/>
        <v>248.9208352736538</v>
      </c>
      <c r="H30" s="81">
        <f t="shared" si="3"/>
        <v>1405.5368352736539</v>
      </c>
      <c r="I30" s="2">
        <f t="shared" si="4"/>
        <v>26</v>
      </c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16" ht="12.75">
      <c r="B33" s="22"/>
      <c r="C33" s="82"/>
      <c r="D33" s="72"/>
      <c r="E33" s="78"/>
      <c r="F33" s="79"/>
      <c r="G33" s="80"/>
      <c r="H33" s="81"/>
      <c r="P33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90"/>
      <c r="C47" s="91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14" ht="11.25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1.25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1.25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1.25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1.25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1.25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AVERAGE(C5:C29)</f>
        <v>1156.616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STDEV(C5:C29)</f>
        <v>248.9208352736538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0.21521476036441983</v>
      </c>
      <c r="D104" s="48"/>
      <c r="E104" s="59">
        <f>C104*100</f>
        <v>21.52147603644198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20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907.6951647263462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4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1405.5368352736539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2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26</v>
      </c>
    </row>
    <row r="111" ht="11.25">
      <c r="C111" s="89">
        <f>COUNTIF(C5:C28,"&gt;1403")</f>
        <v>4</v>
      </c>
    </row>
    <row r="112" ht="11.25">
      <c r="C112" s="89">
        <f>COUNTIF(C5:C28,"&lt;895")</f>
        <v>2</v>
      </c>
    </row>
  </sheetData>
  <sheetProtection/>
  <mergeCells count="3">
    <mergeCell ref="B2:B4"/>
    <mergeCell ref="K14:M14"/>
    <mergeCell ref="K28:N2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2016-07-21T07:15:38Z</cp:lastPrinted>
  <dcterms:created xsi:type="dcterms:W3CDTF">2016-04-07T02:09:12Z</dcterms:created>
  <dcterms:modified xsi:type="dcterms:W3CDTF">2024-05-10T07:26:41Z</dcterms:modified>
  <cp:category/>
  <cp:version/>
  <cp:contentType/>
  <cp:contentStatus/>
</cp:coreProperties>
</file>