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5" windowWidth="7695" windowHeight="8205" firstSheet="1" activeTab="1"/>
  </bookViews>
  <sheets>
    <sheet name="XX0" sheetId="1" state="veryHidden" r:id="rId1"/>
    <sheet name="DATA" sheetId="2" r:id="rId2"/>
    <sheet name="อท.50" sheetId="3" r:id="rId3"/>
    <sheet name="TOTAL-2" sheetId="4" r:id="rId4"/>
    <sheet name="Y30" sheetId="5" r:id="rId5"/>
  </sheets>
  <definedNames>
    <definedName name="_xlnm.Print_Area" localSheetId="3">'TOTAL-2'!$A$1:$I$34</definedName>
    <definedName name="_xlnm.Print_Area" localSheetId="4">'Y30'!$G$1:$O$34</definedName>
  </definedNames>
  <calcPr fullCalcOnLoad="1"/>
</workbook>
</file>

<file path=xl/sharedStrings.xml><?xml version="1.0" encoding="utf-8"?>
<sst xmlns="http://schemas.openxmlformats.org/spreadsheetml/2006/main" count="204" uniqueCount="131">
  <si>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</si>
  <si>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</si>
  <si>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</si>
  <si>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</si>
  <si>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</si>
  <si>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</si>
  <si>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</si>
  <si>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</si>
  <si>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</si>
  <si>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</si>
  <si>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</si>
  <si>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</si>
  <si>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</si>
  <si>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</si>
  <si>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</si>
  <si>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</si>
  <si>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</si>
  <si>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</si>
  <si>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</si>
  <si>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</si>
  <si>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</si>
  <si>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</si>
  <si>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</si>
  <si>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Measurements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</si>
  <si>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</si>
  <si>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</si>
  <si>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</si>
  <si>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</si>
  <si>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</si>
  <si>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</si>
  <si>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</si>
  <si>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</si>
  <si>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</si>
  <si>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</si>
  <si>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</si>
  <si>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</si>
  <si>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</si>
  <si>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</si>
  <si>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</si>
  <si>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</si>
  <si>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</si>
  <si>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</si>
  <si>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</si>
  <si>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</si>
  <si>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</si>
  <si>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r>
      <t>Drainage Area  7,624 Km.</t>
    </r>
    <r>
      <rPr>
        <vertAlign val="superscript"/>
        <sz val="14"/>
        <rFont val="DilleniaUPC"/>
        <family val="1"/>
      </rPr>
      <t>2</t>
    </r>
  </si>
  <si>
    <t>Zero Gage 143.500 M. m.s.l.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</si>
  <si>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</si>
  <si>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</si>
  <si>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</si>
  <si>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</si>
  <si>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</si>
  <si>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</si>
  <si>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</si>
  <si>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</si>
  <si>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</si>
  <si>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</si>
  <si>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</si>
  <si>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</si>
  <si>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</si>
  <si>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</si>
  <si>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</si>
  <si>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</si>
  <si>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</si>
  <si>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</si>
  <si>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</si>
  <si>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</si>
  <si>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</si>
  <si>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</si>
  <si>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6/-69</t>
  </si>
  <si>
    <t>70-72</t>
  </si>
  <si>
    <t>73-75</t>
  </si>
  <si>
    <t>y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</si>
  <si>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</si>
  <si>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</si>
  <si>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</si>
  <si>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</si>
  <si>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</si>
  <si>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</si>
  <si>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</si>
  <si>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</si>
  <si>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</si>
  <si>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</si>
  <si>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</si>
  <si>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</si>
  <si>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</si>
  <si>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</si>
  <si>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</si>
  <si>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</si>
  <si>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</si>
  <si>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</si>
  <si>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</si>
  <si>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</si>
  <si>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</si>
  <si>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</si>
  <si>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</si>
  <si>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.73-75</t>
  </si>
  <si>
    <t>76-78</t>
  </si>
  <si>
    <t>79-81</t>
  </si>
  <si>
    <t>82-84</t>
  </si>
  <si>
    <t>85-87</t>
  </si>
  <si>
    <t>88-90</t>
  </si>
  <si>
    <t>Station  Y.1C  Water year 2009</t>
  </si>
  <si>
    <t>91-93</t>
  </si>
  <si>
    <t>94-96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</si>
  <si>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</si>
  <si>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</si>
  <si>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</si>
  <si>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</si>
  <si>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</si>
  <si>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>10-ก.ย.-10</t>
  </si>
  <si>
    <t>79-80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</si>
  <si>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</si>
  <si>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</si>
  <si>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</si>
  <si>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</si>
  <si>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</si>
  <si>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</si>
  <si>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</si>
  <si>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</si>
  <si>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 xml:space="preserve"> 16-18</t>
  </si>
  <si>
    <t xml:space="preserve">Station.…Y.30.................................. Water year…2007-2008..... </t>
  </si>
  <si>
    <t>River.. Num Mae pong...............................................................................</t>
  </si>
  <si>
    <t>Nam Mae pong</t>
  </si>
  <si>
    <r>
      <t>Drainage Area..325.........................................................................Km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</si>
  <si>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A.Ngao</t>
  </si>
  <si>
    <t>97-99</t>
  </si>
  <si>
    <t>100-102</t>
  </si>
  <si>
    <t>103-105</t>
  </si>
  <si>
    <t>106-108</t>
  </si>
  <si>
    <t>ปิดการสำรวจตะกอน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</si>
</sst>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d\-m"/>
    <numFmt numFmtId="202" formatCode="mmm\-yyyy"/>
    <numFmt numFmtId="203" formatCode="[$-41E]d\ mmmm\ yyyy"/>
    <numFmt numFmtId="204" formatCode="[$-107041E]d\ mmm\ yy;@"/>
    <numFmt numFmtId="205" formatCode="[$-101041E]d\ mmm\ yy;@"/>
  </numFmts>
  <fonts count="2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0"/>
    </font>
    <font>
      <vertAlign val="superscript"/>
      <sz val="16"/>
      <name val="CordiaUPC"/>
      <family val="1"/>
    </font>
    <font>
      <sz val="14"/>
      <name val="JasmineUPC"/>
      <family val="0"/>
    </font>
    <font>
      <sz val="14"/>
      <name val="Cordia New"/>
      <family val="0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8"/>
      <name val="DilleniaUPC"/>
      <family val="1"/>
    </font>
    <font>
      <b/>
      <vertAlign val="superscript"/>
      <sz val="18"/>
      <name val="DilleniaUPC"/>
      <family val="1"/>
    </font>
    <font>
      <sz val="10"/>
      <name val="MS Sans Serif"/>
      <family val="0"/>
    </font>
    <font>
      <sz val="10"/>
      <name val="Times New Roman"/>
      <family val="0"/>
    </font>
    <font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vertAlign val="superscript"/>
      <sz val="16"/>
      <name val="AngsanaUPC"/>
      <family val="1"/>
    </font>
  </fonts>
  <fills count="3">
    <fill>
      <patternFill/>
    </fill>
    <fill>
      <patternFill patternType="gray125"/>
    </fill>
    <fill>
      <patternFill patternType="gray0625">
        <bgColor indexed="9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40" fontId="19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>
      <alignment/>
      <protection/>
    </xf>
    <xf numFmtId="0" fontId="22" fillId="0" borderId="0" applyProtection="0">
      <alignment/>
    </xf>
    <xf numFmtId="197" fontId="15" fillId="0" borderId="0">
      <alignment/>
      <protection/>
    </xf>
    <xf numFmtId="2" fontId="22" fillId="0" borderId="0" applyProtection="0">
      <alignment/>
    </xf>
    <xf numFmtId="0" fontId="26" fillId="0" borderId="0" applyNumberFormat="0" applyFill="0" applyBorder="0" applyAlignment="0" applyProtection="0"/>
    <xf numFmtId="0" fontId="23" fillId="0" borderId="0" applyProtection="0">
      <alignment/>
    </xf>
    <xf numFmtId="0" fontId="24" fillId="0" borderId="0" applyProtection="0">
      <alignment/>
    </xf>
    <xf numFmtId="0" fontId="25" fillId="0" borderId="0" applyNumberFormat="0" applyFill="0" applyBorder="0" applyAlignment="0" applyProtection="0"/>
    <xf numFmtId="0" fontId="15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5" fillId="0" borderId="0" applyFont="0" applyFill="0" applyBorder="0" applyAlignment="0" applyProtection="0"/>
    <xf numFmtId="0" fontId="21" fillId="0" borderId="0">
      <alignment vertical="justify"/>
      <protection/>
    </xf>
    <xf numFmtId="0" fontId="20" fillId="0" borderId="1" applyAlignment="0">
      <protection/>
    </xf>
    <xf numFmtId="0" fontId="22" fillId="0" borderId="2" applyProtection="0">
      <alignment/>
    </xf>
    <xf numFmtId="0" fontId="21" fillId="0" borderId="0">
      <alignment horizontal="centerContinuous" vertical="center"/>
      <protection/>
    </xf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29" applyFont="1">
      <alignment/>
      <protection/>
    </xf>
    <xf numFmtId="0" fontId="5" fillId="0" borderId="0" xfId="29" applyFont="1" applyAlignment="1">
      <alignment horizontal="center"/>
      <protection/>
    </xf>
    <xf numFmtId="0" fontId="6" fillId="0" borderId="0" xfId="29" applyFont="1" applyAlignment="1">
      <alignment horizontal="centerContinuous"/>
      <protection/>
    </xf>
    <xf numFmtId="0" fontId="5" fillId="0" borderId="0" xfId="29" applyFont="1" applyAlignment="1">
      <alignment horizontal="centerContinuous"/>
      <protection/>
    </xf>
    <xf numFmtId="0" fontId="5" fillId="0" borderId="3" xfId="29" applyFont="1" applyBorder="1" applyAlignment="1">
      <alignment horizontal="center"/>
      <protection/>
    </xf>
    <xf numFmtId="0" fontId="5" fillId="0" borderId="4" xfId="29" applyFont="1" applyBorder="1" applyAlignment="1">
      <alignment horizontal="center" vertical="center"/>
      <protection/>
    </xf>
    <xf numFmtId="0" fontId="5" fillId="0" borderId="5" xfId="29" applyFont="1" applyBorder="1" applyAlignment="1">
      <alignment horizontal="centerContinuous" vertical="center"/>
      <protection/>
    </xf>
    <xf numFmtId="0" fontId="5" fillId="0" borderId="6" xfId="29" applyFont="1" applyBorder="1" applyAlignment="1">
      <alignment horizontal="centerContinuous" vertical="center"/>
      <protection/>
    </xf>
    <xf numFmtId="0" fontId="5" fillId="0" borderId="4" xfId="29" applyFont="1" applyBorder="1" applyAlignment="1">
      <alignment horizontal="center" vertical="center" wrapText="1"/>
      <protection/>
    </xf>
    <xf numFmtId="0" fontId="5" fillId="0" borderId="7" xfId="29" applyFont="1" applyBorder="1" applyAlignment="1">
      <alignment horizontal="center"/>
      <protection/>
    </xf>
    <xf numFmtId="0" fontId="5" fillId="0" borderId="8" xfId="29" applyFont="1" applyBorder="1" applyAlignment="1">
      <alignment horizontal="center"/>
      <protection/>
    </xf>
    <xf numFmtId="0" fontId="5" fillId="0" borderId="9" xfId="29" applyFont="1" applyBorder="1" applyAlignment="1">
      <alignment horizontal="center" vertical="center"/>
      <protection/>
    </xf>
    <xf numFmtId="0" fontId="5" fillId="0" borderId="9" xfId="29" applyFont="1" applyBorder="1" applyAlignment="1">
      <alignment horizontal="center" vertical="center" wrapText="1"/>
      <protection/>
    </xf>
    <xf numFmtId="0" fontId="5" fillId="0" borderId="10" xfId="29" applyFont="1" applyBorder="1">
      <alignment/>
      <protection/>
    </xf>
    <xf numFmtId="0" fontId="5" fillId="0" borderId="11" xfId="29" applyFont="1" applyBorder="1" applyAlignment="1" quotePrefix="1">
      <alignment horizontal="center"/>
      <protection/>
    </xf>
    <xf numFmtId="191" fontId="5" fillId="0" borderId="0" xfId="29" applyNumberFormat="1" applyFont="1" applyBorder="1">
      <alignment/>
      <protection/>
    </xf>
    <xf numFmtId="0" fontId="5" fillId="0" borderId="0" xfId="29" applyFont="1" applyBorder="1">
      <alignment/>
      <protection/>
    </xf>
    <xf numFmtId="0" fontId="5" fillId="0" borderId="0" xfId="29" applyFont="1" applyBorder="1" applyAlignment="1">
      <alignment horizontal="center"/>
      <protection/>
    </xf>
    <xf numFmtId="0" fontId="5" fillId="0" borderId="0" xfId="29" applyFont="1" applyBorder="1" applyAlignment="1" quotePrefix="1">
      <alignment horizontal="center"/>
      <protection/>
    </xf>
    <xf numFmtId="191" fontId="5" fillId="0" borderId="0" xfId="29" applyNumberFormat="1" applyFont="1" applyBorder="1" applyAlignment="1" quotePrefix="1">
      <alignment horizontal="right"/>
      <protection/>
    </xf>
    <xf numFmtId="192" fontId="5" fillId="0" borderId="0" xfId="29" applyNumberFormat="1" applyFont="1" applyBorder="1" applyAlignment="1" quotePrefix="1">
      <alignment horizontal="right"/>
      <protection/>
    </xf>
    <xf numFmtId="192" fontId="5" fillId="0" borderId="0" xfId="29" applyNumberFormat="1" applyFont="1" applyBorder="1">
      <alignment/>
      <protection/>
    </xf>
    <xf numFmtId="0" fontId="11" fillId="0" borderId="0" xfId="40" applyFont="1">
      <alignment/>
      <protection/>
    </xf>
    <xf numFmtId="2" fontId="11" fillId="0" borderId="12" xfId="40" applyNumberFormat="1" applyFont="1" applyFill="1" applyBorder="1" applyAlignment="1" applyProtection="1">
      <alignment horizontal="center" vertical="center" shrinkToFit="1"/>
      <protection/>
    </xf>
    <xf numFmtId="196" fontId="11" fillId="0" borderId="12" xfId="40" applyNumberFormat="1" applyFont="1" applyFill="1" applyBorder="1" applyAlignment="1" applyProtection="1">
      <alignment horizontal="center" vertical="center" wrapText="1"/>
      <protection/>
    </xf>
    <xf numFmtId="192" fontId="11" fillId="0" borderId="12" xfId="40" applyNumberFormat="1" applyFont="1" applyFill="1" applyBorder="1" applyAlignment="1" applyProtection="1">
      <alignment horizontal="center" vertical="center" wrapText="1"/>
      <protection/>
    </xf>
    <xf numFmtId="2" fontId="11" fillId="0" borderId="13" xfId="40" applyNumberFormat="1" applyFont="1" applyFill="1" applyBorder="1" applyAlignment="1" applyProtection="1">
      <alignment horizontal="center" vertical="center"/>
      <protection/>
    </xf>
    <xf numFmtId="0" fontId="11" fillId="0" borderId="14" xfId="40" applyFont="1" applyFill="1" applyBorder="1" applyAlignment="1" applyProtection="1">
      <alignment horizontal="center" vertical="center"/>
      <protection/>
    </xf>
    <xf numFmtId="0" fontId="11" fillId="0" borderId="15" xfId="40" applyFont="1" applyFill="1" applyBorder="1" applyAlignment="1" applyProtection="1">
      <alignment horizontal="center" vertical="center"/>
      <protection/>
    </xf>
    <xf numFmtId="196" fontId="11" fillId="0" borderId="13" xfId="40" applyNumberFormat="1" applyFont="1" applyFill="1" applyBorder="1" applyAlignment="1" applyProtection="1">
      <alignment horizontal="center" vertical="center" wrapText="1"/>
      <protection/>
    </xf>
    <xf numFmtId="192" fontId="11" fillId="0" borderId="13" xfId="40" applyNumberFormat="1" applyFont="1" applyFill="1" applyBorder="1" applyAlignment="1" applyProtection="1">
      <alignment horizontal="center" vertical="center"/>
      <protection/>
    </xf>
    <xf numFmtId="4" fontId="11" fillId="0" borderId="16" xfId="40" applyNumberFormat="1" applyFont="1" applyFill="1" applyBorder="1" applyAlignment="1" applyProtection="1">
      <alignment horizontal="center" vertical="center"/>
      <protection/>
    </xf>
    <xf numFmtId="4" fontId="11" fillId="0" borderId="17" xfId="40" applyNumberFormat="1" applyFont="1" applyFill="1" applyBorder="1" applyAlignment="1" applyProtection="1">
      <alignment horizontal="center" vertical="center"/>
      <protection/>
    </xf>
    <xf numFmtId="4" fontId="11" fillId="0" borderId="18" xfId="40" applyNumberFormat="1" applyFont="1" applyFill="1" applyBorder="1" applyAlignment="1" applyProtection="1">
      <alignment horizontal="center" vertical="center"/>
      <protection/>
    </xf>
    <xf numFmtId="0" fontId="11" fillId="2" borderId="12" xfId="40" applyFont="1" applyFill="1" applyBorder="1" applyAlignment="1" applyProtection="1" quotePrefix="1">
      <alignment horizontal="center" vertical="center"/>
      <protection/>
    </xf>
    <xf numFmtId="2" fontId="11" fillId="2" borderId="12" xfId="40" applyNumberFormat="1" applyFont="1" applyFill="1" applyBorder="1" applyAlignment="1" applyProtection="1" quotePrefix="1">
      <alignment horizontal="center" vertical="center"/>
      <protection/>
    </xf>
    <xf numFmtId="0" fontId="11" fillId="2" borderId="19" xfId="40" applyFont="1" applyFill="1" applyBorder="1" applyAlignment="1" applyProtection="1" quotePrefix="1">
      <alignment horizontal="center" vertical="center"/>
      <protection/>
    </xf>
    <xf numFmtId="0" fontId="11" fillId="2" borderId="20" xfId="40" applyFont="1" applyFill="1" applyBorder="1" applyAlignment="1" applyProtection="1" quotePrefix="1">
      <alignment horizontal="center" vertical="center"/>
      <protection/>
    </xf>
    <xf numFmtId="196" fontId="11" fillId="2" borderId="12" xfId="40" applyNumberFormat="1" applyFont="1" applyFill="1" applyBorder="1" applyAlignment="1" applyProtection="1" quotePrefix="1">
      <alignment horizontal="center" vertical="center"/>
      <protection/>
    </xf>
    <xf numFmtId="192" fontId="11" fillId="2" borderId="12" xfId="40" applyNumberFormat="1" applyFont="1" applyFill="1" applyBorder="1" applyAlignment="1" applyProtection="1" quotePrefix="1">
      <alignment horizontal="center" vertical="center"/>
      <protection/>
    </xf>
    <xf numFmtId="193" fontId="11" fillId="2" borderId="12" xfId="40" applyNumberFormat="1" applyFont="1" applyFill="1" applyBorder="1" applyAlignment="1" applyProtection="1" quotePrefix="1">
      <alignment horizontal="center" vertical="center"/>
      <protection/>
    </xf>
    <xf numFmtId="4" fontId="11" fillId="2" borderId="19" xfId="40" applyNumberFormat="1" applyFont="1" applyFill="1" applyBorder="1" applyAlignment="1" applyProtection="1">
      <alignment horizontal="center" vertical="center"/>
      <protection/>
    </xf>
    <xf numFmtId="4" fontId="11" fillId="2" borderId="21" xfId="40" applyNumberFormat="1" applyFont="1" applyFill="1" applyBorder="1" applyAlignment="1" applyProtection="1">
      <alignment horizontal="center" vertical="center"/>
      <protection/>
    </xf>
    <xf numFmtId="4" fontId="11" fillId="2" borderId="20" xfId="40" applyNumberFormat="1" applyFont="1" applyFill="1" applyBorder="1" applyAlignment="1" applyProtection="1">
      <alignment horizontal="center" vertical="center"/>
      <protection/>
    </xf>
    <xf numFmtId="193" fontId="11" fillId="0" borderId="22" xfId="39" applyNumberFormat="1" applyFont="1" applyBorder="1" applyAlignment="1">
      <alignment horizontal="right" vertical="center"/>
      <protection/>
    </xf>
    <xf numFmtId="191" fontId="11" fillId="0" borderId="22" xfId="39" applyNumberFormat="1" applyFont="1" applyBorder="1" applyAlignment="1">
      <alignment horizontal="right" vertical="center"/>
      <protection/>
    </xf>
    <xf numFmtId="191" fontId="11" fillId="0" borderId="22" xfId="40" applyNumberFormat="1" applyFont="1" applyFill="1" applyBorder="1" applyAlignment="1">
      <alignment horizontal="right" vertical="center"/>
      <protection/>
    </xf>
    <xf numFmtId="0" fontId="11" fillId="2" borderId="22" xfId="40" applyFont="1" applyFill="1" applyBorder="1" applyAlignment="1">
      <alignment horizontal="center" vertical="center"/>
      <protection/>
    </xf>
    <xf numFmtId="0" fontId="11" fillId="0" borderId="0" xfId="40" applyFont="1" applyAlignment="1">
      <alignment horizontal="right" vertical="center"/>
      <protection/>
    </xf>
    <xf numFmtId="193" fontId="11" fillId="0" borderId="23" xfId="39" applyNumberFormat="1" applyFont="1" applyBorder="1" applyAlignment="1">
      <alignment horizontal="right" vertical="center"/>
      <protection/>
    </xf>
    <xf numFmtId="191" fontId="11" fillId="0" borderId="23" xfId="39" applyNumberFormat="1" applyFont="1" applyBorder="1" applyAlignment="1">
      <alignment horizontal="right" vertical="center"/>
      <protection/>
    </xf>
    <xf numFmtId="191" fontId="11" fillId="0" borderId="23" xfId="40" applyNumberFormat="1" applyFont="1" applyFill="1" applyBorder="1" applyAlignment="1">
      <alignment horizontal="right" vertical="center"/>
      <protection/>
    </xf>
    <xf numFmtId="0" fontId="11" fillId="2" borderId="23" xfId="40" applyFont="1" applyFill="1" applyBorder="1" applyAlignment="1">
      <alignment horizontal="center" vertical="center"/>
      <protection/>
    </xf>
    <xf numFmtId="191" fontId="11" fillId="0" borderId="0" xfId="40" applyNumberFormat="1" applyFont="1" applyAlignment="1">
      <alignment horizontal="right" vertical="center"/>
      <protection/>
    </xf>
    <xf numFmtId="0" fontId="13" fillId="0" borderId="0" xfId="40" applyFont="1">
      <alignment/>
      <protection/>
    </xf>
    <xf numFmtId="0" fontId="4" fillId="0" borderId="0" xfId="39">
      <alignment/>
      <protection/>
    </xf>
    <xf numFmtId="0" fontId="14" fillId="0" borderId="0" xfId="39" applyFont="1" applyAlignment="1">
      <alignment horizontal="right"/>
      <protection/>
    </xf>
    <xf numFmtId="0" fontId="14" fillId="0" borderId="0" xfId="39" applyFont="1" applyAlignment="1">
      <alignment horizontal="center"/>
      <protection/>
    </xf>
    <xf numFmtId="0" fontId="14" fillId="0" borderId="0" xfId="39" applyFont="1">
      <alignment/>
      <protection/>
    </xf>
    <xf numFmtId="15" fontId="15" fillId="0" borderId="0" xfId="28" applyNumberFormat="1" applyFont="1" applyAlignment="1">
      <alignment horizontal="center"/>
      <protection/>
    </xf>
    <xf numFmtId="194" fontId="15" fillId="0" borderId="0" xfId="28" applyNumberFormat="1" applyFont="1" applyAlignment="1">
      <alignment horizontal="center"/>
      <protection/>
    </xf>
    <xf numFmtId="2" fontId="16" fillId="0" borderId="0" xfId="28" applyNumberFormat="1" applyFont="1">
      <alignment/>
      <protection/>
    </xf>
    <xf numFmtId="0" fontId="4" fillId="0" borderId="0" xfId="28" applyFont="1" applyBorder="1" applyAlignment="1">
      <alignment horizontal="center"/>
      <protection/>
    </xf>
    <xf numFmtId="0" fontId="15" fillId="0" borderId="0" xfId="28" applyFont="1">
      <alignment/>
      <protection/>
    </xf>
    <xf numFmtId="191" fontId="11" fillId="0" borderId="24" xfId="39" applyNumberFormat="1" applyFont="1" applyBorder="1">
      <alignment/>
      <protection/>
    </xf>
    <xf numFmtId="0" fontId="14" fillId="0" borderId="0" xfId="28" applyFont="1" applyAlignment="1">
      <alignment horizontal="right" vertical="center"/>
      <protection/>
    </xf>
    <xf numFmtId="0" fontId="14" fillId="0" borderId="0" xfId="28" applyFont="1" applyAlignment="1">
      <alignment horizontal="center" vertical="center"/>
      <protection/>
    </xf>
    <xf numFmtId="0" fontId="14" fillId="0" borderId="0" xfId="28" applyFont="1" applyAlignment="1">
      <alignment horizontal="left" vertical="center"/>
      <protection/>
    </xf>
    <xf numFmtId="191" fontId="4" fillId="0" borderId="0" xfId="28" applyNumberFormat="1" applyFont="1" applyBorder="1" applyAlignment="1">
      <alignment horizontal="center"/>
      <protection/>
    </xf>
    <xf numFmtId="0" fontId="15" fillId="0" borderId="0" xfId="28" applyFont="1" applyAlignment="1">
      <alignment vertical="center"/>
      <protection/>
    </xf>
    <xf numFmtId="0" fontId="4" fillId="0" borderId="0" xfId="28" applyFont="1" applyAlignment="1">
      <alignment horizontal="center" vertical="center"/>
      <protection/>
    </xf>
    <xf numFmtId="2" fontId="4" fillId="0" borderId="0" xfId="28" applyNumberFormat="1" applyFont="1" applyBorder="1" applyAlignment="1">
      <alignment horizontal="center"/>
      <protection/>
    </xf>
    <xf numFmtId="0" fontId="4" fillId="0" borderId="0" xfId="28" applyFont="1" applyAlignment="1">
      <alignment horizontal="center"/>
      <protection/>
    </xf>
    <xf numFmtId="15" fontId="15" fillId="0" borderId="0" xfId="28" applyNumberFormat="1" applyFont="1">
      <alignment/>
      <protection/>
    </xf>
    <xf numFmtId="194" fontId="15" fillId="0" borderId="0" xfId="28" applyNumberFormat="1" applyFont="1">
      <alignment/>
      <protection/>
    </xf>
    <xf numFmtId="0" fontId="16" fillId="0" borderId="0" xfId="28" applyFont="1">
      <alignment/>
      <protection/>
    </xf>
    <xf numFmtId="15" fontId="5" fillId="0" borderId="0" xfId="29" applyNumberFormat="1" applyFont="1" applyBorder="1">
      <alignment/>
      <protection/>
    </xf>
    <xf numFmtId="191" fontId="5" fillId="0" borderId="0" xfId="29" applyNumberFormat="1" applyFont="1" applyBorder="1" applyAlignment="1">
      <alignment horizontal="center"/>
      <protection/>
    </xf>
    <xf numFmtId="191" fontId="5" fillId="0" borderId="0" xfId="29" applyNumberFormat="1" applyFont="1" applyBorder="1" applyAlignment="1">
      <alignment horizontal="right"/>
      <protection/>
    </xf>
    <xf numFmtId="0" fontId="5" fillId="0" borderId="0" xfId="29" applyFont="1" applyBorder="1" applyAlignment="1">
      <alignment horizontal="centerContinuous"/>
      <protection/>
    </xf>
    <xf numFmtId="0" fontId="5" fillId="0" borderId="25" xfId="29" applyFont="1" applyBorder="1" applyAlignment="1" quotePrefix="1">
      <alignment horizontal="center"/>
      <protection/>
    </xf>
    <xf numFmtId="0" fontId="5" fillId="0" borderId="26" xfId="29" applyFont="1" applyBorder="1" applyAlignment="1" quotePrefix="1">
      <alignment horizontal="center"/>
      <protection/>
    </xf>
    <xf numFmtId="15" fontId="5" fillId="0" borderId="0" xfId="0" applyNumberFormat="1" applyFont="1" applyBorder="1" applyAlignment="1">
      <alignment/>
    </xf>
    <xf numFmtId="191" fontId="5" fillId="0" borderId="0" xfId="29" applyNumberFormat="1" applyFont="1" applyFill="1" applyBorder="1" applyAlignment="1" quotePrefix="1">
      <alignment horizontal="right"/>
      <protection/>
    </xf>
    <xf numFmtId="191" fontId="5" fillId="0" borderId="0" xfId="29" applyNumberFormat="1" applyFont="1" applyFill="1" applyBorder="1" applyAlignment="1">
      <alignment horizontal="center"/>
      <protection/>
    </xf>
    <xf numFmtId="15" fontId="5" fillId="0" borderId="0" xfId="29" applyNumberFormat="1" applyFont="1" applyBorder="1" applyAlignment="1" quotePrefix="1">
      <alignment horizontal="right"/>
      <protection/>
    </xf>
    <xf numFmtId="0" fontId="5" fillId="0" borderId="0" xfId="29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29" applyNumberFormat="1" applyFont="1" applyFill="1" applyBorder="1">
      <alignment/>
      <protection/>
    </xf>
    <xf numFmtId="201" fontId="5" fillId="0" borderId="0" xfId="29" applyNumberFormat="1" applyFont="1" applyBorder="1" applyAlignment="1" quotePrefix="1">
      <alignment horizontal="center"/>
      <protection/>
    </xf>
    <xf numFmtId="49" fontId="5" fillId="0" borderId="0" xfId="29" applyNumberFormat="1" applyFont="1" applyBorder="1" applyAlignment="1">
      <alignment horizontal="center"/>
      <protection/>
    </xf>
    <xf numFmtId="16" fontId="5" fillId="0" borderId="0" xfId="29" applyNumberFormat="1" applyFont="1" applyBorder="1" applyAlignment="1" quotePrefix="1">
      <alignment horizontal="center"/>
      <protection/>
    </xf>
    <xf numFmtId="191" fontId="5" fillId="0" borderId="27" xfId="29" applyNumberFormat="1" applyFont="1" applyBorder="1">
      <alignment/>
      <protection/>
    </xf>
    <xf numFmtId="191" fontId="5" fillId="0" borderId="27" xfId="29" applyNumberFormat="1" applyFont="1" applyFill="1" applyBorder="1" applyAlignment="1">
      <alignment horizontal="center"/>
      <protection/>
    </xf>
    <xf numFmtId="191" fontId="5" fillId="0" borderId="27" xfId="29" applyNumberFormat="1" applyFont="1" applyFill="1" applyBorder="1" applyAlignment="1" quotePrefix="1">
      <alignment horizontal="right"/>
      <protection/>
    </xf>
    <xf numFmtId="191" fontId="5" fillId="0" borderId="27" xfId="29" applyNumberFormat="1" applyFont="1" applyBorder="1" applyAlignment="1">
      <alignment horizontal="right"/>
      <protection/>
    </xf>
    <xf numFmtId="0" fontId="5" fillId="0" borderId="27" xfId="29" applyFont="1" applyBorder="1" applyAlignment="1">
      <alignment horizontal="center"/>
      <protection/>
    </xf>
    <xf numFmtId="191" fontId="5" fillId="0" borderId="27" xfId="29" applyNumberFormat="1" applyFont="1" applyBorder="1" applyAlignment="1" quotePrefix="1">
      <alignment horizontal="right"/>
      <protection/>
    </xf>
    <xf numFmtId="191" fontId="5" fillId="0" borderId="28" xfId="29" applyNumberFormat="1" applyFont="1" applyBorder="1">
      <alignment/>
      <protection/>
    </xf>
    <xf numFmtId="191" fontId="5" fillId="0" borderId="28" xfId="29" applyNumberFormat="1" applyFont="1" applyFill="1" applyBorder="1" applyAlignment="1">
      <alignment horizontal="center"/>
      <protection/>
    </xf>
    <xf numFmtId="191" fontId="5" fillId="0" borderId="28" xfId="29" applyNumberFormat="1" applyFont="1" applyFill="1" applyBorder="1" applyAlignment="1" quotePrefix="1">
      <alignment horizontal="right"/>
      <protection/>
    </xf>
    <xf numFmtId="191" fontId="5" fillId="0" borderId="28" xfId="29" applyNumberFormat="1" applyFont="1" applyBorder="1" applyAlignment="1">
      <alignment horizontal="right"/>
      <protection/>
    </xf>
    <xf numFmtId="191" fontId="5" fillId="0" borderId="28" xfId="29" applyNumberFormat="1" applyFont="1" applyBorder="1" applyAlignment="1" quotePrefix="1">
      <alignment horizontal="right"/>
      <protection/>
    </xf>
    <xf numFmtId="0" fontId="5" fillId="0" borderId="28" xfId="29" applyFont="1" applyBorder="1" applyAlignment="1" quotePrefix="1">
      <alignment horizontal="center"/>
      <protection/>
    </xf>
    <xf numFmtId="15" fontId="0" fillId="0" borderId="23" xfId="29" applyNumberFormat="1" applyFont="1" applyBorder="1">
      <alignment/>
      <protection/>
    </xf>
    <xf numFmtId="191" fontId="0" fillId="0" borderId="23" xfId="29" applyNumberFormat="1" applyFont="1" applyBorder="1">
      <alignment/>
      <protection/>
    </xf>
    <xf numFmtId="191" fontId="0" fillId="0" borderId="23" xfId="29" applyNumberFormat="1" applyFont="1" applyBorder="1" applyAlignment="1" quotePrefix="1">
      <alignment horizontal="right"/>
      <protection/>
    </xf>
    <xf numFmtId="0" fontId="13" fillId="0" borderId="23" xfId="40" applyFont="1" applyBorder="1">
      <alignment/>
      <protection/>
    </xf>
    <xf numFmtId="0" fontId="13" fillId="0" borderId="29" xfId="40" applyFont="1" applyBorder="1">
      <alignment/>
      <protection/>
    </xf>
    <xf numFmtId="0" fontId="5" fillId="0" borderId="30" xfId="29" applyFont="1" applyBorder="1" applyAlignment="1">
      <alignment horizontal="center"/>
      <protection/>
    </xf>
    <xf numFmtId="191" fontId="5" fillId="0" borderId="30" xfId="29" applyNumberFormat="1" applyFont="1" applyBorder="1">
      <alignment/>
      <protection/>
    </xf>
    <xf numFmtId="191" fontId="5" fillId="0" borderId="30" xfId="29" applyNumberFormat="1" applyFont="1" applyFill="1" applyBorder="1" applyAlignment="1">
      <alignment horizontal="center"/>
      <protection/>
    </xf>
    <xf numFmtId="191" fontId="5" fillId="0" borderId="30" xfId="29" applyNumberFormat="1" applyFont="1" applyFill="1" applyBorder="1" applyAlignment="1" quotePrefix="1">
      <alignment horizontal="right"/>
      <protection/>
    </xf>
    <xf numFmtId="191" fontId="5" fillId="0" borderId="30" xfId="29" applyNumberFormat="1" applyFont="1" applyBorder="1" applyAlignment="1">
      <alignment horizontal="right"/>
      <protection/>
    </xf>
    <xf numFmtId="191" fontId="5" fillId="0" borderId="30" xfId="29" applyNumberFormat="1" applyFont="1" applyBorder="1" applyAlignment="1" quotePrefix="1">
      <alignment horizontal="right"/>
      <protection/>
    </xf>
    <xf numFmtId="2" fontId="15" fillId="0" borderId="0" xfId="28" applyNumberFormat="1" applyFont="1">
      <alignment/>
      <protection/>
    </xf>
    <xf numFmtId="191" fontId="5" fillId="0" borderId="0" xfId="29" applyNumberFormat="1" applyFont="1">
      <alignment/>
      <protection/>
    </xf>
    <xf numFmtId="16" fontId="5" fillId="0" borderId="0" xfId="29" applyNumberFormat="1" applyFont="1" applyBorder="1" applyAlignment="1">
      <alignment horizontal="center"/>
      <protection/>
    </xf>
    <xf numFmtId="0" fontId="5" fillId="0" borderId="27" xfId="29" applyFont="1" applyBorder="1">
      <alignment/>
      <protection/>
    </xf>
    <xf numFmtId="191" fontId="5" fillId="0" borderId="27" xfId="29" applyNumberFormat="1" applyFont="1" applyBorder="1" applyAlignment="1">
      <alignment horizontal="center"/>
      <protection/>
    </xf>
    <xf numFmtId="205" fontId="5" fillId="0" borderId="0" xfId="29" applyNumberFormat="1" applyFont="1" applyBorder="1">
      <alignment/>
      <protection/>
    </xf>
    <xf numFmtId="205" fontId="5" fillId="0" borderId="0" xfId="29" applyNumberFormat="1" applyFont="1" applyBorder="1" applyAlignment="1">
      <alignment horizontal="right"/>
      <protection/>
    </xf>
    <xf numFmtId="205" fontId="5" fillId="0" borderId="27" xfId="29" applyNumberFormat="1" applyFont="1" applyBorder="1">
      <alignment/>
      <protection/>
    </xf>
    <xf numFmtId="205" fontId="5" fillId="0" borderId="28" xfId="29" applyNumberFormat="1" applyFont="1" applyBorder="1">
      <alignment/>
      <protection/>
    </xf>
    <xf numFmtId="205" fontId="5" fillId="0" borderId="30" xfId="29" applyNumberFormat="1" applyFont="1" applyBorder="1">
      <alignment/>
      <protection/>
    </xf>
    <xf numFmtId="205" fontId="5" fillId="0" borderId="0" xfId="29" applyNumberFormat="1" applyFont="1" applyBorder="1" applyAlignment="1" quotePrefix="1">
      <alignment horizontal="right"/>
      <protection/>
    </xf>
    <xf numFmtId="0" fontId="5" fillId="0" borderId="31" xfId="29" applyFont="1" applyBorder="1" applyAlignment="1">
      <alignment horizontal="center"/>
      <protection/>
    </xf>
    <xf numFmtId="191" fontId="5" fillId="0" borderId="32" xfId="29" applyNumberFormat="1" applyFont="1" applyBorder="1">
      <alignment/>
      <protection/>
    </xf>
    <xf numFmtId="191" fontId="5" fillId="0" borderId="33" xfId="29" applyNumberFormat="1" applyFont="1" applyBorder="1" applyAlignment="1">
      <alignment horizontal="right"/>
      <protection/>
    </xf>
    <xf numFmtId="191" fontId="5" fillId="0" borderId="34" xfId="29" applyNumberFormat="1" applyFont="1" applyBorder="1">
      <alignment/>
      <protection/>
    </xf>
    <xf numFmtId="191" fontId="5" fillId="0" borderId="35" xfId="29" applyNumberFormat="1" applyFont="1" applyBorder="1" applyAlignment="1">
      <alignment horizontal="right"/>
      <protection/>
    </xf>
    <xf numFmtId="16" fontId="5" fillId="0" borderId="31" xfId="29" applyNumberFormat="1" applyFont="1" applyBorder="1" applyAlignment="1">
      <alignment horizontal="center"/>
      <protection/>
    </xf>
    <xf numFmtId="192" fontId="5" fillId="0" borderId="0" xfId="29" applyNumberFormat="1" applyFont="1" applyBorder="1" applyAlignment="1">
      <alignment horizontal="center"/>
      <protection/>
    </xf>
    <xf numFmtId="191" fontId="0" fillId="0" borderId="22" xfId="29" applyNumberFormat="1" applyFont="1" applyBorder="1">
      <alignment/>
      <protection/>
    </xf>
    <xf numFmtId="205" fontId="0" fillId="0" borderId="22" xfId="29" applyNumberFormat="1" applyFont="1" applyBorder="1">
      <alignment/>
      <protection/>
    </xf>
    <xf numFmtId="205" fontId="0" fillId="0" borderId="23" xfId="29" applyNumberFormat="1" applyFont="1" applyBorder="1">
      <alignment/>
      <protection/>
    </xf>
    <xf numFmtId="14" fontId="5" fillId="0" borderId="0" xfId="29" applyNumberFormat="1" applyFont="1" applyBorder="1" applyAlignment="1">
      <alignment horizontal="center"/>
      <protection/>
    </xf>
    <xf numFmtId="205" fontId="5" fillId="0" borderId="0" xfId="29" applyNumberFormat="1" applyFont="1">
      <alignment/>
      <protection/>
    </xf>
    <xf numFmtId="0" fontId="5" fillId="0" borderId="28" xfId="29" applyFont="1" applyBorder="1">
      <alignment/>
      <protection/>
    </xf>
    <xf numFmtId="0" fontId="5" fillId="0" borderId="28" xfId="29" applyFont="1" applyBorder="1" applyAlignment="1">
      <alignment horizontal="center"/>
      <protection/>
    </xf>
    <xf numFmtId="15" fontId="5" fillId="0" borderId="28" xfId="29" applyNumberFormat="1" applyFont="1" applyBorder="1">
      <alignment/>
      <protection/>
    </xf>
    <xf numFmtId="191" fontId="5" fillId="0" borderId="28" xfId="29" applyNumberFormat="1" applyFont="1" applyBorder="1" applyAlignment="1">
      <alignment horizontal="center"/>
      <protection/>
    </xf>
    <xf numFmtId="193" fontId="11" fillId="0" borderId="12" xfId="40" applyNumberFormat="1" applyFont="1" applyFill="1" applyBorder="1" applyAlignment="1" applyProtection="1">
      <alignment horizontal="center" vertical="center" textRotation="90"/>
      <protection/>
    </xf>
    <xf numFmtId="193" fontId="11" fillId="0" borderId="13" xfId="40" applyNumberFormat="1" applyFont="1" applyFill="1" applyBorder="1" applyAlignment="1" applyProtection="1">
      <alignment horizontal="center" vertical="center" textRotation="90"/>
      <protection/>
    </xf>
    <xf numFmtId="4" fontId="11" fillId="0" borderId="36" xfId="40" applyNumberFormat="1" applyFont="1" applyFill="1" applyBorder="1" applyAlignment="1" applyProtection="1">
      <alignment horizontal="center" vertical="center"/>
      <protection/>
    </xf>
    <xf numFmtId="193" fontId="11" fillId="0" borderId="36" xfId="40" applyNumberFormat="1" applyFont="1" applyFill="1" applyBorder="1" applyAlignment="1" applyProtection="1">
      <alignment horizontal="center"/>
      <protection/>
    </xf>
    <xf numFmtId="4" fontId="11" fillId="0" borderId="36" xfId="40" applyNumberFormat="1" applyFont="1" applyFill="1" applyBorder="1" applyAlignment="1" applyProtection="1">
      <alignment horizontal="center"/>
      <protection/>
    </xf>
    <xf numFmtId="0" fontId="11" fillId="0" borderId="12" xfId="40" applyFont="1" applyFill="1" applyBorder="1" applyAlignment="1" applyProtection="1">
      <alignment horizontal="center" vertical="center" textRotation="90"/>
      <protection/>
    </xf>
    <xf numFmtId="0" fontId="11" fillId="0" borderId="13" xfId="40" applyFont="1" applyFill="1" applyBorder="1" applyAlignment="1" applyProtection="1">
      <alignment horizontal="center" vertical="center" textRotation="90"/>
      <protection/>
    </xf>
    <xf numFmtId="0" fontId="11" fillId="0" borderId="36" xfId="40" applyFont="1" applyFill="1" applyBorder="1" applyAlignment="1" applyProtection="1">
      <alignment horizontal="center" vertical="center"/>
      <protection/>
    </xf>
    <xf numFmtId="0" fontId="11" fillId="0" borderId="12" xfId="40" applyFont="1" applyFill="1" applyBorder="1" applyAlignment="1" applyProtection="1">
      <alignment horizontal="center" vertical="center"/>
      <protection/>
    </xf>
    <xf numFmtId="0" fontId="11" fillId="0" borderId="36" xfId="40" applyFont="1" applyFill="1" applyBorder="1" applyAlignment="1" applyProtection="1">
      <alignment horizontal="center" vertical="center" textRotation="90"/>
      <protection/>
    </xf>
    <xf numFmtId="2" fontId="11" fillId="0" borderId="36" xfId="40" applyNumberFormat="1" applyFont="1" applyFill="1" applyBorder="1" applyAlignment="1" applyProtection="1">
      <alignment horizontal="left"/>
      <protection/>
    </xf>
    <xf numFmtId="192" fontId="11" fillId="0" borderId="36" xfId="40" applyNumberFormat="1" applyFont="1" applyFill="1" applyBorder="1" applyAlignment="1" applyProtection="1">
      <alignment/>
      <protection/>
    </xf>
    <xf numFmtId="192" fontId="11" fillId="0" borderId="36" xfId="40" applyNumberFormat="1" applyFont="1" applyFill="1" applyBorder="1" applyProtection="1">
      <alignment/>
      <protection/>
    </xf>
    <xf numFmtId="2" fontId="10" fillId="0" borderId="37" xfId="40" applyNumberFormat="1" applyFont="1" applyFill="1" applyBorder="1" applyAlignment="1" applyProtection="1">
      <alignment horizontal="center"/>
      <protection/>
    </xf>
    <xf numFmtId="2" fontId="10" fillId="0" borderId="38" xfId="40" applyNumberFormat="1" applyFont="1" applyFill="1" applyBorder="1" applyAlignment="1" applyProtection="1">
      <alignment horizontal="center"/>
      <protection/>
    </xf>
    <xf numFmtId="2" fontId="10" fillId="0" borderId="39" xfId="40" applyNumberFormat="1" applyFont="1" applyFill="1" applyBorder="1" applyAlignment="1" applyProtection="1">
      <alignment horizontal="center"/>
      <protection/>
    </xf>
    <xf numFmtId="2" fontId="11" fillId="0" borderId="36" xfId="40" applyNumberFormat="1" applyFont="1" applyFill="1" applyBorder="1" applyAlignment="1" applyProtection="1">
      <alignment horizontal="center"/>
      <protection/>
    </xf>
    <xf numFmtId="192" fontId="11" fillId="0" borderId="36" xfId="40" applyNumberFormat="1" applyFont="1" applyFill="1" applyBorder="1" applyAlignment="1" applyProtection="1">
      <alignment horizontal="center"/>
      <protection/>
    </xf>
    <xf numFmtId="0" fontId="14" fillId="0" borderId="0" xfId="39" applyFont="1" applyAlignment="1">
      <alignment horizontal="center"/>
      <protection/>
    </xf>
  </cellXfs>
  <cellStyles count="28">
    <cellStyle name="Normal" xfId="0"/>
    <cellStyle name="comma zerodec" xfId="15"/>
    <cellStyle name="Comma_CAPEX94" xfId="16"/>
    <cellStyle name="Currency [0]_CAPEX94" xfId="17"/>
    <cellStyle name="Currency_CAPEX94" xfId="18"/>
    <cellStyle name="Currency1" xfId="19"/>
    <cellStyle name="Date" xfId="20"/>
    <cellStyle name="Dollar (zero dec)" xfId="21"/>
    <cellStyle name="Fixed" xfId="22"/>
    <cellStyle name="Followed Hyperlink" xfId="23"/>
    <cellStyle name="HEADING1" xfId="24"/>
    <cellStyle name="HEADING2" xfId="25"/>
    <cellStyle name="Hyperlink" xfId="26"/>
    <cellStyle name="Normal_150797_DCASH1_DCASH " xfId="27"/>
    <cellStyle name="Normal_DATESED99" xfId="28"/>
    <cellStyle name="Normal_ข้อมูล" xfId="29"/>
    <cellStyle name="Percent_laroux" xfId="30"/>
    <cellStyle name="Q" xfId="31"/>
    <cellStyle name="small border line" xfId="32"/>
    <cellStyle name="Total" xfId="33"/>
    <cellStyle name="W" xfId="34"/>
    <cellStyle name="Comma" xfId="35"/>
    <cellStyle name="Comma [0]" xfId="36"/>
    <cellStyle name="Currency" xfId="37"/>
    <cellStyle name="Currency [0]" xfId="38"/>
    <cellStyle name="ปกติ_P1" xfId="39"/>
    <cellStyle name="ปกติ_sed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Station Y.30 Nam Mae pong D.A. 325 Km</a:t>
            </a:r>
            <a:r>
              <a:rPr lang="en-US" cap="none" sz="1800" b="1" i="0" u="none" baseline="30000"/>
              <a:t>2</a:t>
            </a:r>
            <a:r>
              <a:rPr lang="en-US" cap="none" sz="1800" b="1" i="0" u="none" baseline="0"/>
              <a:t>.</a:t>
            </a:r>
          </a:p>
        </c:rich>
      </c:tx>
      <c:layout>
        <c:manualLayout>
          <c:xMode val="factor"/>
          <c:yMode val="factor"/>
          <c:x val="0.00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25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/>
                  </a:pPr>
                </a:p>
              </c:txPr>
              <c:numFmt formatCode="General"/>
            </c:trendlineLbl>
          </c:trendline>
          <c:xVal>
            <c:numRef>
              <c:f>DATA!$E$101:$E$136</c:f>
              <c:numCache>
                <c:ptCount val="36"/>
                <c:pt idx="0">
                  <c:v>0.204</c:v>
                </c:pt>
                <c:pt idx="1">
                  <c:v>0.209</c:v>
                </c:pt>
                <c:pt idx="2">
                  <c:v>0.494</c:v>
                </c:pt>
                <c:pt idx="3">
                  <c:v>1.602</c:v>
                </c:pt>
                <c:pt idx="4">
                  <c:v>4.339</c:v>
                </c:pt>
                <c:pt idx="5">
                  <c:v>5.563</c:v>
                </c:pt>
                <c:pt idx="6">
                  <c:v>1.471</c:v>
                </c:pt>
                <c:pt idx="7">
                  <c:v>1.053</c:v>
                </c:pt>
                <c:pt idx="8">
                  <c:v>14.39</c:v>
                </c:pt>
                <c:pt idx="9">
                  <c:v>1.422</c:v>
                </c:pt>
                <c:pt idx="10">
                  <c:v>1.675</c:v>
                </c:pt>
                <c:pt idx="11">
                  <c:v>1.862</c:v>
                </c:pt>
                <c:pt idx="12">
                  <c:v>9.844</c:v>
                </c:pt>
                <c:pt idx="13">
                  <c:v>7.212</c:v>
                </c:pt>
                <c:pt idx="14">
                  <c:v>14.245</c:v>
                </c:pt>
                <c:pt idx="15">
                  <c:v>26.055</c:v>
                </c:pt>
                <c:pt idx="16">
                  <c:v>20.774</c:v>
                </c:pt>
                <c:pt idx="17">
                  <c:v>51.427</c:v>
                </c:pt>
                <c:pt idx="18">
                  <c:v>16.045</c:v>
                </c:pt>
                <c:pt idx="19">
                  <c:v>5.705</c:v>
                </c:pt>
                <c:pt idx="20">
                  <c:v>5.314</c:v>
                </c:pt>
                <c:pt idx="21">
                  <c:v>3.506</c:v>
                </c:pt>
                <c:pt idx="22">
                  <c:v>3.017</c:v>
                </c:pt>
                <c:pt idx="23">
                  <c:v>2.733</c:v>
                </c:pt>
                <c:pt idx="24">
                  <c:v>0.936</c:v>
                </c:pt>
                <c:pt idx="25">
                  <c:v>0.851</c:v>
                </c:pt>
                <c:pt idx="26">
                  <c:v>0.622</c:v>
                </c:pt>
                <c:pt idx="27">
                  <c:v>0.412</c:v>
                </c:pt>
                <c:pt idx="28">
                  <c:v>0.58</c:v>
                </c:pt>
                <c:pt idx="29">
                  <c:v>0.243</c:v>
                </c:pt>
                <c:pt idx="30">
                  <c:v>0.376</c:v>
                </c:pt>
                <c:pt idx="31">
                  <c:v>0.23</c:v>
                </c:pt>
                <c:pt idx="32">
                  <c:v>0.187</c:v>
                </c:pt>
                <c:pt idx="33">
                  <c:v>0.247</c:v>
                </c:pt>
                <c:pt idx="34">
                  <c:v>0.223</c:v>
                </c:pt>
                <c:pt idx="35">
                  <c:v>0.29</c:v>
                </c:pt>
              </c:numCache>
            </c:numRef>
          </c:xVal>
          <c:yVal>
            <c:numRef>
              <c:f>DATA!$H$101:$H$136</c:f>
              <c:numCache>
                <c:ptCount val="36"/>
                <c:pt idx="2">
                  <c:v>0.6350743226880001</c:v>
                </c:pt>
                <c:pt idx="3">
                  <c:v>2.330503835328</c:v>
                </c:pt>
                <c:pt idx="4">
                  <c:v>34.709453527680004</c:v>
                </c:pt>
                <c:pt idx="5">
                  <c:v>123.88179546143999</c:v>
                </c:pt>
                <c:pt idx="6">
                  <c:v>2.5799997977280005</c:v>
                </c:pt>
                <c:pt idx="7">
                  <c:v>1.111705474464</c:v>
                </c:pt>
                <c:pt idx="8">
                  <c:v>245.43896804064005</c:v>
                </c:pt>
                <c:pt idx="9">
                  <c:v>1.381928859072</c:v>
                </c:pt>
                <c:pt idx="10">
                  <c:v>4.3751658744</c:v>
                </c:pt>
                <c:pt idx="11">
                  <c:v>7.312060236095999</c:v>
                </c:pt>
                <c:pt idx="12">
                  <c:v>162.078985297152</c:v>
                </c:pt>
                <c:pt idx="13">
                  <c:v>22.773687345792002</c:v>
                </c:pt>
                <c:pt idx="14">
                  <c:v>84.47722834320001</c:v>
                </c:pt>
                <c:pt idx="15">
                  <c:v>1642.6227374582402</c:v>
                </c:pt>
                <c:pt idx="16">
                  <c:v>2084.3078868144003</c:v>
                </c:pt>
                <c:pt idx="17">
                  <c:v>9264.30478151933</c:v>
                </c:pt>
                <c:pt idx="18">
                  <c:v>573.83652430656</c:v>
                </c:pt>
                <c:pt idx="19">
                  <c:v>58.51416844224</c:v>
                </c:pt>
                <c:pt idx="20">
                  <c:v>24.641424414720003</c:v>
                </c:pt>
                <c:pt idx="21">
                  <c:v>20.453976288576</c:v>
                </c:pt>
                <c:pt idx="22">
                  <c:v>14.325114726719999</c:v>
                </c:pt>
                <c:pt idx="23">
                  <c:v>16.764104634048</c:v>
                </c:pt>
                <c:pt idx="24">
                  <c:v>1.5303431969280001</c:v>
                </c:pt>
                <c:pt idx="25">
                  <c:v>0.720007026912</c:v>
                </c:pt>
                <c:pt idx="26">
                  <c:v>1.9244711249280002</c:v>
                </c:pt>
                <c:pt idx="27">
                  <c:v>2.877167484288</c:v>
                </c:pt>
                <c:pt idx="28">
                  <c:v>1.32017942592</c:v>
                </c:pt>
                <c:pt idx="29">
                  <c:v>0.44576049859200007</c:v>
                </c:pt>
                <c:pt idx="30">
                  <c:v>0.520204398336</c:v>
                </c:pt>
                <c:pt idx="31">
                  <c:v>0.9375329404800001</c:v>
                </c:pt>
                <c:pt idx="32">
                  <c:v>0.7898002326720001</c:v>
                </c:pt>
                <c:pt idx="33">
                  <c:v>1.042964091936</c:v>
                </c:pt>
                <c:pt idx="34">
                  <c:v>1.1985240113280002</c:v>
                </c:pt>
                <c:pt idx="35">
                  <c:v>1.1032578576</c:v>
                </c:pt>
              </c:numCache>
            </c:numRef>
          </c:yVal>
          <c:smooth val="0"/>
        </c:ser>
        <c:axId val="22722199"/>
        <c:axId val="3173200"/>
      </c:scatterChart>
      <c:valAx>
        <c:axId val="2272219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3173200"/>
        <c:crossesAt val="0.01"/>
        <c:crossBetween val="midCat"/>
        <c:dispUnits/>
      </c:valAx>
      <c:valAx>
        <c:axId val="317320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crossAx val="2272219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Station Y.30Nam Mae pong D.A. 325Km</a:t>
            </a:r>
            <a:r>
              <a:rPr lang="en-US" cap="none" sz="1800" b="1" i="0" u="none" baseline="30000"/>
              <a:t>2</a:t>
            </a:r>
            <a:r>
              <a:rPr lang="en-US" cap="none" sz="1800" b="1" i="0" u="none" baseline="0"/>
              <a:t>.</a:t>
            </a:r>
          </a:p>
        </c:rich>
      </c:tx>
      <c:layout>
        <c:manualLayout>
          <c:xMode val="factor"/>
          <c:yMode val="factor"/>
          <c:x val="0.00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6525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2008-2011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/>
                  </a:pPr>
                </a:p>
              </c:txPr>
              <c:numFmt formatCode="General"/>
            </c:trendlineLbl>
          </c:trendline>
          <c:xVal>
            <c:numRef>
              <c:f>DATA!$E$9:$E$136</c:f>
              <c:numCache>
                <c:ptCount val="128"/>
                <c:pt idx="0">
                  <c:v>0.239</c:v>
                </c:pt>
                <c:pt idx="1">
                  <c:v>0.383</c:v>
                </c:pt>
                <c:pt idx="2">
                  <c:v>0.634</c:v>
                </c:pt>
                <c:pt idx="3">
                  <c:v>1.291</c:v>
                </c:pt>
                <c:pt idx="4">
                  <c:v>0.594</c:v>
                </c:pt>
                <c:pt idx="5">
                  <c:v>1.924</c:v>
                </c:pt>
                <c:pt idx="6">
                  <c:v>0.145</c:v>
                </c:pt>
                <c:pt idx="7">
                  <c:v>0.15</c:v>
                </c:pt>
                <c:pt idx="8">
                  <c:v>0.194</c:v>
                </c:pt>
                <c:pt idx="9">
                  <c:v>0.244</c:v>
                </c:pt>
                <c:pt idx="10">
                  <c:v>0.619</c:v>
                </c:pt>
                <c:pt idx="11">
                  <c:v>6.387</c:v>
                </c:pt>
                <c:pt idx="12">
                  <c:v>0.544</c:v>
                </c:pt>
                <c:pt idx="13">
                  <c:v>1.185</c:v>
                </c:pt>
                <c:pt idx="14">
                  <c:v>8.439</c:v>
                </c:pt>
                <c:pt idx="15">
                  <c:v>5.836</c:v>
                </c:pt>
                <c:pt idx="16">
                  <c:v>13.808</c:v>
                </c:pt>
                <c:pt idx="17">
                  <c:v>3.831</c:v>
                </c:pt>
                <c:pt idx="18">
                  <c:v>4.362</c:v>
                </c:pt>
                <c:pt idx="19">
                  <c:v>5.483</c:v>
                </c:pt>
                <c:pt idx="20">
                  <c:v>1.822</c:v>
                </c:pt>
                <c:pt idx="21">
                  <c:v>0.51</c:v>
                </c:pt>
                <c:pt idx="22">
                  <c:v>0.134</c:v>
                </c:pt>
                <c:pt idx="23">
                  <c:v>0.293</c:v>
                </c:pt>
                <c:pt idx="24">
                  <c:v>0.151</c:v>
                </c:pt>
                <c:pt idx="25">
                  <c:v>0.216</c:v>
                </c:pt>
                <c:pt idx="26">
                  <c:v>1.094</c:v>
                </c:pt>
                <c:pt idx="27">
                  <c:v>0.211</c:v>
                </c:pt>
                <c:pt idx="28">
                  <c:v>0.113</c:v>
                </c:pt>
                <c:pt idx="29">
                  <c:v>0.436</c:v>
                </c:pt>
                <c:pt idx="30">
                  <c:v>0.468</c:v>
                </c:pt>
                <c:pt idx="31">
                  <c:v>0.488</c:v>
                </c:pt>
                <c:pt idx="32">
                  <c:v>0.216</c:v>
                </c:pt>
                <c:pt idx="33">
                  <c:v>0.373</c:v>
                </c:pt>
                <c:pt idx="34">
                  <c:v>0.461</c:v>
                </c:pt>
                <c:pt idx="35">
                  <c:v>0.398</c:v>
                </c:pt>
                <c:pt idx="36">
                  <c:v>1.442</c:v>
                </c:pt>
                <c:pt idx="37">
                  <c:v>4.092</c:v>
                </c:pt>
                <c:pt idx="38">
                  <c:v>4.16</c:v>
                </c:pt>
                <c:pt idx="39">
                  <c:v>3.232</c:v>
                </c:pt>
                <c:pt idx="40">
                  <c:v>3.876</c:v>
                </c:pt>
                <c:pt idx="41">
                  <c:v>4.466</c:v>
                </c:pt>
                <c:pt idx="42">
                  <c:v>2.787</c:v>
                </c:pt>
                <c:pt idx="43">
                  <c:v>4.504</c:v>
                </c:pt>
                <c:pt idx="44">
                  <c:v>2.602</c:v>
                </c:pt>
                <c:pt idx="45">
                  <c:v>1.709</c:v>
                </c:pt>
                <c:pt idx="46">
                  <c:v>1.436</c:v>
                </c:pt>
                <c:pt idx="47">
                  <c:v>0.431</c:v>
                </c:pt>
                <c:pt idx="48">
                  <c:v>0.196</c:v>
                </c:pt>
                <c:pt idx="49">
                  <c:v>0.414</c:v>
                </c:pt>
                <c:pt idx="50">
                  <c:v>0.204</c:v>
                </c:pt>
                <c:pt idx="51">
                  <c:v>0.696</c:v>
                </c:pt>
                <c:pt idx="52">
                  <c:v>0.346</c:v>
                </c:pt>
                <c:pt idx="53">
                  <c:v>0.183</c:v>
                </c:pt>
                <c:pt idx="54">
                  <c:v>0.214</c:v>
                </c:pt>
                <c:pt idx="55">
                  <c:v>0.15</c:v>
                </c:pt>
                <c:pt idx="56">
                  <c:v>0.18</c:v>
                </c:pt>
                <c:pt idx="57">
                  <c:v>0.168</c:v>
                </c:pt>
                <c:pt idx="58">
                  <c:v>0.064</c:v>
                </c:pt>
                <c:pt idx="59">
                  <c:v>0.161</c:v>
                </c:pt>
                <c:pt idx="60">
                  <c:v>0.159</c:v>
                </c:pt>
                <c:pt idx="61">
                  <c:v>0.078</c:v>
                </c:pt>
                <c:pt idx="62">
                  <c:v>0.076</c:v>
                </c:pt>
                <c:pt idx="63">
                  <c:v>0.23</c:v>
                </c:pt>
                <c:pt idx="64">
                  <c:v>0.079</c:v>
                </c:pt>
                <c:pt idx="65">
                  <c:v>0.076</c:v>
                </c:pt>
                <c:pt idx="66">
                  <c:v>0.092</c:v>
                </c:pt>
                <c:pt idx="67">
                  <c:v>0.084</c:v>
                </c:pt>
                <c:pt idx="68">
                  <c:v>7.546</c:v>
                </c:pt>
                <c:pt idx="69">
                  <c:v>19.15</c:v>
                </c:pt>
                <c:pt idx="70">
                  <c:v>6.582</c:v>
                </c:pt>
                <c:pt idx="71">
                  <c:v>2.172</c:v>
                </c:pt>
                <c:pt idx="72">
                  <c:v>42.448</c:v>
                </c:pt>
                <c:pt idx="73">
                  <c:v>5.249</c:v>
                </c:pt>
                <c:pt idx="74">
                  <c:v>1.79</c:v>
                </c:pt>
                <c:pt idx="75">
                  <c:v>3.178</c:v>
                </c:pt>
                <c:pt idx="76">
                  <c:v>1.851</c:v>
                </c:pt>
                <c:pt idx="77">
                  <c:v>1.768</c:v>
                </c:pt>
                <c:pt idx="78">
                  <c:v>1.671</c:v>
                </c:pt>
                <c:pt idx="79">
                  <c:v>1.485</c:v>
                </c:pt>
                <c:pt idx="80">
                  <c:v>0.34</c:v>
                </c:pt>
                <c:pt idx="81">
                  <c:v>0.275</c:v>
                </c:pt>
                <c:pt idx="82">
                  <c:v>0.282</c:v>
                </c:pt>
                <c:pt idx="83">
                  <c:v>0.357</c:v>
                </c:pt>
                <c:pt idx="84">
                  <c:v>0.208</c:v>
                </c:pt>
                <c:pt idx="85">
                  <c:v>0.239</c:v>
                </c:pt>
                <c:pt idx="86">
                  <c:v>0.222</c:v>
                </c:pt>
                <c:pt idx="87">
                  <c:v>0.158</c:v>
                </c:pt>
                <c:pt idx="88">
                  <c:v>0.259</c:v>
                </c:pt>
                <c:pt idx="89">
                  <c:v>0.276</c:v>
                </c:pt>
                <c:pt idx="90">
                  <c:v>0.173</c:v>
                </c:pt>
                <c:pt idx="91">
                  <c:v>0.149</c:v>
                </c:pt>
                <c:pt idx="92">
                  <c:v>0.204</c:v>
                </c:pt>
                <c:pt idx="93">
                  <c:v>0.209</c:v>
                </c:pt>
                <c:pt idx="94">
                  <c:v>0.494</c:v>
                </c:pt>
                <c:pt idx="95">
                  <c:v>1.602</c:v>
                </c:pt>
                <c:pt idx="96">
                  <c:v>4.339</c:v>
                </c:pt>
                <c:pt idx="97">
                  <c:v>5.563</c:v>
                </c:pt>
                <c:pt idx="98">
                  <c:v>1.471</c:v>
                </c:pt>
                <c:pt idx="99">
                  <c:v>1.053</c:v>
                </c:pt>
                <c:pt idx="100">
                  <c:v>14.39</c:v>
                </c:pt>
                <c:pt idx="101">
                  <c:v>1.422</c:v>
                </c:pt>
                <c:pt idx="102">
                  <c:v>1.675</c:v>
                </c:pt>
                <c:pt idx="103">
                  <c:v>1.862</c:v>
                </c:pt>
                <c:pt idx="104">
                  <c:v>9.844</c:v>
                </c:pt>
                <c:pt idx="105">
                  <c:v>7.212</c:v>
                </c:pt>
                <c:pt idx="106">
                  <c:v>14.245</c:v>
                </c:pt>
                <c:pt idx="107">
                  <c:v>26.055</c:v>
                </c:pt>
                <c:pt idx="108">
                  <c:v>20.774</c:v>
                </c:pt>
                <c:pt idx="109">
                  <c:v>51.427</c:v>
                </c:pt>
                <c:pt idx="110">
                  <c:v>16.045</c:v>
                </c:pt>
                <c:pt idx="111">
                  <c:v>5.705</c:v>
                </c:pt>
                <c:pt idx="112">
                  <c:v>5.314</c:v>
                </c:pt>
                <c:pt idx="113">
                  <c:v>3.506</c:v>
                </c:pt>
                <c:pt idx="114">
                  <c:v>3.017</c:v>
                </c:pt>
                <c:pt idx="115">
                  <c:v>2.733</c:v>
                </c:pt>
                <c:pt idx="116">
                  <c:v>0.936</c:v>
                </c:pt>
                <c:pt idx="117">
                  <c:v>0.851</c:v>
                </c:pt>
                <c:pt idx="118">
                  <c:v>0.622</c:v>
                </c:pt>
                <c:pt idx="119">
                  <c:v>0.412</c:v>
                </c:pt>
                <c:pt idx="120">
                  <c:v>0.58</c:v>
                </c:pt>
                <c:pt idx="121">
                  <c:v>0.243</c:v>
                </c:pt>
                <c:pt idx="122">
                  <c:v>0.376</c:v>
                </c:pt>
                <c:pt idx="123">
                  <c:v>0.23</c:v>
                </c:pt>
                <c:pt idx="124">
                  <c:v>0.187</c:v>
                </c:pt>
                <c:pt idx="125">
                  <c:v>0.247</c:v>
                </c:pt>
                <c:pt idx="126">
                  <c:v>0.223</c:v>
                </c:pt>
                <c:pt idx="127">
                  <c:v>0.29</c:v>
                </c:pt>
              </c:numCache>
            </c:numRef>
          </c:xVal>
          <c:yVal>
            <c:numRef>
              <c:f>DATA!$H$9:$H$136</c:f>
              <c:numCache>
                <c:ptCount val="128"/>
                <c:pt idx="0">
                  <c:v>2.7363197952</c:v>
                </c:pt>
                <c:pt idx="1">
                  <c:v>0.6087567456</c:v>
                </c:pt>
                <c:pt idx="2">
                  <c:v>1.8512637696</c:v>
                </c:pt>
                <c:pt idx="3">
                  <c:v>5.6135943648</c:v>
                </c:pt>
                <c:pt idx="4">
                  <c:v>3.3710079744000008</c:v>
                </c:pt>
                <c:pt idx="5">
                  <c:v>7.547559552000001</c:v>
                </c:pt>
                <c:pt idx="6">
                  <c:v>0.416251152</c:v>
                </c:pt>
                <c:pt idx="7">
                  <c:v>0.5093409600000001</c:v>
                </c:pt>
                <c:pt idx="8">
                  <c:v>1.2068575488000002</c:v>
                </c:pt>
                <c:pt idx="9">
                  <c:v>2.4958435967999995</c:v>
                </c:pt>
                <c:pt idx="10">
                  <c:v>8.125833859200002</c:v>
                </c:pt>
                <c:pt idx="11">
                  <c:v>91.02639988800001</c:v>
                </c:pt>
                <c:pt idx="12">
                  <c:v>2.9196297216000007</c:v>
                </c:pt>
                <c:pt idx="13">
                  <c:v>3.1872139200000005</c:v>
                </c:pt>
                <c:pt idx="14">
                  <c:v>62.45967196800001</c:v>
                </c:pt>
                <c:pt idx="15">
                  <c:v>38.68859013120001</c:v>
                </c:pt>
                <c:pt idx="16">
                  <c:v>543.994134345216</c:v>
                </c:pt>
                <c:pt idx="17">
                  <c:v>15.292024573824001</c:v>
                </c:pt>
                <c:pt idx="18">
                  <c:v>32.139182918592006</c:v>
                </c:pt>
                <c:pt idx="19">
                  <c:v>44.501268298464</c:v>
                </c:pt>
                <c:pt idx="20">
                  <c:v>7.3236327811200015</c:v>
                </c:pt>
                <c:pt idx="21">
                  <c:v>0.71791462944</c:v>
                </c:pt>
                <c:pt idx="22">
                  <c:v>0.35906749344</c:v>
                </c:pt>
                <c:pt idx="23">
                  <c:v>1.345342297248</c:v>
                </c:pt>
                <c:pt idx="24">
                  <c:v>0.093974697792</c:v>
                </c:pt>
                <c:pt idx="25">
                  <c:v>4.026585178368</c:v>
                </c:pt>
                <c:pt idx="26">
                  <c:v>28.474977003840003</c:v>
                </c:pt>
                <c:pt idx="27">
                  <c:v>1.498707997344</c:v>
                </c:pt>
                <c:pt idx="28">
                  <c:v>0.45063175622400004</c:v>
                </c:pt>
                <c:pt idx="29">
                  <c:v>3.329432004096</c:v>
                </c:pt>
                <c:pt idx="30">
                  <c:v>2.5289734878720003</c:v>
                </c:pt>
                <c:pt idx="31">
                  <c:v>2.756819469312</c:v>
                </c:pt>
                <c:pt idx="32">
                  <c:v>0.997072809984</c:v>
                </c:pt>
                <c:pt idx="33">
                  <c:v>0.7715513952</c:v>
                </c:pt>
                <c:pt idx="34">
                  <c:v>2.9111965009920002</c:v>
                </c:pt>
                <c:pt idx="35">
                  <c:v>0.4832401121280001</c:v>
                </c:pt>
                <c:pt idx="36">
                  <c:v>2.4334264967039996</c:v>
                </c:pt>
                <c:pt idx="37">
                  <c:v>8.58459501504</c:v>
                </c:pt>
                <c:pt idx="38">
                  <c:v>46.70591118336001</c:v>
                </c:pt>
                <c:pt idx="39">
                  <c:v>16.192711563264</c:v>
                </c:pt>
                <c:pt idx="40">
                  <c:v>25.868140338816</c:v>
                </c:pt>
                <c:pt idx="41">
                  <c:v>28.606550841792004</c:v>
                </c:pt>
                <c:pt idx="42">
                  <c:v>14.427752034528</c:v>
                </c:pt>
                <c:pt idx="43">
                  <c:v>38.871925208064</c:v>
                </c:pt>
                <c:pt idx="44">
                  <c:v>2.470084928064</c:v>
                </c:pt>
                <c:pt idx="45">
                  <c:v>2.0287844159040005</c:v>
                </c:pt>
                <c:pt idx="46">
                  <c:v>0.6516169136640001</c:v>
                </c:pt>
                <c:pt idx="47">
                  <c:v>1.778501267136</c:v>
                </c:pt>
                <c:pt idx="48">
                  <c:v>0.29074823769600006</c:v>
                </c:pt>
                <c:pt idx="49">
                  <c:v>4.259068387199999</c:v>
                </c:pt>
                <c:pt idx="50">
                  <c:v>0.43936384780800003</c:v>
                </c:pt>
                <c:pt idx="51">
                  <c:v>3.5657165537279996</c:v>
                </c:pt>
                <c:pt idx="52">
                  <c:v>2.773155211776</c:v>
                </c:pt>
                <c:pt idx="53">
                  <c:v>0.292130313696</c:v>
                </c:pt>
                <c:pt idx="54">
                  <c:v>2.071096149888</c:v>
                </c:pt>
                <c:pt idx="55">
                  <c:v>0.929371536</c:v>
                </c:pt>
                <c:pt idx="56">
                  <c:v>1.3223704377599999</c:v>
                </c:pt>
                <c:pt idx="57">
                  <c:v>0.627789996288</c:v>
                </c:pt>
                <c:pt idx="58">
                  <c:v>0.5029351833600001</c:v>
                </c:pt>
                <c:pt idx="59">
                  <c:v>0.387610374816</c:v>
                </c:pt>
                <c:pt idx="60">
                  <c:v>0.14942094451200003</c:v>
                </c:pt>
                <c:pt idx="61">
                  <c:v>0.027972352512000007</c:v>
                </c:pt>
                <c:pt idx="62">
                  <c:v>0.460295271936</c:v>
                </c:pt>
                <c:pt idx="63">
                  <c:v>0.75272168448</c:v>
                </c:pt>
                <c:pt idx="64">
                  <c:v>0.20742252134400002</c:v>
                </c:pt>
                <c:pt idx="65">
                  <c:v>0.024047973504</c:v>
                </c:pt>
                <c:pt idx="66">
                  <c:v>0.026781918336</c:v>
                </c:pt>
                <c:pt idx="67">
                  <c:v>0.018223132032000003</c:v>
                </c:pt>
                <c:pt idx="68">
                  <c:v>579.438831654144</c:v>
                </c:pt>
                <c:pt idx="69">
                  <c:v>1701.505299672</c:v>
                </c:pt>
                <c:pt idx="70">
                  <c:v>134.642850149952</c:v>
                </c:pt>
                <c:pt idx="71">
                  <c:v>16.809992021375997</c:v>
                </c:pt>
                <c:pt idx="72">
                  <c:v>3246.93935709696</c:v>
                </c:pt>
                <c:pt idx="73">
                  <c:v>172.741377108096</c:v>
                </c:pt>
                <c:pt idx="74">
                  <c:v>3.5758709712</c:v>
                </c:pt>
                <c:pt idx="75">
                  <c:v>19.719273184128006</c:v>
                </c:pt>
                <c:pt idx="76">
                  <c:v>4.846730011488001</c:v>
                </c:pt>
                <c:pt idx="77">
                  <c:v>9.089417106432</c:v>
                </c:pt>
                <c:pt idx="78">
                  <c:v>7.307287919424001</c:v>
                </c:pt>
                <c:pt idx="79">
                  <c:v>8.944210836</c:v>
                </c:pt>
                <c:pt idx="80">
                  <c:v>0.3272250412800001</c:v>
                </c:pt>
                <c:pt idx="81">
                  <c:v>0.5962181544</c:v>
                </c:pt>
                <c:pt idx="82">
                  <c:v>0.6574109523839999</c:v>
                </c:pt>
                <c:pt idx="83">
                  <c:v>1.4539104659520001</c:v>
                </c:pt>
                <c:pt idx="84">
                  <c:v>0.281127015936</c:v>
                </c:pt>
                <c:pt idx="85">
                  <c:v>0.430798425408</c:v>
                </c:pt>
                <c:pt idx="86">
                  <c:v>0.083748615552</c:v>
                </c:pt>
                <c:pt idx="87">
                  <c:v>0.133912675008</c:v>
                </c:pt>
                <c:pt idx="88">
                  <c:v>0.669800132064</c:v>
                </c:pt>
                <c:pt idx="89">
                  <c:v>0.3843492007680001</c:v>
                </c:pt>
                <c:pt idx="90">
                  <c:v>0.25295918832000003</c:v>
                </c:pt>
                <c:pt idx="91">
                  <c:v>1.188453161088</c:v>
                </c:pt>
                <c:pt idx="94">
                  <c:v>0.6350743226880001</c:v>
                </c:pt>
                <c:pt idx="95">
                  <c:v>2.330503835328</c:v>
                </c:pt>
                <c:pt idx="96">
                  <c:v>34.709453527680004</c:v>
                </c:pt>
                <c:pt idx="97">
                  <c:v>123.88179546143999</c:v>
                </c:pt>
                <c:pt idx="98">
                  <c:v>2.5799997977280005</c:v>
                </c:pt>
                <c:pt idx="99">
                  <c:v>1.111705474464</c:v>
                </c:pt>
                <c:pt idx="100">
                  <c:v>245.43896804064005</c:v>
                </c:pt>
                <c:pt idx="101">
                  <c:v>1.381928859072</c:v>
                </c:pt>
                <c:pt idx="102">
                  <c:v>4.3751658744</c:v>
                </c:pt>
                <c:pt idx="103">
                  <c:v>7.312060236095999</c:v>
                </c:pt>
                <c:pt idx="104">
                  <c:v>162.078985297152</c:v>
                </c:pt>
                <c:pt idx="105">
                  <c:v>22.773687345792002</c:v>
                </c:pt>
                <c:pt idx="106">
                  <c:v>84.47722834320001</c:v>
                </c:pt>
                <c:pt idx="107">
                  <c:v>1642.6227374582402</c:v>
                </c:pt>
                <c:pt idx="108">
                  <c:v>2084.3078868144003</c:v>
                </c:pt>
                <c:pt idx="109">
                  <c:v>9264.30478151933</c:v>
                </c:pt>
                <c:pt idx="110">
                  <c:v>573.83652430656</c:v>
                </c:pt>
                <c:pt idx="111">
                  <c:v>58.51416844224</c:v>
                </c:pt>
                <c:pt idx="112">
                  <c:v>24.641424414720003</c:v>
                </c:pt>
                <c:pt idx="113">
                  <c:v>20.453976288576</c:v>
                </c:pt>
                <c:pt idx="114">
                  <c:v>14.325114726719999</c:v>
                </c:pt>
                <c:pt idx="115">
                  <c:v>16.764104634048</c:v>
                </c:pt>
                <c:pt idx="116">
                  <c:v>1.5303431969280001</c:v>
                </c:pt>
                <c:pt idx="117">
                  <c:v>0.720007026912</c:v>
                </c:pt>
                <c:pt idx="118">
                  <c:v>1.9244711249280002</c:v>
                </c:pt>
                <c:pt idx="119">
                  <c:v>2.877167484288</c:v>
                </c:pt>
                <c:pt idx="120">
                  <c:v>1.32017942592</c:v>
                </c:pt>
                <c:pt idx="121">
                  <c:v>0.44576049859200007</c:v>
                </c:pt>
                <c:pt idx="122">
                  <c:v>0.520204398336</c:v>
                </c:pt>
                <c:pt idx="123">
                  <c:v>0.9375329404800001</c:v>
                </c:pt>
                <c:pt idx="124">
                  <c:v>0.7898002326720001</c:v>
                </c:pt>
                <c:pt idx="125">
                  <c:v>1.042964091936</c:v>
                </c:pt>
                <c:pt idx="126">
                  <c:v>1.1985240113280002</c:v>
                </c:pt>
                <c:pt idx="127">
                  <c:v>1.1032578576</c:v>
                </c:pt>
              </c:numCache>
            </c:numRef>
          </c:yVal>
          <c:smooth val="0"/>
        </c:ser>
        <c:axId val="28558801"/>
        <c:axId val="55702618"/>
      </c:scatterChart>
      <c:valAx>
        <c:axId val="2855880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Qw - c.m.s.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55702618"/>
        <c:crossesAt val="0.1"/>
        <c:crossBetween val="midCat"/>
        <c:dispUnits/>
      </c:valAx>
      <c:valAx>
        <c:axId val="5570261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crossAx val="2855880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275"/>
          <c:y val="0.27575"/>
          <c:w val="0.1572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Daily Gage Height Hydrograph with Date of Observe 
Suspended Sediment and Water Qualities
Code Y.30  Nam Mae Pong  A.Ngao Lampang   Year 2012</a:t>
            </a:r>
          </a:p>
        </c:rich>
      </c:tx>
      <c:layout>
        <c:manualLayout>
          <c:xMode val="factor"/>
          <c:yMode val="factor"/>
          <c:x val="0.05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25"/>
          <c:w val="0.933"/>
          <c:h val="0.766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'Y30'!$B$1:$B$366</c:f>
              <c:strCache/>
            </c:strRef>
          </c:cat>
          <c:val>
            <c:numRef>
              <c:f>'Y30'!$D$1:$D$366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'Y30'!$B$1:$B$366</c:f>
              <c:strCache/>
            </c:strRef>
          </c:cat>
          <c:val>
            <c:numRef>
              <c:f>'Y30'!$E$1:$E$366</c:f>
              <c:numCache/>
            </c:numRef>
          </c:val>
          <c:smooth val="0"/>
        </c:ser>
        <c:axId val="31561515"/>
        <c:axId val="15618180"/>
      </c:lineChart>
      <c:dateAx>
        <c:axId val="315615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crossAx val="15618180"/>
        <c:crossesAt val="265"/>
        <c:auto val="0"/>
        <c:majorUnit val="1"/>
        <c:majorTimeUnit val="months"/>
        <c:minorUnit val="1"/>
        <c:minorTimeUnit val="months"/>
        <c:noMultiLvlLbl val="0"/>
      </c:dateAx>
      <c:valAx>
        <c:axId val="15618180"/>
        <c:scaling>
          <c:orientation val="minMax"/>
          <c:max val="270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31561515"/>
        <c:crossesAt val="1"/>
        <c:crossBetween val="between"/>
        <c:dispUnits/>
        <c:majorUnit val="0.5"/>
        <c:minorUnit val="0.2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1875"/>
        </c:manualLayout>
      </c:layout>
      <c:overlay val="0"/>
      <c:spPr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Station Y.30Nam Mae Pong D.A.96 Km.</a:t>
            </a:r>
            <a:r>
              <a:rPr lang="en-US" cap="none" sz="1800" b="1" i="0" u="none" baseline="30000"/>
              <a:t>2</a:t>
            </a:r>
          </a:p>
        </c:rich>
      </c:tx>
      <c:layout>
        <c:manualLayout>
          <c:xMode val="factor"/>
          <c:yMode val="factor"/>
          <c:x val="0.053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425"/>
          <c:w val="0.9025"/>
          <c:h val="0.792"/>
        </c:manualLayout>
      </c:layout>
      <c:scatterChart>
        <c:scatterStyle val="lineMarker"/>
        <c:varyColors val="0"/>
        <c:ser>
          <c:idx val="2"/>
          <c:order val="0"/>
          <c:tx>
            <c:v>1997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333300"/>
                </a:solidFill>
              </a:ln>
            </c:spPr>
          </c:marker>
          <c:xVal>
            <c:numRef>
              <c:f>DATA!$E$9:$E$12</c:f>
              <c:numCache>
                <c:ptCount val="4"/>
                <c:pt idx="0">
                  <c:v>0.239</c:v>
                </c:pt>
                <c:pt idx="1">
                  <c:v>0.383</c:v>
                </c:pt>
                <c:pt idx="2">
                  <c:v>0.634</c:v>
                </c:pt>
                <c:pt idx="3">
                  <c:v>1.291</c:v>
                </c:pt>
              </c:numCache>
            </c:numRef>
          </c:xVal>
          <c:yVal>
            <c:numRef>
              <c:f>DATA!$H$9:$H$12</c:f>
              <c:numCache>
                <c:ptCount val="4"/>
                <c:pt idx="0">
                  <c:v>2.7363197952</c:v>
                </c:pt>
                <c:pt idx="1">
                  <c:v>0.6087567456</c:v>
                </c:pt>
                <c:pt idx="2">
                  <c:v>1.8512637696</c:v>
                </c:pt>
                <c:pt idx="3">
                  <c:v>5.6135943648</c:v>
                </c:pt>
              </c:numCache>
            </c:numRef>
          </c:yVal>
          <c:smooth val="0"/>
        </c:ser>
        <c:ser>
          <c:idx val="4"/>
          <c:order val="1"/>
          <c:tx>
            <c:v>1998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6"/>
          <c:order val="2"/>
          <c:tx>
            <c:v>1999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8"/>
          <c:order val="4"/>
          <c:tx>
            <c:v>2001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5"/>
          <c:tx>
            <c:v>2002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45893"/>
        <c:axId val="57113038"/>
      </c:scatterChart>
      <c:valAx>
        <c:axId val="634589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57113038"/>
        <c:crossesAt val="0.1"/>
        <c:crossBetween val="midCat"/>
        <c:dispUnits/>
      </c:valAx>
      <c:valAx>
        <c:axId val="57113038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Qs - Tons/day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6345893"/>
        <c:crossesAt val="0.0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45"/>
          <c:y val="0.92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628650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2895600" y="4857750"/>
        <a:ext cx="5810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9"/>
  <sheetViews>
    <sheetView tabSelected="1" zoomScale="75" zoomScaleNormal="75" workbookViewId="0" topLeftCell="A127">
      <selection activeCell="E141" sqref="E141"/>
    </sheetView>
  </sheetViews>
  <sheetFormatPr defaultColWidth="9.140625" defaultRowHeight="21.75"/>
  <cols>
    <col min="1" max="1" width="6.8515625" style="1" customWidth="1"/>
    <col min="2" max="2" width="9.28125" style="2" bestFit="1" customWidth="1"/>
    <col min="3" max="3" width="12.28125" style="1" customWidth="1"/>
    <col min="4" max="4" width="12.00390625" style="1" customWidth="1"/>
    <col min="5" max="8" width="12.57421875" style="1" customWidth="1"/>
    <col min="9" max="9" width="14.7109375" style="1" customWidth="1"/>
    <col min="10" max="14" width="12.7109375" style="1" customWidth="1"/>
    <col min="15" max="16384" width="9.140625" style="1" customWidth="1"/>
  </cols>
  <sheetData>
    <row r="1" spans="13:14" ht="24">
      <c r="M1" s="17"/>
      <c r="N1" s="17"/>
    </row>
    <row r="2" spans="3:14" ht="29.25">
      <c r="C2" s="3" t="s">
        <v>0</v>
      </c>
      <c r="D2" s="4"/>
      <c r="E2" s="4"/>
      <c r="F2" s="4"/>
      <c r="G2" s="4"/>
      <c r="H2" s="4"/>
      <c r="I2" s="4"/>
      <c r="J2" s="4"/>
      <c r="K2" s="4"/>
      <c r="L2" s="4"/>
      <c r="M2" s="80"/>
      <c r="N2" s="80"/>
    </row>
    <row r="3" spans="3:14" ht="24">
      <c r="C3" s="1" t="s">
        <v>121</v>
      </c>
      <c r="H3" s="1" t="s">
        <v>1</v>
      </c>
      <c r="M3" s="17"/>
      <c r="N3" s="17"/>
    </row>
    <row r="4" spans="3:14" ht="24">
      <c r="C4" s="1" t="s">
        <v>122</v>
      </c>
      <c r="H4" s="1" t="s">
        <v>2</v>
      </c>
      <c r="M4" s="17"/>
      <c r="N4" s="17"/>
    </row>
    <row r="5" spans="3:14" ht="27.75" thickBot="1">
      <c r="C5" s="1" t="s">
        <v>124</v>
      </c>
      <c r="H5" s="1" t="s">
        <v>3</v>
      </c>
      <c r="M5" s="17"/>
      <c r="N5" s="17"/>
    </row>
    <row r="6" spans="3:14" ht="120">
      <c r="C6" s="5" t="s">
        <v>4</v>
      </c>
      <c r="D6" s="6" t="s">
        <v>5</v>
      </c>
      <c r="E6" s="7" t="s">
        <v>6</v>
      </c>
      <c r="F6" s="8"/>
      <c r="G6" s="9" t="s">
        <v>7</v>
      </c>
      <c r="H6" s="9" t="s">
        <v>8</v>
      </c>
      <c r="I6" s="10" t="s">
        <v>9</v>
      </c>
      <c r="J6" s="18"/>
      <c r="K6" s="18"/>
      <c r="L6" s="18"/>
      <c r="M6" s="18"/>
      <c r="N6" s="18"/>
    </row>
    <row r="7" spans="3:14" ht="72">
      <c r="C7" s="11"/>
      <c r="D7" s="12" t="s">
        <v>10</v>
      </c>
      <c r="E7" s="12" t="s">
        <v>11</v>
      </c>
      <c r="F7" s="12" t="s">
        <v>12</v>
      </c>
      <c r="G7" s="13" t="s">
        <v>13</v>
      </c>
      <c r="H7" s="12" t="s">
        <v>14</v>
      </c>
      <c r="I7" s="14"/>
      <c r="J7" s="17"/>
      <c r="K7" s="17"/>
      <c r="L7" s="17"/>
      <c r="M7" s="17"/>
      <c r="N7" s="17"/>
    </row>
    <row r="8" spans="3:14" ht="24">
      <c r="C8" s="81" t="s">
        <v>15</v>
      </c>
      <c r="D8" s="82" t="s">
        <v>16</v>
      </c>
      <c r="E8" s="82" t="s">
        <v>17</v>
      </c>
      <c r="F8" s="82" t="s">
        <v>18</v>
      </c>
      <c r="G8" s="82" t="s">
        <v>19</v>
      </c>
      <c r="H8" s="82" t="s">
        <v>20</v>
      </c>
      <c r="I8" s="15" t="s">
        <v>21</v>
      </c>
      <c r="J8" s="19"/>
      <c r="K8" s="19"/>
      <c r="L8" s="19"/>
      <c r="M8" s="19"/>
      <c r="N8" s="19"/>
    </row>
    <row r="9" spans="1:14" ht="24">
      <c r="A9" s="17" t="s">
        <v>22</v>
      </c>
      <c r="B9" s="18">
        <v>1</v>
      </c>
      <c r="C9" s="83">
        <v>39559</v>
      </c>
      <c r="D9" s="84">
        <v>266.08</v>
      </c>
      <c r="E9" s="84">
        <v>0.239</v>
      </c>
      <c r="F9" s="85">
        <f>E9*0.0864</f>
        <v>0.0206496</v>
      </c>
      <c r="G9" s="84">
        <f>+AVERAGE(J9:L9)</f>
        <v>132.512</v>
      </c>
      <c r="H9" s="79">
        <f>G9*F9</f>
        <v>2.7363197952</v>
      </c>
      <c r="I9" s="90" t="s">
        <v>47</v>
      </c>
      <c r="J9" s="20">
        <v>110.366</v>
      </c>
      <c r="K9" s="20">
        <v>133.293</v>
      </c>
      <c r="L9" s="20">
        <v>153.877</v>
      </c>
      <c r="M9" s="20"/>
      <c r="N9" s="21"/>
    </row>
    <row r="10" spans="1:14" ht="24">
      <c r="A10" s="17"/>
      <c r="B10" s="18">
        <f>+B9+1</f>
        <v>2</v>
      </c>
      <c r="C10" s="86">
        <v>39574</v>
      </c>
      <c r="D10" s="84">
        <v>266.21</v>
      </c>
      <c r="E10" s="87">
        <v>0.383</v>
      </c>
      <c r="F10" s="85">
        <f>E10*0.0864</f>
        <v>0.0330912</v>
      </c>
      <c r="G10" s="84">
        <f>+AVERAGE(J10:L10)</f>
        <v>18.396333333333335</v>
      </c>
      <c r="H10" s="79">
        <f>G10*F10</f>
        <v>0.6087567456</v>
      </c>
      <c r="I10" s="92" t="s">
        <v>48</v>
      </c>
      <c r="J10" s="20">
        <v>13.377</v>
      </c>
      <c r="K10" s="20">
        <v>21.521</v>
      </c>
      <c r="L10" s="20">
        <v>20.291</v>
      </c>
      <c r="M10" s="20"/>
      <c r="N10" s="21"/>
    </row>
    <row r="11" spans="1:14" ht="24">
      <c r="A11" s="17"/>
      <c r="B11" s="18">
        <f>+B10+1</f>
        <v>3</v>
      </c>
      <c r="C11" s="126">
        <v>39583</v>
      </c>
      <c r="D11" s="84">
        <v>266.18</v>
      </c>
      <c r="E11" s="87">
        <v>0.634</v>
      </c>
      <c r="F11" s="85">
        <f>E11*0.0864</f>
        <v>0.0547776</v>
      </c>
      <c r="G11" s="84">
        <f>+AVERAGE(J11:L11)</f>
        <v>33.796</v>
      </c>
      <c r="H11" s="79">
        <f>G11*F11</f>
        <v>1.8512637696</v>
      </c>
      <c r="I11" s="19" t="s">
        <v>49</v>
      </c>
      <c r="J11" s="20">
        <v>30.857</v>
      </c>
      <c r="K11" s="20">
        <v>39.173</v>
      </c>
      <c r="L11" s="20">
        <v>31.358</v>
      </c>
      <c r="M11" s="20"/>
      <c r="N11" s="21"/>
    </row>
    <row r="12" spans="1:14" ht="24">
      <c r="A12" s="88"/>
      <c r="B12" s="18">
        <f>+B11+1</f>
        <v>4</v>
      </c>
      <c r="C12" s="121">
        <v>39594</v>
      </c>
      <c r="D12" s="89">
        <v>266.1</v>
      </c>
      <c r="E12" s="89">
        <v>1.291</v>
      </c>
      <c r="F12" s="85">
        <f>E12*0.0864</f>
        <v>0.1115424</v>
      </c>
      <c r="G12" s="84">
        <f>+AVERAGE(J12:L12)</f>
        <v>50.327</v>
      </c>
      <c r="H12" s="79">
        <f>G12*F12</f>
        <v>5.6135943648</v>
      </c>
      <c r="I12" s="19" t="s">
        <v>50</v>
      </c>
      <c r="J12" s="20">
        <v>42.867</v>
      </c>
      <c r="K12" s="20">
        <v>42.413</v>
      </c>
      <c r="L12" s="20">
        <v>65.701</v>
      </c>
      <c r="M12" s="20"/>
      <c r="N12" s="21"/>
    </row>
    <row r="13" spans="1:14" ht="24">
      <c r="A13" s="17"/>
      <c r="B13" s="18">
        <f aca="true" t="shared" si="0" ref="B13:B33">+B12+1</f>
        <v>5</v>
      </c>
      <c r="C13" s="121">
        <v>39602</v>
      </c>
      <c r="D13" s="16">
        <v>265.95</v>
      </c>
      <c r="E13" s="16">
        <v>0.594</v>
      </c>
      <c r="F13" s="85">
        <f aca="true" t="shared" si="1" ref="F13:F136">E13*0.0864</f>
        <v>0.0513216</v>
      </c>
      <c r="G13" s="84">
        <f aca="true" t="shared" si="2" ref="G13:G18">+AVERAGE(J13:L13)</f>
        <v>65.68400000000001</v>
      </c>
      <c r="H13" s="79">
        <f aca="true" t="shared" si="3" ref="H13:H18">G13*F13</f>
        <v>3.3710079744000008</v>
      </c>
      <c r="I13" s="91" t="s">
        <v>51</v>
      </c>
      <c r="J13" s="20">
        <v>141.223</v>
      </c>
      <c r="K13" s="20">
        <v>39.49</v>
      </c>
      <c r="L13" s="20">
        <v>16.339</v>
      </c>
      <c r="M13" s="22"/>
      <c r="N13" s="22"/>
    </row>
    <row r="14" spans="1:14" ht="24">
      <c r="A14" s="17"/>
      <c r="B14" s="18">
        <f t="shared" si="0"/>
        <v>6</v>
      </c>
      <c r="C14" s="121">
        <v>39615</v>
      </c>
      <c r="D14" s="16">
        <v>266.08</v>
      </c>
      <c r="E14" s="16">
        <v>1.924</v>
      </c>
      <c r="F14" s="85">
        <f t="shared" si="1"/>
        <v>0.1662336</v>
      </c>
      <c r="G14" s="84">
        <f t="shared" si="2"/>
        <v>45.403333333333336</v>
      </c>
      <c r="H14" s="79">
        <f t="shared" si="3"/>
        <v>7.547559552000001</v>
      </c>
      <c r="I14" s="91" t="s">
        <v>52</v>
      </c>
      <c r="J14" s="20">
        <v>50.639</v>
      </c>
      <c r="K14" s="20">
        <v>36.395</v>
      </c>
      <c r="L14" s="20">
        <v>49.176</v>
      </c>
      <c r="M14" s="22"/>
      <c r="N14" s="22"/>
    </row>
    <row r="15" spans="1:14" ht="24">
      <c r="A15" s="17"/>
      <c r="B15" s="18">
        <f t="shared" si="0"/>
        <v>7</v>
      </c>
      <c r="C15" s="121">
        <v>39622</v>
      </c>
      <c r="D15" s="16">
        <v>265.87</v>
      </c>
      <c r="E15" s="16">
        <v>0.145</v>
      </c>
      <c r="F15" s="85">
        <f t="shared" si="1"/>
        <v>0.012528</v>
      </c>
      <c r="G15" s="84">
        <f t="shared" si="2"/>
        <v>33.22566666666667</v>
      </c>
      <c r="H15" s="79">
        <f t="shared" si="3"/>
        <v>0.416251152</v>
      </c>
      <c r="I15" s="91" t="s">
        <v>53</v>
      </c>
      <c r="J15" s="20">
        <v>28.865</v>
      </c>
      <c r="K15" s="20">
        <v>37.249</v>
      </c>
      <c r="L15" s="20">
        <v>33.563</v>
      </c>
      <c r="M15" s="22"/>
      <c r="N15" s="22"/>
    </row>
    <row r="16" spans="1:14" ht="24">
      <c r="A16" s="17"/>
      <c r="B16" s="18">
        <f t="shared" si="0"/>
        <v>8</v>
      </c>
      <c r="C16" s="121">
        <v>39631</v>
      </c>
      <c r="D16" s="16">
        <v>265.88</v>
      </c>
      <c r="E16" s="16">
        <v>0.15</v>
      </c>
      <c r="F16" s="85">
        <f t="shared" si="1"/>
        <v>0.012960000000000001</v>
      </c>
      <c r="G16" s="84">
        <f t="shared" si="2"/>
        <v>39.301</v>
      </c>
      <c r="H16" s="79">
        <f t="shared" si="3"/>
        <v>0.5093409600000001</v>
      </c>
      <c r="I16" s="91" t="s">
        <v>54</v>
      </c>
      <c r="J16" s="20">
        <v>49.232</v>
      </c>
      <c r="K16" s="20">
        <v>33.501</v>
      </c>
      <c r="L16" s="20">
        <v>35.17</v>
      </c>
      <c r="M16" s="22"/>
      <c r="N16" s="22"/>
    </row>
    <row r="17" spans="1:14" ht="24">
      <c r="A17" s="17"/>
      <c r="B17" s="18">
        <f t="shared" si="0"/>
        <v>9</v>
      </c>
      <c r="C17" s="121">
        <v>39643</v>
      </c>
      <c r="D17" s="16">
        <v>265.88</v>
      </c>
      <c r="E17" s="16">
        <v>0.194</v>
      </c>
      <c r="F17" s="85">
        <f t="shared" si="1"/>
        <v>0.0167616</v>
      </c>
      <c r="G17" s="84">
        <f t="shared" si="2"/>
        <v>72.00133333333333</v>
      </c>
      <c r="H17" s="79">
        <f t="shared" si="3"/>
        <v>1.2068575488000002</v>
      </c>
      <c r="I17" s="91" t="s">
        <v>55</v>
      </c>
      <c r="J17" s="20">
        <v>54.13</v>
      </c>
      <c r="K17" s="20">
        <v>112.911</v>
      </c>
      <c r="L17" s="20">
        <v>48.963</v>
      </c>
      <c r="M17" s="22"/>
      <c r="N17" s="22"/>
    </row>
    <row r="18" spans="1:14" ht="24">
      <c r="A18" s="17"/>
      <c r="B18" s="18">
        <f t="shared" si="0"/>
        <v>10</v>
      </c>
      <c r="C18" s="121">
        <v>39652</v>
      </c>
      <c r="D18" s="16">
        <v>265.9</v>
      </c>
      <c r="E18" s="16">
        <v>0.244</v>
      </c>
      <c r="F18" s="85">
        <f t="shared" si="1"/>
        <v>0.0210816</v>
      </c>
      <c r="G18" s="84">
        <f t="shared" si="2"/>
        <v>118.38966666666666</v>
      </c>
      <c r="H18" s="79">
        <f t="shared" si="3"/>
        <v>2.4958435967999995</v>
      </c>
      <c r="I18" s="91" t="s">
        <v>56</v>
      </c>
      <c r="J18" s="20">
        <v>116.607</v>
      </c>
      <c r="K18" s="20">
        <v>106.314</v>
      </c>
      <c r="L18" s="20">
        <v>132.248</v>
      </c>
      <c r="M18" s="22"/>
      <c r="N18" s="22"/>
    </row>
    <row r="19" spans="1:14" ht="24">
      <c r="A19" s="17"/>
      <c r="B19" s="18">
        <f t="shared" si="0"/>
        <v>11</v>
      </c>
      <c r="C19" s="121">
        <v>39664</v>
      </c>
      <c r="D19" s="16">
        <v>265.96</v>
      </c>
      <c r="E19" s="16">
        <v>0.619</v>
      </c>
      <c r="F19" s="85">
        <f t="shared" si="1"/>
        <v>0.053481600000000004</v>
      </c>
      <c r="G19" s="84">
        <f aca="true" t="shared" si="4" ref="G19:G25">+AVERAGE(J19:L19)</f>
        <v>151.937</v>
      </c>
      <c r="H19" s="79">
        <f aca="true" t="shared" si="5" ref="H19:H25">G19*F19</f>
        <v>8.125833859200002</v>
      </c>
      <c r="I19" s="91" t="s">
        <v>57</v>
      </c>
      <c r="J19" s="20">
        <v>97.918</v>
      </c>
      <c r="K19" s="20">
        <v>123.971</v>
      </c>
      <c r="L19" s="20">
        <v>233.922</v>
      </c>
      <c r="M19" s="22"/>
      <c r="N19" s="22"/>
    </row>
    <row r="20" spans="1:14" ht="24">
      <c r="A20" s="17"/>
      <c r="B20" s="18">
        <f t="shared" si="0"/>
        <v>12</v>
      </c>
      <c r="C20" s="121">
        <v>39674</v>
      </c>
      <c r="D20" s="16">
        <v>266.36</v>
      </c>
      <c r="E20" s="16">
        <v>6.387</v>
      </c>
      <c r="F20" s="85">
        <f t="shared" si="1"/>
        <v>0.5518368</v>
      </c>
      <c r="G20" s="84">
        <f t="shared" si="4"/>
        <v>164.95166666666668</v>
      </c>
      <c r="H20" s="79">
        <f t="shared" si="5"/>
        <v>91.02639988800001</v>
      </c>
      <c r="I20" s="91" t="s">
        <v>58</v>
      </c>
      <c r="J20" s="20">
        <v>160.27</v>
      </c>
      <c r="K20" s="20">
        <v>189.663</v>
      </c>
      <c r="L20" s="20">
        <v>144.922</v>
      </c>
      <c r="M20" s="22"/>
      <c r="N20" s="22"/>
    </row>
    <row r="21" spans="1:14" ht="24">
      <c r="A21" s="17"/>
      <c r="B21" s="18">
        <f t="shared" si="0"/>
        <v>13</v>
      </c>
      <c r="C21" s="121">
        <v>39685</v>
      </c>
      <c r="D21" s="16">
        <v>265.96</v>
      </c>
      <c r="E21" s="16">
        <v>0.544</v>
      </c>
      <c r="F21" s="85">
        <f t="shared" si="1"/>
        <v>0.047001600000000004</v>
      </c>
      <c r="G21" s="84">
        <f t="shared" si="4"/>
        <v>62.11766666666667</v>
      </c>
      <c r="H21" s="79">
        <f t="shared" si="5"/>
        <v>2.9196297216000007</v>
      </c>
      <c r="I21" s="91" t="s">
        <v>59</v>
      </c>
      <c r="J21" s="20">
        <v>82.708</v>
      </c>
      <c r="K21" s="20">
        <v>54.406</v>
      </c>
      <c r="L21" s="20">
        <v>49.239</v>
      </c>
      <c r="M21" s="22"/>
      <c r="N21" s="22"/>
    </row>
    <row r="22" spans="1:14" ht="24">
      <c r="A22" s="17"/>
      <c r="B22" s="18">
        <f t="shared" si="0"/>
        <v>14</v>
      </c>
      <c r="C22" s="121">
        <v>39693</v>
      </c>
      <c r="D22" s="16">
        <v>266</v>
      </c>
      <c r="E22" s="16">
        <v>1.185</v>
      </c>
      <c r="F22" s="85">
        <f t="shared" si="1"/>
        <v>0.10238400000000002</v>
      </c>
      <c r="G22" s="84">
        <f t="shared" si="4"/>
        <v>31.13</v>
      </c>
      <c r="H22" s="79">
        <f t="shared" si="5"/>
        <v>3.1872139200000005</v>
      </c>
      <c r="I22" s="91" t="s">
        <v>60</v>
      </c>
      <c r="J22" s="20">
        <v>32.627</v>
      </c>
      <c r="K22" s="20">
        <v>29.165</v>
      </c>
      <c r="L22" s="20">
        <v>31.598</v>
      </c>
      <c r="M22" s="22"/>
      <c r="N22" s="22"/>
    </row>
    <row r="23" spans="1:14" ht="24">
      <c r="A23" s="17"/>
      <c r="B23" s="18">
        <f t="shared" si="0"/>
        <v>15</v>
      </c>
      <c r="C23" s="121">
        <v>39706</v>
      </c>
      <c r="D23" s="16">
        <v>266.48</v>
      </c>
      <c r="E23" s="16">
        <v>8.439</v>
      </c>
      <c r="F23" s="85">
        <f t="shared" si="1"/>
        <v>0.7291296</v>
      </c>
      <c r="G23" s="84">
        <f t="shared" si="4"/>
        <v>85.66333333333334</v>
      </c>
      <c r="H23" s="79">
        <f t="shared" si="5"/>
        <v>62.45967196800001</v>
      </c>
      <c r="I23" s="91" t="s">
        <v>61</v>
      </c>
      <c r="J23" s="20">
        <v>72.011</v>
      </c>
      <c r="K23" s="20">
        <v>73.819</v>
      </c>
      <c r="L23" s="20">
        <v>111.16</v>
      </c>
      <c r="M23" s="22"/>
      <c r="N23" s="22"/>
    </row>
    <row r="24" spans="1:14" ht="24">
      <c r="A24" s="17"/>
      <c r="B24" s="18">
        <f t="shared" si="0"/>
        <v>16</v>
      </c>
      <c r="C24" s="121">
        <v>39715</v>
      </c>
      <c r="D24" s="16">
        <v>266.41</v>
      </c>
      <c r="E24" s="16">
        <v>5.836</v>
      </c>
      <c r="F24" s="85">
        <f t="shared" si="1"/>
        <v>0.5042304000000001</v>
      </c>
      <c r="G24" s="84">
        <f t="shared" si="4"/>
        <v>76.72800000000001</v>
      </c>
      <c r="H24" s="79">
        <f t="shared" si="5"/>
        <v>38.68859013120001</v>
      </c>
      <c r="I24" s="91" t="s">
        <v>62</v>
      </c>
      <c r="J24" s="20">
        <v>82.777</v>
      </c>
      <c r="K24" s="20">
        <v>73.126</v>
      </c>
      <c r="L24" s="20">
        <v>74.281</v>
      </c>
      <c r="M24" s="22"/>
      <c r="N24" s="22"/>
    </row>
    <row r="25" spans="1:14" ht="24">
      <c r="A25" s="17"/>
      <c r="B25" s="18">
        <f t="shared" si="0"/>
        <v>17</v>
      </c>
      <c r="C25" s="121">
        <v>39728</v>
      </c>
      <c r="D25" s="16">
        <v>266.68</v>
      </c>
      <c r="E25" s="16">
        <v>13.808</v>
      </c>
      <c r="F25" s="85">
        <f t="shared" si="1"/>
        <v>1.1930112</v>
      </c>
      <c r="G25" s="84">
        <f t="shared" si="4"/>
        <v>455.98409666666674</v>
      </c>
      <c r="H25" s="79">
        <f t="shared" si="5"/>
        <v>543.994134345216</v>
      </c>
      <c r="I25" s="91" t="s">
        <v>63</v>
      </c>
      <c r="J25" s="20">
        <v>504.10034</v>
      </c>
      <c r="K25" s="20">
        <v>445.53779</v>
      </c>
      <c r="L25" s="20">
        <v>418.31416</v>
      </c>
      <c r="M25" s="22"/>
      <c r="N25" s="22"/>
    </row>
    <row r="26" spans="1:14" ht="24">
      <c r="A26" s="17"/>
      <c r="B26" s="18">
        <f aca="true" t="shared" si="6" ref="B26:B31">+B25+1</f>
        <v>18</v>
      </c>
      <c r="C26" s="121">
        <v>39737</v>
      </c>
      <c r="D26" s="16">
        <v>266.28</v>
      </c>
      <c r="E26" s="16">
        <v>3.831</v>
      </c>
      <c r="F26" s="85">
        <f t="shared" si="1"/>
        <v>0.3309984</v>
      </c>
      <c r="G26" s="84">
        <f aca="true" t="shared" si="7" ref="G26:G31">+AVERAGE(J26:L26)</f>
        <v>46.199693333333336</v>
      </c>
      <c r="H26" s="79">
        <f aca="true" t="shared" si="8" ref="H26:H31">G26*F26</f>
        <v>15.292024573824001</v>
      </c>
      <c r="I26" s="91" t="s">
        <v>64</v>
      </c>
      <c r="J26" s="20">
        <v>50.03679</v>
      </c>
      <c r="K26" s="20">
        <v>24.06217</v>
      </c>
      <c r="L26" s="20">
        <v>64.50012</v>
      </c>
      <c r="M26" s="22"/>
      <c r="N26" s="22"/>
    </row>
    <row r="27" spans="1:14" ht="24">
      <c r="A27" s="17"/>
      <c r="B27" s="18">
        <f t="shared" si="6"/>
        <v>19</v>
      </c>
      <c r="C27" s="121">
        <v>39749</v>
      </c>
      <c r="D27" s="16">
        <v>266.3</v>
      </c>
      <c r="E27" s="16">
        <v>4.362</v>
      </c>
      <c r="F27" s="85">
        <f t="shared" si="1"/>
        <v>0.3768768</v>
      </c>
      <c r="G27" s="84">
        <f t="shared" si="7"/>
        <v>85.27769</v>
      </c>
      <c r="H27" s="79">
        <f t="shared" si="8"/>
        <v>32.139182918592006</v>
      </c>
      <c r="I27" s="91" t="s">
        <v>65</v>
      </c>
      <c r="J27" s="20">
        <v>117.37269</v>
      </c>
      <c r="K27" s="20">
        <v>48.10238</v>
      </c>
      <c r="L27" s="20">
        <v>90.358</v>
      </c>
      <c r="M27" s="22"/>
      <c r="N27" s="22"/>
    </row>
    <row r="28" spans="1:14" ht="24">
      <c r="A28" s="17"/>
      <c r="B28" s="18">
        <f t="shared" si="6"/>
        <v>20</v>
      </c>
      <c r="C28" s="121">
        <v>39757</v>
      </c>
      <c r="D28" s="16">
        <v>266.35</v>
      </c>
      <c r="E28" s="16">
        <v>5.483</v>
      </c>
      <c r="F28" s="85">
        <f t="shared" si="1"/>
        <v>0.4737312</v>
      </c>
      <c r="G28" s="84">
        <f t="shared" si="7"/>
        <v>93.93780333333332</v>
      </c>
      <c r="H28" s="79">
        <f t="shared" si="8"/>
        <v>44.501268298464</v>
      </c>
      <c r="I28" s="91" t="s">
        <v>66</v>
      </c>
      <c r="J28" s="20">
        <v>117.24645</v>
      </c>
      <c r="K28" s="20">
        <v>69.17928</v>
      </c>
      <c r="L28" s="20">
        <v>95.38768</v>
      </c>
      <c r="M28" s="22"/>
      <c r="N28" s="22"/>
    </row>
    <row r="29" spans="1:14" ht="24">
      <c r="A29" s="17"/>
      <c r="B29" s="18">
        <f t="shared" si="6"/>
        <v>21</v>
      </c>
      <c r="C29" s="121">
        <v>39771</v>
      </c>
      <c r="D29" s="16">
        <v>266.08</v>
      </c>
      <c r="E29" s="16">
        <v>1.822</v>
      </c>
      <c r="F29" s="85">
        <f t="shared" si="1"/>
        <v>0.15742080000000003</v>
      </c>
      <c r="G29" s="84">
        <f t="shared" si="7"/>
        <v>46.52265</v>
      </c>
      <c r="H29" s="79">
        <f t="shared" si="8"/>
        <v>7.3236327811200015</v>
      </c>
      <c r="I29" s="91" t="s">
        <v>67</v>
      </c>
      <c r="J29" s="20">
        <v>56.46983</v>
      </c>
      <c r="K29" s="20">
        <v>44.97106</v>
      </c>
      <c r="L29" s="20">
        <v>38.12706</v>
      </c>
      <c r="M29" s="22"/>
      <c r="N29" s="22"/>
    </row>
    <row r="30" spans="1:14" ht="24">
      <c r="A30" s="17"/>
      <c r="B30" s="18">
        <f t="shared" si="6"/>
        <v>22</v>
      </c>
      <c r="C30" s="121">
        <v>39791</v>
      </c>
      <c r="D30" s="16">
        <v>265.95</v>
      </c>
      <c r="E30" s="16">
        <v>0.51</v>
      </c>
      <c r="F30" s="85">
        <f t="shared" si="1"/>
        <v>0.044064000000000006</v>
      </c>
      <c r="G30" s="84">
        <f t="shared" si="7"/>
        <v>16.29254333333333</v>
      </c>
      <c r="H30" s="79">
        <f t="shared" si="8"/>
        <v>0.71791462944</v>
      </c>
      <c r="I30" s="91" t="s">
        <v>68</v>
      </c>
      <c r="J30" s="20">
        <v>9.74513</v>
      </c>
      <c r="K30" s="20">
        <v>24.25916</v>
      </c>
      <c r="L30" s="20">
        <v>14.87334</v>
      </c>
      <c r="M30" s="22"/>
      <c r="N30" s="22"/>
    </row>
    <row r="31" spans="1:14" ht="24">
      <c r="A31" s="17"/>
      <c r="B31" s="18">
        <f t="shared" si="6"/>
        <v>23</v>
      </c>
      <c r="C31" s="121">
        <v>39453</v>
      </c>
      <c r="D31" s="16">
        <v>265.87</v>
      </c>
      <c r="E31" s="16">
        <v>0.134</v>
      </c>
      <c r="F31" s="85">
        <f t="shared" si="1"/>
        <v>0.011577600000000002</v>
      </c>
      <c r="G31" s="84">
        <f t="shared" si="7"/>
        <v>31.01398333333333</v>
      </c>
      <c r="H31" s="79">
        <f t="shared" si="8"/>
        <v>0.35906749344</v>
      </c>
      <c r="I31" s="91" t="s">
        <v>69</v>
      </c>
      <c r="J31" s="20">
        <v>36.49635</v>
      </c>
      <c r="K31" s="20">
        <v>36.53201</v>
      </c>
      <c r="L31" s="20">
        <v>20.01359</v>
      </c>
      <c r="M31" s="22"/>
      <c r="N31" s="22"/>
    </row>
    <row r="32" spans="1:14" ht="24">
      <c r="A32" s="17"/>
      <c r="B32" s="18">
        <f t="shared" si="0"/>
        <v>24</v>
      </c>
      <c r="C32" s="121">
        <v>39847</v>
      </c>
      <c r="D32" s="16">
        <v>265.91</v>
      </c>
      <c r="E32" s="16">
        <v>0.293</v>
      </c>
      <c r="F32" s="85">
        <f t="shared" si="1"/>
        <v>0.0253152</v>
      </c>
      <c r="G32" s="84">
        <f aca="true" t="shared" si="9" ref="G32:G41">+AVERAGE(J32:L32)</f>
        <v>53.143656666666665</v>
      </c>
      <c r="H32" s="79">
        <f aca="true" t="shared" si="10" ref="H32:H41">G32*F32</f>
        <v>1.345342297248</v>
      </c>
      <c r="I32" s="18" t="s">
        <v>70</v>
      </c>
      <c r="J32" s="20">
        <v>75.32655</v>
      </c>
      <c r="K32" s="20">
        <v>37.4852</v>
      </c>
      <c r="L32" s="20">
        <v>46.61922</v>
      </c>
      <c r="M32" s="22"/>
      <c r="N32" s="22"/>
    </row>
    <row r="33" spans="1:14" ht="24.75" thickBot="1">
      <c r="A33" s="17"/>
      <c r="B33" s="18">
        <f t="shared" si="0"/>
        <v>25</v>
      </c>
      <c r="C33" s="123">
        <v>39876</v>
      </c>
      <c r="D33" s="93">
        <v>265.9</v>
      </c>
      <c r="E33" s="93">
        <v>0.151</v>
      </c>
      <c r="F33" s="94">
        <f t="shared" si="1"/>
        <v>0.0130464</v>
      </c>
      <c r="G33" s="95">
        <f t="shared" si="9"/>
        <v>7.2031133333333335</v>
      </c>
      <c r="H33" s="96">
        <f t="shared" si="10"/>
        <v>0.093974697792</v>
      </c>
      <c r="I33" s="97" t="s">
        <v>71</v>
      </c>
      <c r="J33" s="98">
        <v>2.39144</v>
      </c>
      <c r="K33" s="98">
        <v>13.2177</v>
      </c>
      <c r="L33" s="98">
        <v>6.0002</v>
      </c>
      <c r="M33" s="22"/>
      <c r="N33" s="22"/>
    </row>
    <row r="34" spans="1:14" ht="24">
      <c r="A34" s="17"/>
      <c r="B34" s="18">
        <v>1</v>
      </c>
      <c r="C34" s="124">
        <v>39906</v>
      </c>
      <c r="D34" s="99">
        <v>265.88</v>
      </c>
      <c r="E34" s="99">
        <v>0.216</v>
      </c>
      <c r="F34" s="100">
        <f t="shared" si="1"/>
        <v>0.0186624</v>
      </c>
      <c r="G34" s="101">
        <f t="shared" si="9"/>
        <v>215.75923666666668</v>
      </c>
      <c r="H34" s="102">
        <f t="shared" si="10"/>
        <v>4.026585178368</v>
      </c>
      <c r="I34" s="104" t="s">
        <v>73</v>
      </c>
      <c r="J34" s="103">
        <v>249.87719</v>
      </c>
      <c r="K34" s="103">
        <v>216.88406</v>
      </c>
      <c r="L34" s="103">
        <v>180.51646</v>
      </c>
      <c r="M34" s="22"/>
      <c r="N34" s="22"/>
    </row>
    <row r="35" spans="1:14" ht="24">
      <c r="A35" s="17"/>
      <c r="B35" s="18">
        <v>2</v>
      </c>
      <c r="C35" s="121">
        <v>39939</v>
      </c>
      <c r="D35" s="16">
        <v>266.02</v>
      </c>
      <c r="E35" s="16">
        <v>1.094</v>
      </c>
      <c r="F35" s="85">
        <f t="shared" si="1"/>
        <v>0.09452160000000001</v>
      </c>
      <c r="G35" s="84">
        <f t="shared" si="9"/>
        <v>301.25365</v>
      </c>
      <c r="H35" s="79">
        <f t="shared" si="10"/>
        <v>28.474977003840003</v>
      </c>
      <c r="I35" s="92" t="s">
        <v>74</v>
      </c>
      <c r="J35" s="20">
        <v>291.99348</v>
      </c>
      <c r="K35" s="20">
        <v>284.60928</v>
      </c>
      <c r="L35" s="20">
        <v>327.15819</v>
      </c>
      <c r="M35" s="22"/>
      <c r="N35" s="22"/>
    </row>
    <row r="36" spans="1:14" ht="24">
      <c r="A36" s="17"/>
      <c r="B36" s="18">
        <v>3</v>
      </c>
      <c r="C36" s="121">
        <v>39951</v>
      </c>
      <c r="D36" s="16">
        <v>265.89</v>
      </c>
      <c r="E36" s="16">
        <v>0.211</v>
      </c>
      <c r="F36" s="85">
        <f t="shared" si="1"/>
        <v>0.0182304</v>
      </c>
      <c r="G36" s="84">
        <f t="shared" si="9"/>
        <v>82.20927666666667</v>
      </c>
      <c r="H36" s="79">
        <f t="shared" si="10"/>
        <v>1.498707997344</v>
      </c>
      <c r="I36" s="19" t="s">
        <v>75</v>
      </c>
      <c r="J36" s="20">
        <v>73.28928</v>
      </c>
      <c r="K36" s="20">
        <v>90.3311</v>
      </c>
      <c r="L36" s="20">
        <v>83.00745</v>
      </c>
      <c r="M36" s="22"/>
      <c r="N36" s="22"/>
    </row>
    <row r="37" spans="1:14" ht="24">
      <c r="A37" s="17"/>
      <c r="B37" s="18">
        <v>4</v>
      </c>
      <c r="C37" s="121">
        <v>39958</v>
      </c>
      <c r="D37" s="16">
        <v>265.86</v>
      </c>
      <c r="E37" s="16">
        <v>0.113</v>
      </c>
      <c r="F37" s="85">
        <f t="shared" si="1"/>
        <v>0.009763200000000001</v>
      </c>
      <c r="G37" s="84">
        <f t="shared" si="9"/>
        <v>46.15615333333333</v>
      </c>
      <c r="H37" s="79">
        <f t="shared" si="10"/>
        <v>0.45063175622400004</v>
      </c>
      <c r="I37" s="19" t="s">
        <v>76</v>
      </c>
      <c r="J37" s="20">
        <v>46.85828</v>
      </c>
      <c r="K37" s="20">
        <v>48.26466</v>
      </c>
      <c r="L37" s="20">
        <v>43.34552</v>
      </c>
      <c r="M37" s="22"/>
      <c r="N37" s="22"/>
    </row>
    <row r="38" spans="1:14" ht="24">
      <c r="A38" s="17"/>
      <c r="B38" s="18">
        <v>5</v>
      </c>
      <c r="C38" s="121">
        <v>39967</v>
      </c>
      <c r="D38" s="16">
        <v>265.96</v>
      </c>
      <c r="E38" s="16">
        <v>0.436</v>
      </c>
      <c r="F38" s="85">
        <f t="shared" si="1"/>
        <v>0.0376704</v>
      </c>
      <c r="G38" s="84">
        <f t="shared" si="9"/>
        <v>88.38324</v>
      </c>
      <c r="H38" s="79">
        <f t="shared" si="10"/>
        <v>3.329432004096</v>
      </c>
      <c r="I38" s="92" t="s">
        <v>77</v>
      </c>
      <c r="J38" s="20">
        <v>82.77545</v>
      </c>
      <c r="K38" s="20">
        <v>87.07207</v>
      </c>
      <c r="L38" s="20">
        <v>95.3022</v>
      </c>
      <c r="M38" s="22"/>
      <c r="N38" s="22"/>
    </row>
    <row r="39" spans="1:14" ht="24">
      <c r="A39" s="17"/>
      <c r="B39" s="18">
        <v>6</v>
      </c>
      <c r="C39" s="121">
        <v>39969</v>
      </c>
      <c r="D39" s="16">
        <v>266.04</v>
      </c>
      <c r="E39" s="16">
        <v>0.468</v>
      </c>
      <c r="F39" s="85">
        <f t="shared" si="1"/>
        <v>0.040435200000000004</v>
      </c>
      <c r="G39" s="84">
        <f t="shared" si="9"/>
        <v>62.54386</v>
      </c>
      <c r="H39" s="79">
        <f t="shared" si="10"/>
        <v>2.5289734878720003</v>
      </c>
      <c r="I39" s="19" t="s">
        <v>78</v>
      </c>
      <c r="J39" s="20">
        <v>33.86414</v>
      </c>
      <c r="K39" s="20">
        <v>84.86324</v>
      </c>
      <c r="L39" s="20">
        <v>68.9042</v>
      </c>
      <c r="M39" s="22"/>
      <c r="N39" s="22"/>
    </row>
    <row r="40" spans="1:14" ht="24">
      <c r="A40" s="17"/>
      <c r="B40" s="18">
        <v>7</v>
      </c>
      <c r="C40" s="121">
        <v>39987</v>
      </c>
      <c r="D40" s="16">
        <v>266.04</v>
      </c>
      <c r="E40" s="16">
        <v>0.488</v>
      </c>
      <c r="F40" s="85">
        <f t="shared" si="1"/>
        <v>0.0421632</v>
      </c>
      <c r="G40" s="84">
        <f t="shared" si="9"/>
        <v>65.38449333333334</v>
      </c>
      <c r="H40" s="79">
        <f t="shared" si="10"/>
        <v>2.756819469312</v>
      </c>
      <c r="I40" s="19" t="s">
        <v>79</v>
      </c>
      <c r="J40" s="20">
        <v>73.26593</v>
      </c>
      <c r="K40" s="20">
        <v>70.78682</v>
      </c>
      <c r="L40" s="20">
        <v>52.10073</v>
      </c>
      <c r="M40" s="22"/>
      <c r="N40" s="22"/>
    </row>
    <row r="41" spans="1:14" ht="24">
      <c r="A41" s="17"/>
      <c r="B41" s="18">
        <v>8</v>
      </c>
      <c r="C41" s="121">
        <v>39996</v>
      </c>
      <c r="D41" s="16">
        <v>265.99</v>
      </c>
      <c r="E41" s="16">
        <v>0.216</v>
      </c>
      <c r="F41" s="85">
        <f t="shared" si="1"/>
        <v>0.0186624</v>
      </c>
      <c r="G41" s="84">
        <f t="shared" si="9"/>
        <v>53.42682666666667</v>
      </c>
      <c r="H41" s="79">
        <f t="shared" si="10"/>
        <v>0.997072809984</v>
      </c>
      <c r="I41" s="18" t="s">
        <v>80</v>
      </c>
      <c r="J41" s="20">
        <v>89.02395</v>
      </c>
      <c r="K41" s="20">
        <v>47.12021</v>
      </c>
      <c r="L41" s="20">
        <v>24.13632</v>
      </c>
      <c r="M41" s="22"/>
      <c r="N41" s="22"/>
    </row>
    <row r="42" spans="1:14" ht="24">
      <c r="A42" s="17"/>
      <c r="B42" s="18">
        <v>9</v>
      </c>
      <c r="C42" s="121">
        <v>40008</v>
      </c>
      <c r="D42" s="16">
        <v>266.02</v>
      </c>
      <c r="E42" s="16">
        <v>0.373</v>
      </c>
      <c r="F42" s="85">
        <f t="shared" si="1"/>
        <v>0.032227200000000004</v>
      </c>
      <c r="G42" s="84">
        <f aca="true" t="shared" si="11" ref="G42:G48">+AVERAGE(J42:L42)</f>
        <v>23.941</v>
      </c>
      <c r="H42" s="79">
        <f aca="true" t="shared" si="12" ref="H42:H48">G42*F42</f>
        <v>0.7715513952</v>
      </c>
      <c r="I42" s="18" t="s">
        <v>81</v>
      </c>
      <c r="J42" s="20">
        <v>20.31488</v>
      </c>
      <c r="K42" s="20">
        <v>33.87627</v>
      </c>
      <c r="L42" s="20">
        <v>17.63185</v>
      </c>
      <c r="M42" s="22"/>
      <c r="N42" s="22"/>
    </row>
    <row r="43" spans="1:14" ht="24">
      <c r="A43" s="17"/>
      <c r="B43" s="18">
        <v>10</v>
      </c>
      <c r="C43" s="121">
        <v>40015</v>
      </c>
      <c r="D43" s="16">
        <v>266.03</v>
      </c>
      <c r="E43" s="16">
        <v>0.461</v>
      </c>
      <c r="F43" s="85">
        <f t="shared" si="1"/>
        <v>0.0398304</v>
      </c>
      <c r="G43" s="84">
        <f t="shared" si="11"/>
        <v>73.08981333333334</v>
      </c>
      <c r="H43" s="79">
        <f t="shared" si="12"/>
        <v>2.9111965009920002</v>
      </c>
      <c r="I43" s="18" t="s">
        <v>82</v>
      </c>
      <c r="J43" s="20">
        <v>101.46436</v>
      </c>
      <c r="K43" s="20">
        <v>87.50958</v>
      </c>
      <c r="L43" s="20">
        <v>30.2955</v>
      </c>
      <c r="M43" s="22"/>
      <c r="N43" s="22"/>
    </row>
    <row r="44" spans="1:14" ht="24">
      <c r="A44" s="17"/>
      <c r="B44" s="18">
        <v>11</v>
      </c>
      <c r="C44" s="121">
        <v>40032</v>
      </c>
      <c r="D44" s="16">
        <v>266.04</v>
      </c>
      <c r="E44" s="16">
        <v>0.398</v>
      </c>
      <c r="F44" s="85">
        <f t="shared" si="1"/>
        <v>0.03438720000000001</v>
      </c>
      <c r="G44" s="84">
        <f t="shared" si="11"/>
        <v>14.052906666666667</v>
      </c>
      <c r="H44" s="79">
        <f t="shared" si="12"/>
        <v>0.4832401121280001</v>
      </c>
      <c r="I44" s="18" t="s">
        <v>83</v>
      </c>
      <c r="J44" s="20">
        <v>13.16773</v>
      </c>
      <c r="K44" s="20">
        <v>13.6022</v>
      </c>
      <c r="L44" s="20">
        <v>15.38879</v>
      </c>
      <c r="M44" s="22"/>
      <c r="N44" s="22"/>
    </row>
    <row r="45" spans="1:14" ht="24">
      <c r="A45" s="17"/>
      <c r="B45" s="18">
        <v>12</v>
      </c>
      <c r="C45" s="121">
        <v>40043</v>
      </c>
      <c r="D45" s="16">
        <v>266.17</v>
      </c>
      <c r="E45" s="16">
        <v>1.442</v>
      </c>
      <c r="F45" s="85">
        <f t="shared" si="1"/>
        <v>0.1245888</v>
      </c>
      <c r="G45" s="84">
        <f t="shared" si="11"/>
        <v>19.53166333333333</v>
      </c>
      <c r="H45" s="79">
        <f t="shared" si="12"/>
        <v>2.4334264967039996</v>
      </c>
      <c r="I45" s="18" t="s">
        <v>84</v>
      </c>
      <c r="J45" s="20">
        <v>18.23048</v>
      </c>
      <c r="K45" s="20">
        <v>20.74063</v>
      </c>
      <c r="L45" s="20">
        <v>19.62388</v>
      </c>
      <c r="M45" s="22"/>
      <c r="N45" s="22"/>
    </row>
    <row r="46" spans="1:14" ht="24">
      <c r="A46" s="17"/>
      <c r="B46" s="18">
        <v>13</v>
      </c>
      <c r="C46" s="121">
        <v>40051</v>
      </c>
      <c r="D46" s="16">
        <v>266.37</v>
      </c>
      <c r="E46" s="16">
        <v>4.092</v>
      </c>
      <c r="F46" s="85">
        <f t="shared" si="1"/>
        <v>0.3535488</v>
      </c>
      <c r="G46" s="84">
        <f t="shared" si="11"/>
        <v>24.281216666666666</v>
      </c>
      <c r="H46" s="79">
        <f t="shared" si="12"/>
        <v>8.58459501504</v>
      </c>
      <c r="I46" s="18" t="s">
        <v>85</v>
      </c>
      <c r="J46" s="20">
        <v>16.18074</v>
      </c>
      <c r="K46" s="20">
        <v>32.36025</v>
      </c>
      <c r="L46" s="20">
        <v>24.30266</v>
      </c>
      <c r="M46" s="22"/>
      <c r="N46" s="22"/>
    </row>
    <row r="47" spans="1:14" ht="24">
      <c r="A47" s="17"/>
      <c r="B47" s="18">
        <v>14</v>
      </c>
      <c r="C47" s="121">
        <v>40063</v>
      </c>
      <c r="D47" s="16">
        <v>266.37</v>
      </c>
      <c r="E47" s="16">
        <v>4.16</v>
      </c>
      <c r="F47" s="85">
        <f t="shared" si="1"/>
        <v>0.359424</v>
      </c>
      <c r="G47" s="84">
        <f t="shared" si="11"/>
        <v>129.94655666666668</v>
      </c>
      <c r="H47" s="79">
        <f t="shared" si="12"/>
        <v>46.70591118336001</v>
      </c>
      <c r="I47" s="18" t="s">
        <v>86</v>
      </c>
      <c r="J47" s="20">
        <v>85.59592</v>
      </c>
      <c r="K47" s="20">
        <v>138.23021</v>
      </c>
      <c r="L47" s="20">
        <v>166.01354</v>
      </c>
      <c r="M47" s="22"/>
      <c r="N47" s="22"/>
    </row>
    <row r="48" spans="1:14" ht="24">
      <c r="A48" s="17"/>
      <c r="B48" s="18">
        <v>15</v>
      </c>
      <c r="C48" s="121">
        <v>40071</v>
      </c>
      <c r="D48" s="16">
        <v>266.31</v>
      </c>
      <c r="E48" s="16">
        <v>3.232</v>
      </c>
      <c r="F48" s="85">
        <f t="shared" si="1"/>
        <v>0.2792448</v>
      </c>
      <c r="G48" s="84">
        <f t="shared" si="11"/>
        <v>57.98751333333333</v>
      </c>
      <c r="H48" s="79">
        <f t="shared" si="12"/>
        <v>16.192711563264</v>
      </c>
      <c r="I48" s="18" t="s">
        <v>87</v>
      </c>
      <c r="J48" s="20">
        <v>71.68093</v>
      </c>
      <c r="K48" s="20">
        <v>73.82231</v>
      </c>
      <c r="L48" s="20">
        <v>28.4593</v>
      </c>
      <c r="M48" s="22"/>
      <c r="N48" s="22"/>
    </row>
    <row r="49" spans="1:14" ht="24">
      <c r="A49" s="17"/>
      <c r="B49" s="18">
        <v>16</v>
      </c>
      <c r="C49" s="121">
        <v>40086</v>
      </c>
      <c r="D49" s="16">
        <v>266.34</v>
      </c>
      <c r="E49" s="16">
        <v>3.876</v>
      </c>
      <c r="F49" s="85">
        <f t="shared" si="1"/>
        <v>0.33488640000000003</v>
      </c>
      <c r="G49" s="84">
        <f>+AVERAGE(J49:L49)</f>
        <v>77.24452333333333</v>
      </c>
      <c r="H49" s="79">
        <f>G49*F49</f>
        <v>25.868140338816</v>
      </c>
      <c r="I49" s="18" t="s">
        <v>88</v>
      </c>
      <c r="J49" s="20">
        <v>107.35622</v>
      </c>
      <c r="K49" s="20">
        <v>67.51275</v>
      </c>
      <c r="L49" s="20">
        <v>56.8646</v>
      </c>
      <c r="M49" s="22"/>
      <c r="N49" s="22"/>
    </row>
    <row r="50" spans="1:14" ht="24">
      <c r="A50" s="17"/>
      <c r="B50" s="18">
        <v>17</v>
      </c>
      <c r="C50" s="121">
        <v>40095</v>
      </c>
      <c r="D50" s="16">
        <v>266.39</v>
      </c>
      <c r="E50" s="16">
        <v>4.466</v>
      </c>
      <c r="F50" s="85">
        <f t="shared" si="1"/>
        <v>0.38586240000000005</v>
      </c>
      <c r="G50" s="84">
        <f>+AVERAGE(J50:L50)</f>
        <v>74.13666333333333</v>
      </c>
      <c r="H50" s="79">
        <f>G50*F50</f>
        <v>28.606550841792004</v>
      </c>
      <c r="I50" s="18" t="s">
        <v>89</v>
      </c>
      <c r="J50" s="20">
        <v>77.59747</v>
      </c>
      <c r="K50" s="20">
        <v>61.36642</v>
      </c>
      <c r="L50" s="20">
        <v>83.4461</v>
      </c>
      <c r="M50" s="22"/>
      <c r="N50" s="22"/>
    </row>
    <row r="51" spans="1:14" ht="24">
      <c r="A51" s="17"/>
      <c r="B51" s="18">
        <v>18</v>
      </c>
      <c r="C51" s="121">
        <v>40102</v>
      </c>
      <c r="D51" s="16">
        <v>266.25</v>
      </c>
      <c r="E51" s="16">
        <v>2.787</v>
      </c>
      <c r="F51" s="85">
        <f t="shared" si="1"/>
        <v>0.2407968</v>
      </c>
      <c r="G51" s="84">
        <f>+AVERAGE(J51:L51)</f>
        <v>59.91671</v>
      </c>
      <c r="H51" s="79">
        <f>G51*F51</f>
        <v>14.427752034528</v>
      </c>
      <c r="I51" s="18" t="s">
        <v>90</v>
      </c>
      <c r="J51" s="20">
        <v>74.49403</v>
      </c>
      <c r="K51" s="20">
        <v>68.0673</v>
      </c>
      <c r="L51" s="20">
        <v>37.1888</v>
      </c>
      <c r="M51" s="22"/>
      <c r="N51" s="22"/>
    </row>
    <row r="52" spans="1:14" ht="24">
      <c r="A52" s="17"/>
      <c r="B52" s="18">
        <v>19</v>
      </c>
      <c r="C52" s="121">
        <v>40109</v>
      </c>
      <c r="D52" s="16">
        <v>266.39</v>
      </c>
      <c r="E52" s="16">
        <v>4.504</v>
      </c>
      <c r="F52" s="85">
        <f t="shared" si="1"/>
        <v>0.3891456</v>
      </c>
      <c r="G52" s="84">
        <f>+AVERAGE(J52:L52)</f>
        <v>99.89044</v>
      </c>
      <c r="H52" s="79">
        <f>G52*F52</f>
        <v>38.871925208064</v>
      </c>
      <c r="I52" s="18" t="s">
        <v>91</v>
      </c>
      <c r="J52" s="20">
        <v>149.40693</v>
      </c>
      <c r="K52" s="20">
        <v>150.26439</v>
      </c>
      <c r="L52" s="20">
        <v>0</v>
      </c>
      <c r="M52" s="22"/>
      <c r="N52" s="22"/>
    </row>
    <row r="53" spans="1:14" ht="24">
      <c r="A53" s="17"/>
      <c r="B53" s="18">
        <v>20</v>
      </c>
      <c r="C53" s="121">
        <v>40122</v>
      </c>
      <c r="D53" s="16">
        <v>266.26</v>
      </c>
      <c r="E53" s="16">
        <v>2.602</v>
      </c>
      <c r="F53" s="85">
        <f t="shared" si="1"/>
        <v>0.2248128</v>
      </c>
      <c r="G53" s="84">
        <f>+AVERAGE(J53:L53)</f>
        <v>10.987296666666666</v>
      </c>
      <c r="H53" s="79">
        <f>G53*F53</f>
        <v>2.470084928064</v>
      </c>
      <c r="I53" s="18" t="s">
        <v>92</v>
      </c>
      <c r="J53" s="20">
        <v>8.95288</v>
      </c>
      <c r="K53" s="20">
        <v>13.63001</v>
      </c>
      <c r="L53" s="20">
        <v>10.379</v>
      </c>
      <c r="M53" s="22"/>
      <c r="N53" s="22"/>
    </row>
    <row r="54" spans="1:14" ht="24">
      <c r="A54" s="17"/>
      <c r="B54" s="18">
        <v>21</v>
      </c>
      <c r="C54" s="121">
        <v>40129</v>
      </c>
      <c r="D54" s="16">
        <v>266.17</v>
      </c>
      <c r="E54" s="16">
        <v>1.709</v>
      </c>
      <c r="F54" s="85">
        <f t="shared" si="1"/>
        <v>0.14765760000000003</v>
      </c>
      <c r="G54" s="84">
        <f aca="true" t="shared" si="13" ref="G54:G63">+AVERAGE(J54:L54)</f>
        <v>13.73979</v>
      </c>
      <c r="H54" s="79">
        <f aca="true" t="shared" si="14" ref="H54:H63">G54*F54</f>
        <v>2.0287844159040005</v>
      </c>
      <c r="I54" s="18" t="s">
        <v>93</v>
      </c>
      <c r="J54" s="20">
        <v>7.63895</v>
      </c>
      <c r="K54" s="20">
        <v>11.68702</v>
      </c>
      <c r="L54" s="20">
        <v>21.8934</v>
      </c>
      <c r="M54" s="22"/>
      <c r="N54" s="22"/>
    </row>
    <row r="55" spans="1:14" ht="24">
      <c r="A55" s="17"/>
      <c r="B55" s="18">
        <v>22</v>
      </c>
      <c r="C55" s="121">
        <v>40135</v>
      </c>
      <c r="D55" s="16">
        <v>266.14</v>
      </c>
      <c r="E55" s="16">
        <v>1.436</v>
      </c>
      <c r="F55" s="85">
        <f t="shared" si="1"/>
        <v>0.1240704</v>
      </c>
      <c r="G55" s="84">
        <f t="shared" si="13"/>
        <v>5.251993333333334</v>
      </c>
      <c r="H55" s="79">
        <f t="shared" si="14"/>
        <v>0.6516169136640001</v>
      </c>
      <c r="I55" s="18" t="s">
        <v>94</v>
      </c>
      <c r="J55" s="20">
        <v>1.38427</v>
      </c>
      <c r="K55" s="20">
        <v>4.36656</v>
      </c>
      <c r="L55" s="20">
        <v>10.00515</v>
      </c>
      <c r="M55" s="22"/>
      <c r="N55" s="22"/>
    </row>
    <row r="56" spans="1:14" ht="24">
      <c r="A56" s="17"/>
      <c r="B56" s="18">
        <v>23</v>
      </c>
      <c r="C56" s="121">
        <v>40164</v>
      </c>
      <c r="D56" s="16">
        <v>265.99</v>
      </c>
      <c r="E56" s="16">
        <v>0.431</v>
      </c>
      <c r="F56" s="85">
        <f t="shared" si="1"/>
        <v>0.037238400000000005</v>
      </c>
      <c r="G56" s="84">
        <f t="shared" si="13"/>
        <v>47.75987333333333</v>
      </c>
      <c r="H56" s="79">
        <f t="shared" si="14"/>
        <v>1.778501267136</v>
      </c>
      <c r="I56" s="18" t="s">
        <v>95</v>
      </c>
      <c r="J56" s="20">
        <v>40.15839</v>
      </c>
      <c r="K56" s="20">
        <v>77.13989</v>
      </c>
      <c r="L56" s="20">
        <v>25.98134</v>
      </c>
      <c r="M56" s="22"/>
      <c r="N56" s="22"/>
    </row>
    <row r="57" spans="1:14" ht="24">
      <c r="A57" s="17"/>
      <c r="B57" s="18">
        <v>24</v>
      </c>
      <c r="C57" s="121">
        <v>40169</v>
      </c>
      <c r="D57" s="16">
        <v>265.94</v>
      </c>
      <c r="E57" s="16">
        <v>0.196</v>
      </c>
      <c r="F57" s="85">
        <f t="shared" si="1"/>
        <v>0.016934400000000002</v>
      </c>
      <c r="G57" s="84">
        <f t="shared" si="13"/>
        <v>17.16909</v>
      </c>
      <c r="H57" s="79">
        <f t="shared" si="14"/>
        <v>0.29074823769600006</v>
      </c>
      <c r="I57" s="18" t="s">
        <v>70</v>
      </c>
      <c r="J57" s="20">
        <v>11.69702</v>
      </c>
      <c r="K57" s="20">
        <v>13.55526</v>
      </c>
      <c r="L57" s="20">
        <v>26.25499</v>
      </c>
      <c r="M57" s="22"/>
      <c r="N57" s="22"/>
    </row>
    <row r="58" spans="1:14" ht="24">
      <c r="A58" s="17"/>
      <c r="B58" s="18">
        <v>25</v>
      </c>
      <c r="C58" s="121">
        <v>40174</v>
      </c>
      <c r="D58" s="16">
        <v>265.99</v>
      </c>
      <c r="E58" s="16">
        <v>0.414</v>
      </c>
      <c r="F58" s="85">
        <f t="shared" si="1"/>
        <v>0.0357696</v>
      </c>
      <c r="G58" s="84">
        <f t="shared" si="13"/>
        <v>119.06949999999999</v>
      </c>
      <c r="H58" s="79">
        <f t="shared" si="14"/>
        <v>4.259068387199999</v>
      </c>
      <c r="I58" s="18" t="s">
        <v>96</v>
      </c>
      <c r="J58" s="20">
        <v>120.09939</v>
      </c>
      <c r="K58" s="20">
        <v>167.86725</v>
      </c>
      <c r="L58" s="20">
        <v>69.24186</v>
      </c>
      <c r="M58" s="22"/>
      <c r="N58" s="22"/>
    </row>
    <row r="59" spans="1:14" ht="24">
      <c r="A59" s="17"/>
      <c r="B59" s="18">
        <v>26</v>
      </c>
      <c r="C59" s="121">
        <v>40183</v>
      </c>
      <c r="D59" s="16">
        <v>265.94</v>
      </c>
      <c r="E59" s="16">
        <v>0.204</v>
      </c>
      <c r="F59" s="85">
        <f t="shared" si="1"/>
        <v>0.017625599999999998</v>
      </c>
      <c r="G59" s="84">
        <f t="shared" si="13"/>
        <v>24.92759666666667</v>
      </c>
      <c r="H59" s="79">
        <f t="shared" si="14"/>
        <v>0.43936384780800003</v>
      </c>
      <c r="I59" s="18" t="s">
        <v>97</v>
      </c>
      <c r="J59" s="20">
        <v>22.6886</v>
      </c>
      <c r="K59" s="20">
        <v>28.27854</v>
      </c>
      <c r="L59" s="20">
        <v>23.81565</v>
      </c>
      <c r="M59" s="22"/>
      <c r="N59" s="22"/>
    </row>
    <row r="60" spans="1:14" ht="24">
      <c r="A60" s="17"/>
      <c r="B60" s="18">
        <v>27</v>
      </c>
      <c r="C60" s="121">
        <v>40191</v>
      </c>
      <c r="D60" s="16">
        <v>266.04</v>
      </c>
      <c r="E60" s="16">
        <v>0.696</v>
      </c>
      <c r="F60" s="85">
        <f t="shared" si="1"/>
        <v>0.0601344</v>
      </c>
      <c r="G60" s="84">
        <f t="shared" si="13"/>
        <v>59.295786666666665</v>
      </c>
      <c r="H60" s="79">
        <f t="shared" si="14"/>
        <v>3.5657165537279996</v>
      </c>
      <c r="I60" s="18" t="s">
        <v>98</v>
      </c>
      <c r="J60" s="20">
        <v>69.71519</v>
      </c>
      <c r="K60" s="20">
        <v>60.52353</v>
      </c>
      <c r="L60" s="20">
        <v>47.64864</v>
      </c>
      <c r="M60" s="22"/>
      <c r="N60" s="22"/>
    </row>
    <row r="61" spans="1:14" ht="24">
      <c r="A61" s="17"/>
      <c r="B61" s="18">
        <v>28</v>
      </c>
      <c r="C61" s="121">
        <v>40193</v>
      </c>
      <c r="D61" s="16">
        <v>265.98</v>
      </c>
      <c r="E61" s="16">
        <v>0.346</v>
      </c>
      <c r="F61" s="85">
        <f t="shared" si="1"/>
        <v>0.029894399999999998</v>
      </c>
      <c r="G61" s="84">
        <f t="shared" si="13"/>
        <v>92.76504</v>
      </c>
      <c r="H61" s="79">
        <f t="shared" si="14"/>
        <v>2.773155211776</v>
      </c>
      <c r="I61" s="18" t="s">
        <v>99</v>
      </c>
      <c r="J61" s="20">
        <v>41.65103</v>
      </c>
      <c r="K61" s="20">
        <v>133.9844</v>
      </c>
      <c r="L61" s="20">
        <v>102.65969</v>
      </c>
      <c r="M61" s="22"/>
      <c r="N61" s="22"/>
    </row>
    <row r="62" spans="1:14" ht="24">
      <c r="A62" s="17"/>
      <c r="B62" s="18">
        <v>29</v>
      </c>
      <c r="C62" s="121">
        <v>40214</v>
      </c>
      <c r="D62" s="16">
        <v>265.97</v>
      </c>
      <c r="E62" s="16">
        <v>0.183</v>
      </c>
      <c r="F62" s="85">
        <f t="shared" si="1"/>
        <v>0.0158112</v>
      </c>
      <c r="G62" s="84">
        <f t="shared" si="13"/>
        <v>18.476163333333332</v>
      </c>
      <c r="H62" s="79">
        <f t="shared" si="14"/>
        <v>0.292130313696</v>
      </c>
      <c r="I62" s="18" t="s">
        <v>100</v>
      </c>
      <c r="J62" s="20">
        <v>15.64239</v>
      </c>
      <c r="K62" s="20">
        <v>19.26222</v>
      </c>
      <c r="L62" s="20">
        <v>20.52388</v>
      </c>
      <c r="M62" s="22"/>
      <c r="N62" s="22"/>
    </row>
    <row r="63" spans="1:14" ht="24">
      <c r="A63" s="17"/>
      <c r="B63" s="18">
        <v>30</v>
      </c>
      <c r="C63" s="121">
        <v>40224</v>
      </c>
      <c r="D63" s="16">
        <v>265.97</v>
      </c>
      <c r="E63" s="16">
        <v>0.214</v>
      </c>
      <c r="F63" s="85">
        <f t="shared" si="1"/>
        <v>0.018489600000000002</v>
      </c>
      <c r="G63" s="84">
        <f t="shared" si="13"/>
        <v>112.01411333333333</v>
      </c>
      <c r="H63" s="79">
        <f t="shared" si="14"/>
        <v>2.071096149888</v>
      </c>
      <c r="I63" s="18" t="s">
        <v>101</v>
      </c>
      <c r="J63" s="20">
        <v>189.32688</v>
      </c>
      <c r="K63" s="20">
        <v>64.23983</v>
      </c>
      <c r="L63" s="20">
        <v>82.47563</v>
      </c>
      <c r="M63" s="22"/>
      <c r="N63" s="22"/>
    </row>
    <row r="64" spans="1:14" ht="24">
      <c r="A64" s="17"/>
      <c r="B64" s="18">
        <v>31</v>
      </c>
      <c r="C64" s="121">
        <v>40255</v>
      </c>
      <c r="D64" s="16">
        <v>265.94</v>
      </c>
      <c r="E64" s="16">
        <v>0.15</v>
      </c>
      <c r="F64" s="85">
        <f t="shared" si="1"/>
        <v>0.012960000000000001</v>
      </c>
      <c r="G64" s="84">
        <f aca="true" t="shared" si="15" ref="G64:G71">+AVERAGE(J64:L64)</f>
        <v>71.71076666666666</v>
      </c>
      <c r="H64" s="79">
        <f aca="true" t="shared" si="16" ref="H64:H71">G64*F64</f>
        <v>0.929371536</v>
      </c>
      <c r="I64" s="18" t="s">
        <v>103</v>
      </c>
      <c r="J64" s="20">
        <v>51.2453</v>
      </c>
      <c r="K64" s="20">
        <v>67.74243</v>
      </c>
      <c r="L64" s="20">
        <v>96.14457</v>
      </c>
      <c r="M64" s="22"/>
      <c r="N64" s="22"/>
    </row>
    <row r="65" spans="1:14" ht="24.75" thickBot="1">
      <c r="A65" s="17"/>
      <c r="B65" s="110">
        <v>32</v>
      </c>
      <c r="C65" s="125">
        <v>40261</v>
      </c>
      <c r="D65" s="111">
        <v>265.96</v>
      </c>
      <c r="E65" s="111">
        <v>0.18</v>
      </c>
      <c r="F65" s="112">
        <f t="shared" si="1"/>
        <v>0.015552</v>
      </c>
      <c r="G65" s="113">
        <f t="shared" si="15"/>
        <v>85.02896333333332</v>
      </c>
      <c r="H65" s="114">
        <f t="shared" si="16"/>
        <v>1.3223704377599999</v>
      </c>
      <c r="I65" s="110" t="s">
        <v>104</v>
      </c>
      <c r="J65" s="115">
        <v>125.79671</v>
      </c>
      <c r="K65" s="115">
        <v>57.75443</v>
      </c>
      <c r="L65" s="115">
        <v>71.53575</v>
      </c>
      <c r="M65" s="22"/>
      <c r="N65" s="22"/>
    </row>
    <row r="66" spans="1:14" ht="24.75" thickTop="1">
      <c r="A66" s="17"/>
      <c r="B66" s="18">
        <v>1</v>
      </c>
      <c r="C66" s="121">
        <v>40273</v>
      </c>
      <c r="D66" s="16">
        <v>265.95</v>
      </c>
      <c r="E66" s="16">
        <v>0.168</v>
      </c>
      <c r="F66" s="85">
        <f t="shared" si="1"/>
        <v>0.014515200000000002</v>
      </c>
      <c r="G66" s="84">
        <f t="shared" si="15"/>
        <v>43.25052333333333</v>
      </c>
      <c r="H66" s="79">
        <f t="shared" si="16"/>
        <v>0.627789996288</v>
      </c>
      <c r="I66" s="18" t="s">
        <v>105</v>
      </c>
      <c r="J66" s="20">
        <v>35.12327</v>
      </c>
      <c r="K66" s="20">
        <v>31.65183</v>
      </c>
      <c r="L66" s="20">
        <v>62.97647</v>
      </c>
      <c r="M66" s="22"/>
      <c r="N66" s="22"/>
    </row>
    <row r="67" spans="1:14" ht="24">
      <c r="A67" s="17"/>
      <c r="B67" s="18">
        <v>2</v>
      </c>
      <c r="C67" s="121">
        <v>40289</v>
      </c>
      <c r="D67" s="16">
        <v>265.92</v>
      </c>
      <c r="E67" s="16">
        <v>0.064</v>
      </c>
      <c r="F67" s="85">
        <f t="shared" si="1"/>
        <v>0.005529600000000001</v>
      </c>
      <c r="G67" s="84">
        <f t="shared" si="15"/>
        <v>90.95326666666666</v>
      </c>
      <c r="H67" s="79">
        <f t="shared" si="16"/>
        <v>0.5029351833600001</v>
      </c>
      <c r="I67" s="18" t="s">
        <v>106</v>
      </c>
      <c r="J67" s="20">
        <v>128.4153</v>
      </c>
      <c r="K67" s="20">
        <v>98.99728</v>
      </c>
      <c r="L67" s="20">
        <v>45.44722</v>
      </c>
      <c r="M67" s="22"/>
      <c r="N67" s="22"/>
    </row>
    <row r="68" spans="1:14" ht="24">
      <c r="A68" s="17"/>
      <c r="B68" s="18">
        <v>3</v>
      </c>
      <c r="C68" s="121">
        <v>40302</v>
      </c>
      <c r="D68" s="16">
        <v>266.01</v>
      </c>
      <c r="E68" s="16">
        <v>0.161</v>
      </c>
      <c r="F68" s="85">
        <f t="shared" si="1"/>
        <v>0.013910400000000002</v>
      </c>
      <c r="G68" s="84">
        <f t="shared" si="15"/>
        <v>27.86479</v>
      </c>
      <c r="H68" s="79">
        <f t="shared" si="16"/>
        <v>0.387610374816</v>
      </c>
      <c r="I68" s="118" t="s">
        <v>107</v>
      </c>
      <c r="J68" s="20">
        <v>14.01326</v>
      </c>
      <c r="K68" s="20">
        <v>26.9731</v>
      </c>
      <c r="L68" s="20">
        <v>42.60801</v>
      </c>
      <c r="M68" s="22"/>
      <c r="N68" s="22"/>
    </row>
    <row r="69" spans="1:14" ht="24">
      <c r="A69" s="17"/>
      <c r="B69" s="18">
        <v>4</v>
      </c>
      <c r="C69" s="121">
        <v>40316</v>
      </c>
      <c r="D69" s="16">
        <v>266</v>
      </c>
      <c r="E69" s="16">
        <v>0.159</v>
      </c>
      <c r="F69" s="85">
        <f t="shared" si="1"/>
        <v>0.0137376</v>
      </c>
      <c r="G69" s="84">
        <f t="shared" si="15"/>
        <v>10.876786666666668</v>
      </c>
      <c r="H69" s="79">
        <f t="shared" si="16"/>
        <v>0.14942094451200003</v>
      </c>
      <c r="I69" s="18" t="s">
        <v>108</v>
      </c>
      <c r="J69" s="20">
        <v>10.46436</v>
      </c>
      <c r="K69" s="20">
        <v>18.83771</v>
      </c>
      <c r="L69" s="20">
        <v>3.32829</v>
      </c>
      <c r="M69" s="22"/>
      <c r="N69" s="22"/>
    </row>
    <row r="70" spans="1:14" ht="24">
      <c r="A70" s="17"/>
      <c r="B70" s="18">
        <v>5</v>
      </c>
      <c r="C70" s="121">
        <v>40324</v>
      </c>
      <c r="D70" s="16">
        <v>265.94</v>
      </c>
      <c r="E70" s="16">
        <v>0.078</v>
      </c>
      <c r="F70" s="78">
        <f t="shared" si="1"/>
        <v>0.006739200000000001</v>
      </c>
      <c r="G70" s="16">
        <f t="shared" si="15"/>
        <v>4.150693333333334</v>
      </c>
      <c r="H70" s="79">
        <f t="shared" si="16"/>
        <v>0.027972352512000007</v>
      </c>
      <c r="I70" s="18" t="s">
        <v>109</v>
      </c>
      <c r="J70" s="16">
        <v>2.22095</v>
      </c>
      <c r="K70" s="16">
        <v>5.00328</v>
      </c>
      <c r="L70" s="16">
        <v>5.22785</v>
      </c>
      <c r="M70" s="22"/>
      <c r="N70" s="22"/>
    </row>
    <row r="71" spans="1:14" ht="24">
      <c r="A71" s="17"/>
      <c r="B71" s="18">
        <v>6</v>
      </c>
      <c r="C71" s="121">
        <v>40332</v>
      </c>
      <c r="D71" s="16">
        <v>265.93</v>
      </c>
      <c r="E71" s="16">
        <v>0.076</v>
      </c>
      <c r="F71" s="78">
        <f t="shared" si="1"/>
        <v>0.0065664</v>
      </c>
      <c r="G71" s="16">
        <f t="shared" si="15"/>
        <v>70.09857333333333</v>
      </c>
      <c r="H71" s="79">
        <f t="shared" si="16"/>
        <v>0.460295271936</v>
      </c>
      <c r="I71" s="18" t="s">
        <v>78</v>
      </c>
      <c r="J71" s="16">
        <v>65.9699</v>
      </c>
      <c r="K71" s="16">
        <v>89.7304</v>
      </c>
      <c r="L71" s="16">
        <v>54.59542</v>
      </c>
      <c r="M71" s="22"/>
      <c r="N71" s="22"/>
    </row>
    <row r="72" spans="1:14" ht="24">
      <c r="A72" s="17"/>
      <c r="B72" s="18">
        <v>7</v>
      </c>
      <c r="C72" s="121">
        <v>40337</v>
      </c>
      <c r="D72" s="16">
        <v>265.99</v>
      </c>
      <c r="E72" s="16">
        <v>0.23</v>
      </c>
      <c r="F72" s="78">
        <f t="shared" si="1"/>
        <v>0.019872</v>
      </c>
      <c r="G72" s="16">
        <f aca="true" t="shared" si="17" ref="G72:G100">+AVERAGE(J72:L72)</f>
        <v>37.87850666666667</v>
      </c>
      <c r="H72" s="79">
        <f aca="true" t="shared" si="18" ref="H72:H100">G72*F72</f>
        <v>0.75272168448</v>
      </c>
      <c r="I72" s="18" t="s">
        <v>79</v>
      </c>
      <c r="J72" s="16">
        <v>38.58875</v>
      </c>
      <c r="K72" s="16">
        <v>39.15427</v>
      </c>
      <c r="L72" s="16">
        <v>35.8925</v>
      </c>
      <c r="M72" s="22"/>
      <c r="N72" s="22"/>
    </row>
    <row r="73" spans="1:14" ht="24">
      <c r="A73" s="17"/>
      <c r="B73" s="18">
        <v>8</v>
      </c>
      <c r="C73" s="121">
        <v>40351</v>
      </c>
      <c r="D73" s="16">
        <v>265.93</v>
      </c>
      <c r="E73" s="16">
        <v>0.079</v>
      </c>
      <c r="F73" s="78">
        <f t="shared" si="1"/>
        <v>0.0068256</v>
      </c>
      <c r="G73" s="16">
        <f t="shared" si="17"/>
        <v>30.388906666666667</v>
      </c>
      <c r="H73" s="79">
        <f t="shared" si="18"/>
        <v>0.20742252134400002</v>
      </c>
      <c r="I73" s="18" t="s">
        <v>80</v>
      </c>
      <c r="J73" s="16">
        <v>24.18948</v>
      </c>
      <c r="K73" s="16">
        <v>36.93235</v>
      </c>
      <c r="L73" s="16">
        <v>30.04489</v>
      </c>
      <c r="M73" s="22"/>
      <c r="N73" s="22"/>
    </row>
    <row r="74" spans="1:14" ht="24">
      <c r="A74" s="17"/>
      <c r="B74" s="18">
        <v>9</v>
      </c>
      <c r="C74" s="121">
        <v>40364</v>
      </c>
      <c r="D74" s="16">
        <v>265.93</v>
      </c>
      <c r="E74" s="16">
        <v>0.076</v>
      </c>
      <c r="F74" s="78">
        <f t="shared" si="1"/>
        <v>0.0065664</v>
      </c>
      <c r="G74" s="16">
        <f t="shared" si="17"/>
        <v>3.662276666666667</v>
      </c>
      <c r="H74" s="79">
        <f t="shared" si="18"/>
        <v>0.024047973504</v>
      </c>
      <c r="I74" s="18" t="s">
        <v>81</v>
      </c>
      <c r="J74" s="17">
        <v>3.91652</v>
      </c>
      <c r="K74" s="17">
        <v>2.70921</v>
      </c>
      <c r="L74" s="17">
        <v>4.3611</v>
      </c>
      <c r="M74" s="22"/>
      <c r="N74" s="22"/>
    </row>
    <row r="75" spans="1:14" ht="24">
      <c r="A75" s="17"/>
      <c r="B75" s="18">
        <v>10</v>
      </c>
      <c r="C75" s="121">
        <v>40372</v>
      </c>
      <c r="D75" s="16">
        <v>265.93</v>
      </c>
      <c r="E75" s="16">
        <v>0.092</v>
      </c>
      <c r="F75" s="78">
        <f t="shared" si="1"/>
        <v>0.0079488</v>
      </c>
      <c r="G75" s="16">
        <f t="shared" si="17"/>
        <v>3.3693033333333333</v>
      </c>
      <c r="H75" s="79">
        <f t="shared" si="18"/>
        <v>0.026781918336</v>
      </c>
      <c r="I75" s="18" t="s">
        <v>82</v>
      </c>
      <c r="J75" s="17">
        <v>1.09164</v>
      </c>
      <c r="K75" s="17">
        <v>4.3211</v>
      </c>
      <c r="L75" s="17">
        <v>4.69517</v>
      </c>
      <c r="M75" s="22"/>
      <c r="N75" s="22"/>
    </row>
    <row r="76" spans="1:14" ht="24">
      <c r="A76" s="17"/>
      <c r="B76" s="18">
        <v>11</v>
      </c>
      <c r="C76" s="121">
        <v>40380</v>
      </c>
      <c r="D76" s="16">
        <v>265.92</v>
      </c>
      <c r="E76" s="16">
        <v>0.084</v>
      </c>
      <c r="F76" s="78">
        <f t="shared" si="1"/>
        <v>0.007257600000000001</v>
      </c>
      <c r="G76" s="16">
        <f t="shared" si="17"/>
        <v>2.5109033333333333</v>
      </c>
      <c r="H76" s="79">
        <f t="shared" si="18"/>
        <v>0.018223132032000003</v>
      </c>
      <c r="I76" s="18" t="s">
        <v>83</v>
      </c>
      <c r="J76" s="17">
        <v>2.14671</v>
      </c>
      <c r="K76" s="17">
        <v>2.93064</v>
      </c>
      <c r="L76" s="17">
        <v>2.45536</v>
      </c>
      <c r="M76" s="22"/>
      <c r="N76" s="22"/>
    </row>
    <row r="77" spans="1:14" ht="24">
      <c r="A77" s="17"/>
      <c r="B77" s="18">
        <v>12</v>
      </c>
      <c r="C77" s="121">
        <v>40394</v>
      </c>
      <c r="D77" s="16">
        <v>266.65</v>
      </c>
      <c r="E77" s="16">
        <v>7.546</v>
      </c>
      <c r="F77" s="78">
        <f t="shared" si="1"/>
        <v>0.6519744000000001</v>
      </c>
      <c r="G77" s="16">
        <f t="shared" si="17"/>
        <v>888.7447599999999</v>
      </c>
      <c r="H77" s="79">
        <f t="shared" si="18"/>
        <v>579.438831654144</v>
      </c>
      <c r="I77" s="18" t="s">
        <v>84</v>
      </c>
      <c r="J77" s="16">
        <v>882.83212</v>
      </c>
      <c r="K77" s="16">
        <v>889.63053</v>
      </c>
      <c r="L77" s="16">
        <v>893.77163</v>
      </c>
      <c r="M77" s="22"/>
      <c r="N77" s="22"/>
    </row>
    <row r="78" spans="1:14" ht="24">
      <c r="A78" s="17"/>
      <c r="B78" s="18">
        <v>13</v>
      </c>
      <c r="C78" s="121">
        <v>40401</v>
      </c>
      <c r="D78" s="16">
        <v>267.31</v>
      </c>
      <c r="E78" s="16">
        <v>19.15</v>
      </c>
      <c r="F78" s="78">
        <f t="shared" si="1"/>
        <v>1.65456</v>
      </c>
      <c r="G78" s="16">
        <f t="shared" si="17"/>
        <v>1028.3732833333333</v>
      </c>
      <c r="H78" s="79">
        <f t="shared" si="18"/>
        <v>1701.505299672</v>
      </c>
      <c r="I78" s="18" t="s">
        <v>85</v>
      </c>
      <c r="J78" s="16">
        <v>1040.6676</v>
      </c>
      <c r="K78" s="16">
        <v>1013.39251</v>
      </c>
      <c r="L78" s="16">
        <v>1031.05974</v>
      </c>
      <c r="M78" s="22"/>
      <c r="N78" s="22"/>
    </row>
    <row r="79" spans="1:14" ht="24">
      <c r="A79" s="17"/>
      <c r="B79" s="18">
        <v>14</v>
      </c>
      <c r="C79" s="121">
        <v>40416</v>
      </c>
      <c r="D79" s="16">
        <v>266.51</v>
      </c>
      <c r="E79" s="16">
        <v>6.582</v>
      </c>
      <c r="F79" s="78">
        <f t="shared" si="1"/>
        <v>0.5686848</v>
      </c>
      <c r="G79" s="16">
        <f t="shared" si="17"/>
        <v>236.76182333333335</v>
      </c>
      <c r="H79" s="79">
        <f t="shared" si="18"/>
        <v>134.642850149952</v>
      </c>
      <c r="I79" s="18" t="s">
        <v>86</v>
      </c>
      <c r="J79" s="16">
        <v>184.06818</v>
      </c>
      <c r="K79" s="16">
        <v>315.1344</v>
      </c>
      <c r="L79" s="16">
        <v>211.08289</v>
      </c>
      <c r="M79" s="22"/>
      <c r="N79" s="22"/>
    </row>
    <row r="80" spans="1:14" ht="24">
      <c r="A80" s="17"/>
      <c r="B80" s="18">
        <v>15</v>
      </c>
      <c r="C80" s="122" t="s">
        <v>110</v>
      </c>
      <c r="D80" s="16">
        <v>266.27</v>
      </c>
      <c r="E80" s="16">
        <v>2.172</v>
      </c>
      <c r="F80" s="78">
        <f t="shared" si="1"/>
        <v>0.18766080000000002</v>
      </c>
      <c r="G80" s="16">
        <f t="shared" si="17"/>
        <v>89.57646999999999</v>
      </c>
      <c r="H80" s="79">
        <f t="shared" si="18"/>
        <v>16.809992021375997</v>
      </c>
      <c r="I80" s="18" t="s">
        <v>87</v>
      </c>
      <c r="J80" s="16">
        <v>106.53542</v>
      </c>
      <c r="K80" s="16">
        <v>93.07099</v>
      </c>
      <c r="L80" s="17">
        <v>69.123</v>
      </c>
      <c r="M80" s="22"/>
      <c r="N80" s="22"/>
    </row>
    <row r="81" spans="1:14" ht="24">
      <c r="A81" s="17"/>
      <c r="B81" s="18">
        <v>16</v>
      </c>
      <c r="C81" s="121">
        <v>40436</v>
      </c>
      <c r="D81" s="16">
        <v>268.01</v>
      </c>
      <c r="E81" s="16">
        <v>42.448</v>
      </c>
      <c r="F81" s="78">
        <f t="shared" si="1"/>
        <v>3.6675072</v>
      </c>
      <c r="G81" s="16">
        <f t="shared" si="17"/>
        <v>885.3259666666667</v>
      </c>
      <c r="H81" s="79">
        <f t="shared" si="18"/>
        <v>3246.93935709696</v>
      </c>
      <c r="I81" s="18" t="s">
        <v>88</v>
      </c>
      <c r="J81" s="16">
        <v>874.61446</v>
      </c>
      <c r="K81" s="16">
        <v>867.70237</v>
      </c>
      <c r="L81" s="16">
        <v>913.66107</v>
      </c>
      <c r="M81" s="22"/>
      <c r="N81" s="22"/>
    </row>
    <row r="82" spans="1:14" ht="24">
      <c r="A82" s="17"/>
      <c r="B82" s="18">
        <v>17</v>
      </c>
      <c r="C82" s="121">
        <v>40443</v>
      </c>
      <c r="D82" s="16">
        <v>266.48</v>
      </c>
      <c r="E82" s="16">
        <v>5.249</v>
      </c>
      <c r="F82" s="78">
        <f t="shared" si="1"/>
        <v>0.4535136</v>
      </c>
      <c r="G82" s="16">
        <f t="shared" si="17"/>
        <v>380.8956933333333</v>
      </c>
      <c r="H82" s="79">
        <f t="shared" si="18"/>
        <v>172.741377108096</v>
      </c>
      <c r="I82" s="18" t="s">
        <v>89</v>
      </c>
      <c r="J82" s="16">
        <v>335.84626</v>
      </c>
      <c r="K82" s="16">
        <v>400.06591</v>
      </c>
      <c r="L82" s="16">
        <v>406.77491</v>
      </c>
      <c r="M82" s="22"/>
      <c r="N82" s="22"/>
    </row>
    <row r="83" spans="1:14" ht="24">
      <c r="A83" s="17"/>
      <c r="B83" s="18">
        <v>18</v>
      </c>
      <c r="C83" s="121">
        <v>40455</v>
      </c>
      <c r="D83" s="16">
        <v>266.19</v>
      </c>
      <c r="E83" s="16">
        <v>1.79</v>
      </c>
      <c r="F83" s="78">
        <f t="shared" si="1"/>
        <v>0.15465600000000002</v>
      </c>
      <c r="G83" s="117">
        <f t="shared" si="17"/>
        <v>23.12145</v>
      </c>
      <c r="H83" s="117">
        <f t="shared" si="18"/>
        <v>3.5758709712</v>
      </c>
      <c r="I83" s="18" t="s">
        <v>90</v>
      </c>
      <c r="J83" s="16">
        <v>12.76501</v>
      </c>
      <c r="K83" s="16">
        <v>27.84075</v>
      </c>
      <c r="L83" s="16">
        <v>28.75859</v>
      </c>
      <c r="M83" s="22"/>
      <c r="N83" s="22"/>
    </row>
    <row r="84" spans="1:14" ht="24">
      <c r="A84" s="17"/>
      <c r="B84" s="18">
        <v>19</v>
      </c>
      <c r="C84" s="121">
        <v>40464</v>
      </c>
      <c r="D84" s="16">
        <v>266.32</v>
      </c>
      <c r="E84" s="16">
        <v>3.178</v>
      </c>
      <c r="F84" s="78">
        <f t="shared" si="1"/>
        <v>0.2745792</v>
      </c>
      <c r="G84" s="117">
        <f t="shared" si="17"/>
        <v>71.81634000000001</v>
      </c>
      <c r="H84" s="117">
        <f t="shared" si="18"/>
        <v>19.719273184128006</v>
      </c>
      <c r="I84" s="18" t="s">
        <v>91</v>
      </c>
      <c r="J84" s="16">
        <v>60.09524</v>
      </c>
      <c r="K84" s="16">
        <v>100.79168</v>
      </c>
      <c r="L84" s="16">
        <v>54.5621</v>
      </c>
      <c r="M84" s="22"/>
      <c r="N84" s="22"/>
    </row>
    <row r="85" spans="1:14" ht="24">
      <c r="A85" s="17"/>
      <c r="B85" s="18">
        <v>20</v>
      </c>
      <c r="C85" s="121">
        <v>40469</v>
      </c>
      <c r="D85" s="16">
        <v>266.2</v>
      </c>
      <c r="E85" s="16">
        <v>1.851</v>
      </c>
      <c r="F85" s="78">
        <f t="shared" si="1"/>
        <v>0.1599264</v>
      </c>
      <c r="G85" s="117">
        <f t="shared" si="17"/>
        <v>30.306003333333337</v>
      </c>
      <c r="H85" s="117">
        <f t="shared" si="18"/>
        <v>4.846730011488001</v>
      </c>
      <c r="I85" s="18" t="s">
        <v>92</v>
      </c>
      <c r="J85" s="16">
        <v>23.12389</v>
      </c>
      <c r="K85" s="16">
        <v>21.11006</v>
      </c>
      <c r="L85" s="16">
        <v>46.68406</v>
      </c>
      <c r="M85" s="22"/>
      <c r="N85" s="22"/>
    </row>
    <row r="86" spans="1:14" ht="24">
      <c r="A86" s="17"/>
      <c r="B86" s="18">
        <v>21</v>
      </c>
      <c r="C86" s="121">
        <v>40484</v>
      </c>
      <c r="D86" s="16">
        <v>266.2</v>
      </c>
      <c r="E86" s="16">
        <v>1.768</v>
      </c>
      <c r="F86" s="78">
        <f t="shared" si="1"/>
        <v>0.1527552</v>
      </c>
      <c r="G86" s="117">
        <f t="shared" si="17"/>
        <v>59.50316</v>
      </c>
      <c r="H86" s="117">
        <f t="shared" si="18"/>
        <v>9.089417106432</v>
      </c>
      <c r="I86" s="18" t="s">
        <v>93</v>
      </c>
      <c r="J86" s="16">
        <v>67.38269</v>
      </c>
      <c r="K86" s="16">
        <v>43.25807</v>
      </c>
      <c r="L86" s="16">
        <v>67.86872</v>
      </c>
      <c r="M86" s="22"/>
      <c r="N86" s="22"/>
    </row>
    <row r="87" spans="1:14" ht="24">
      <c r="A87" s="17"/>
      <c r="B87" s="18">
        <v>22</v>
      </c>
      <c r="C87" s="121">
        <v>40491</v>
      </c>
      <c r="D87" s="16">
        <v>266.17</v>
      </c>
      <c r="E87" s="16">
        <v>1.671</v>
      </c>
      <c r="F87" s="78">
        <f t="shared" si="1"/>
        <v>0.1443744</v>
      </c>
      <c r="G87" s="117">
        <f t="shared" si="17"/>
        <v>50.613459999999996</v>
      </c>
      <c r="H87" s="117">
        <f t="shared" si="18"/>
        <v>7.307287919424001</v>
      </c>
      <c r="I87" s="18" t="s">
        <v>94</v>
      </c>
      <c r="J87" s="16">
        <v>80.27134</v>
      </c>
      <c r="K87" s="16">
        <v>35.45277</v>
      </c>
      <c r="L87" s="16">
        <v>36.11627</v>
      </c>
      <c r="M87" s="22"/>
      <c r="N87" s="22"/>
    </row>
    <row r="88" spans="1:14" ht="24">
      <c r="A88" s="17"/>
      <c r="B88" s="18">
        <v>23</v>
      </c>
      <c r="C88" s="121">
        <v>40498</v>
      </c>
      <c r="D88" s="16">
        <v>266.13</v>
      </c>
      <c r="E88" s="16">
        <v>1.485</v>
      </c>
      <c r="F88" s="78">
        <f t="shared" si="1"/>
        <v>0.128304</v>
      </c>
      <c r="G88" s="117">
        <f t="shared" si="17"/>
        <v>69.71108333333333</v>
      </c>
      <c r="H88" s="117">
        <f t="shared" si="18"/>
        <v>8.944210836</v>
      </c>
      <c r="I88" s="18" t="s">
        <v>95</v>
      </c>
      <c r="J88" s="16">
        <v>42.52988</v>
      </c>
      <c r="K88" s="16">
        <v>79.17878</v>
      </c>
      <c r="L88" s="16">
        <v>87.42459</v>
      </c>
      <c r="M88" s="22"/>
      <c r="N88" s="22"/>
    </row>
    <row r="89" spans="1:14" ht="24">
      <c r="A89" s="17"/>
      <c r="B89" s="18">
        <v>24</v>
      </c>
      <c r="C89" s="121">
        <v>40513</v>
      </c>
      <c r="D89" s="16">
        <v>266.02</v>
      </c>
      <c r="E89" s="16">
        <v>0.34</v>
      </c>
      <c r="F89" s="78">
        <f t="shared" si="1"/>
        <v>0.029376000000000003</v>
      </c>
      <c r="G89" s="117">
        <f t="shared" si="17"/>
        <v>11.139196666666669</v>
      </c>
      <c r="H89" s="117">
        <f t="shared" si="18"/>
        <v>0.3272250412800001</v>
      </c>
      <c r="I89" s="18" t="s">
        <v>70</v>
      </c>
      <c r="J89" s="16">
        <v>7.04697</v>
      </c>
      <c r="K89" s="16">
        <v>21.47911</v>
      </c>
      <c r="L89" s="16">
        <v>4.89151</v>
      </c>
      <c r="M89" s="79"/>
      <c r="N89" s="22"/>
    </row>
    <row r="90" spans="1:14" ht="24">
      <c r="A90" s="17"/>
      <c r="B90" s="18">
        <v>25</v>
      </c>
      <c r="C90" s="121">
        <v>40520</v>
      </c>
      <c r="D90" s="16">
        <v>265.99</v>
      </c>
      <c r="E90" s="16">
        <v>0.275</v>
      </c>
      <c r="F90" s="78">
        <f t="shared" si="1"/>
        <v>0.023760000000000003</v>
      </c>
      <c r="G90" s="117">
        <f t="shared" si="17"/>
        <v>25.093356666666665</v>
      </c>
      <c r="H90" s="117">
        <f t="shared" si="18"/>
        <v>0.5962181544</v>
      </c>
      <c r="I90" s="18" t="s">
        <v>71</v>
      </c>
      <c r="J90" s="16">
        <v>20.12896</v>
      </c>
      <c r="K90" s="16">
        <v>29.53813</v>
      </c>
      <c r="L90" s="16">
        <v>25.61298</v>
      </c>
      <c r="M90" s="79"/>
      <c r="N90" s="22"/>
    </row>
    <row r="91" spans="1:14" ht="24">
      <c r="A91" s="17"/>
      <c r="B91" s="18">
        <v>26</v>
      </c>
      <c r="C91" s="121">
        <v>40533</v>
      </c>
      <c r="D91" s="16">
        <v>265.99</v>
      </c>
      <c r="E91" s="16">
        <v>0.282</v>
      </c>
      <c r="F91" s="78">
        <f t="shared" si="1"/>
        <v>0.0243648</v>
      </c>
      <c r="G91" s="117">
        <f t="shared" si="17"/>
        <v>26.981996666666664</v>
      </c>
      <c r="H91" s="117">
        <f t="shared" si="18"/>
        <v>0.6574109523839999</v>
      </c>
      <c r="I91" s="18" t="s">
        <v>97</v>
      </c>
      <c r="J91" s="16">
        <v>28.97628</v>
      </c>
      <c r="K91" s="16">
        <v>20.90639</v>
      </c>
      <c r="L91" s="16">
        <v>31.06332</v>
      </c>
      <c r="M91" s="79"/>
      <c r="N91" s="22"/>
    </row>
    <row r="92" spans="1:14" ht="24">
      <c r="A92" s="17"/>
      <c r="B92" s="18">
        <v>27</v>
      </c>
      <c r="C92" s="121">
        <v>40548</v>
      </c>
      <c r="D92" s="16">
        <v>266.01</v>
      </c>
      <c r="E92" s="16">
        <v>0.357</v>
      </c>
      <c r="F92" s="78">
        <f t="shared" si="1"/>
        <v>0.0308448</v>
      </c>
      <c r="G92" s="117">
        <f t="shared" si="17"/>
        <v>47.13632333333334</v>
      </c>
      <c r="H92" s="117">
        <f t="shared" si="18"/>
        <v>1.4539104659520001</v>
      </c>
      <c r="I92" s="18" t="s">
        <v>111</v>
      </c>
      <c r="J92" s="16">
        <v>49.83389</v>
      </c>
      <c r="K92" s="16">
        <v>42.74259</v>
      </c>
      <c r="L92" s="16">
        <v>48.83249</v>
      </c>
      <c r="M92" s="79"/>
      <c r="N92" s="22"/>
    </row>
    <row r="93" spans="1:14" ht="24">
      <c r="A93" s="17"/>
      <c r="B93" s="18">
        <v>28</v>
      </c>
      <c r="C93" s="121">
        <v>40549</v>
      </c>
      <c r="D93" s="16">
        <v>265.98</v>
      </c>
      <c r="E93" s="16">
        <v>0.208</v>
      </c>
      <c r="F93" s="78">
        <f t="shared" si="1"/>
        <v>0.0179712</v>
      </c>
      <c r="G93" s="117">
        <f t="shared" si="17"/>
        <v>15.643196666666666</v>
      </c>
      <c r="H93" s="117">
        <f t="shared" si="18"/>
        <v>0.281127015936</v>
      </c>
      <c r="I93" s="18" t="s">
        <v>112</v>
      </c>
      <c r="J93" s="16">
        <v>17.59416</v>
      </c>
      <c r="K93" s="16">
        <v>9.63768</v>
      </c>
      <c r="L93" s="16">
        <v>19.69775</v>
      </c>
      <c r="M93" s="79"/>
      <c r="N93" s="22"/>
    </row>
    <row r="94" spans="1:14" ht="24">
      <c r="A94" s="17"/>
      <c r="B94" s="18">
        <v>29</v>
      </c>
      <c r="C94" s="121">
        <v>40567</v>
      </c>
      <c r="D94" s="16">
        <v>265.99</v>
      </c>
      <c r="E94" s="16">
        <v>0.239</v>
      </c>
      <c r="F94" s="78">
        <f t="shared" si="1"/>
        <v>0.0206496</v>
      </c>
      <c r="G94" s="117">
        <f t="shared" si="17"/>
        <v>20.862313333333333</v>
      </c>
      <c r="H94" s="117">
        <f t="shared" si="18"/>
        <v>0.430798425408</v>
      </c>
      <c r="I94" s="18" t="s">
        <v>113</v>
      </c>
      <c r="J94" s="16">
        <v>14.20202</v>
      </c>
      <c r="K94" s="16">
        <v>35.85359</v>
      </c>
      <c r="L94" s="16">
        <v>12.53133</v>
      </c>
      <c r="M94" s="79"/>
      <c r="N94" s="22"/>
    </row>
    <row r="95" spans="1:14" ht="24">
      <c r="A95" s="17"/>
      <c r="B95" s="18">
        <v>30</v>
      </c>
      <c r="C95" s="121">
        <v>40578</v>
      </c>
      <c r="D95" s="16">
        <v>265.66</v>
      </c>
      <c r="E95" s="16">
        <v>0.222</v>
      </c>
      <c r="F95" s="78">
        <f t="shared" si="1"/>
        <v>0.0191808</v>
      </c>
      <c r="G95" s="117">
        <f t="shared" si="17"/>
        <v>4.366273333333333</v>
      </c>
      <c r="H95" s="117">
        <f t="shared" si="18"/>
        <v>0.083748615552</v>
      </c>
      <c r="I95" s="18" t="s">
        <v>114</v>
      </c>
      <c r="J95" s="16">
        <v>8.16298</v>
      </c>
      <c r="K95" s="16">
        <v>2.148</v>
      </c>
      <c r="L95" s="16">
        <v>2.78784</v>
      </c>
      <c r="M95" s="79"/>
      <c r="N95" s="22"/>
    </row>
    <row r="96" spans="1:14" ht="24">
      <c r="A96" s="17"/>
      <c r="B96" s="18">
        <v>31</v>
      </c>
      <c r="C96" s="121">
        <v>40582</v>
      </c>
      <c r="D96" s="16">
        <v>265.98</v>
      </c>
      <c r="E96" s="16">
        <v>0.158</v>
      </c>
      <c r="F96" s="78">
        <f t="shared" si="1"/>
        <v>0.0136512</v>
      </c>
      <c r="G96" s="16">
        <f t="shared" si="17"/>
        <v>9.80959</v>
      </c>
      <c r="H96" s="79">
        <f t="shared" si="18"/>
        <v>0.133912675008</v>
      </c>
      <c r="I96" s="18" t="s">
        <v>115</v>
      </c>
      <c r="J96" s="16">
        <v>10.5255</v>
      </c>
      <c r="K96" s="16">
        <v>3.79402</v>
      </c>
      <c r="L96" s="16">
        <v>15.10925</v>
      </c>
      <c r="M96" s="79"/>
      <c r="N96" s="22"/>
    </row>
    <row r="97" spans="1:14" ht="24">
      <c r="A97" s="17"/>
      <c r="B97" s="18">
        <v>32</v>
      </c>
      <c r="C97" s="121">
        <v>40592</v>
      </c>
      <c r="D97" s="16">
        <v>265.99</v>
      </c>
      <c r="E97" s="16">
        <v>0.259</v>
      </c>
      <c r="F97" s="78">
        <f t="shared" si="1"/>
        <v>0.0223776</v>
      </c>
      <c r="G97" s="16">
        <f t="shared" si="17"/>
        <v>29.931723333333334</v>
      </c>
      <c r="H97" s="79">
        <f t="shared" si="18"/>
        <v>0.669800132064</v>
      </c>
      <c r="I97" s="18" t="s">
        <v>116</v>
      </c>
      <c r="J97" s="16">
        <v>28.46559</v>
      </c>
      <c r="K97" s="16">
        <v>58.88489</v>
      </c>
      <c r="L97" s="16">
        <v>2.44469</v>
      </c>
      <c r="M97" s="79"/>
      <c r="N97" s="22"/>
    </row>
    <row r="98" spans="1:14" ht="24">
      <c r="A98" s="17"/>
      <c r="B98" s="18">
        <v>33</v>
      </c>
      <c r="C98" s="121">
        <v>19786</v>
      </c>
      <c r="D98" s="16">
        <v>266</v>
      </c>
      <c r="E98" s="16">
        <v>0.276</v>
      </c>
      <c r="F98" s="78">
        <f t="shared" si="1"/>
        <v>0.023846400000000004</v>
      </c>
      <c r="G98" s="16">
        <f t="shared" si="17"/>
        <v>16.117703333333335</v>
      </c>
      <c r="H98" s="79">
        <f t="shared" si="18"/>
        <v>0.3843492007680001</v>
      </c>
      <c r="I98" s="18" t="s">
        <v>117</v>
      </c>
      <c r="J98" s="16">
        <v>19.47571</v>
      </c>
      <c r="K98" s="16">
        <v>10.53252</v>
      </c>
      <c r="L98" s="16">
        <v>18.34488</v>
      </c>
      <c r="M98" s="79"/>
      <c r="N98" s="22"/>
    </row>
    <row r="99" spans="1:14" ht="24">
      <c r="A99" s="17"/>
      <c r="B99" s="18">
        <v>34</v>
      </c>
      <c r="C99" s="121">
        <v>19792</v>
      </c>
      <c r="D99" s="16">
        <v>266.13</v>
      </c>
      <c r="E99" s="16">
        <v>0.173</v>
      </c>
      <c r="F99" s="78">
        <f t="shared" si="1"/>
        <v>0.014947199999999999</v>
      </c>
      <c r="G99" s="16">
        <f t="shared" si="17"/>
        <v>16.923516666666668</v>
      </c>
      <c r="H99" s="79">
        <f t="shared" si="18"/>
        <v>0.25295918832000003</v>
      </c>
      <c r="I99" s="18" t="s">
        <v>118</v>
      </c>
      <c r="J99" s="16">
        <v>8.4611</v>
      </c>
      <c r="K99" s="16">
        <v>30.50927</v>
      </c>
      <c r="L99" s="16">
        <v>11.80018</v>
      </c>
      <c r="M99" s="79"/>
      <c r="N99" s="22"/>
    </row>
    <row r="100" spans="1:14" ht="24.75" thickBot="1">
      <c r="A100" s="119"/>
      <c r="B100" s="97">
        <v>35</v>
      </c>
      <c r="C100" s="123">
        <v>19799</v>
      </c>
      <c r="D100" s="93">
        <v>266.06</v>
      </c>
      <c r="E100" s="93">
        <v>0.149</v>
      </c>
      <c r="F100" s="120">
        <f t="shared" si="1"/>
        <v>0.0128736</v>
      </c>
      <c r="G100" s="93">
        <f t="shared" si="17"/>
        <v>92.31707999999999</v>
      </c>
      <c r="H100" s="96">
        <f t="shared" si="18"/>
        <v>1.188453161088</v>
      </c>
      <c r="I100" s="97" t="s">
        <v>119</v>
      </c>
      <c r="J100" s="93">
        <v>35.33329</v>
      </c>
      <c r="K100" s="93">
        <v>138.84416</v>
      </c>
      <c r="L100" s="93">
        <v>102.77379</v>
      </c>
      <c r="M100" s="79"/>
      <c r="N100" s="22"/>
    </row>
    <row r="101" spans="1:15" ht="24">
      <c r="A101" s="17"/>
      <c r="B101" s="18">
        <v>1</v>
      </c>
      <c r="C101" s="121">
        <v>19819</v>
      </c>
      <c r="D101" s="16">
        <v>266.07</v>
      </c>
      <c r="E101" s="16">
        <v>0.204</v>
      </c>
      <c r="F101" s="78">
        <f t="shared" si="1"/>
        <v>0.017625599999999998</v>
      </c>
      <c r="I101" s="18" t="s">
        <v>105</v>
      </c>
      <c r="J101" s="16">
        <v>0</v>
      </c>
      <c r="K101" s="16">
        <v>0</v>
      </c>
      <c r="L101" s="16">
        <v>0</v>
      </c>
      <c r="M101" s="79"/>
      <c r="N101" s="130">
        <f>+AVERAGE(J101:L101)</f>
        <v>0</v>
      </c>
      <c r="O101" s="131">
        <f>N101*F101</f>
        <v>0</v>
      </c>
    </row>
    <row r="102" spans="1:15" ht="24">
      <c r="A102" s="17"/>
      <c r="B102" s="18">
        <v>2</v>
      </c>
      <c r="C102" s="121">
        <v>19833</v>
      </c>
      <c r="D102" s="16">
        <v>266.09</v>
      </c>
      <c r="E102" s="16">
        <v>0.209</v>
      </c>
      <c r="F102" s="78">
        <f t="shared" si="1"/>
        <v>0.0180576</v>
      </c>
      <c r="I102" s="18" t="s">
        <v>106</v>
      </c>
      <c r="J102" s="16">
        <v>0</v>
      </c>
      <c r="K102" s="16">
        <v>0</v>
      </c>
      <c r="L102" s="16">
        <v>0</v>
      </c>
      <c r="M102" s="16"/>
      <c r="N102" s="128">
        <f>+AVERAGE(J102:L102)</f>
        <v>0</v>
      </c>
      <c r="O102" s="129">
        <f>N102*F102</f>
        <v>0</v>
      </c>
    </row>
    <row r="103" spans="1:14" ht="24">
      <c r="A103" s="17"/>
      <c r="B103" s="18">
        <v>3</v>
      </c>
      <c r="C103" s="121">
        <v>19840</v>
      </c>
      <c r="D103" s="16">
        <v>266.2</v>
      </c>
      <c r="E103" s="16">
        <v>0.494</v>
      </c>
      <c r="F103" s="78">
        <f t="shared" si="1"/>
        <v>0.0426816</v>
      </c>
      <c r="G103" s="128">
        <f aca="true" t="shared" si="19" ref="G103:G136">+AVERAGE(J103:L103)</f>
        <v>14.879346666666668</v>
      </c>
      <c r="H103" s="129">
        <f aca="true" t="shared" si="20" ref="H103:H136">G103*F103</f>
        <v>0.6350743226880001</v>
      </c>
      <c r="I103" s="118" t="s">
        <v>107</v>
      </c>
      <c r="J103" s="16">
        <v>37.76617</v>
      </c>
      <c r="K103" s="16">
        <v>6.18748</v>
      </c>
      <c r="L103" s="16">
        <v>0.68439</v>
      </c>
      <c r="M103" s="22"/>
      <c r="N103" s="22"/>
    </row>
    <row r="104" spans="1:14" ht="24">
      <c r="A104" s="17"/>
      <c r="B104" s="18">
        <v>4</v>
      </c>
      <c r="C104" s="121">
        <v>19847</v>
      </c>
      <c r="D104" s="16">
        <v>266.23</v>
      </c>
      <c r="E104" s="16">
        <v>1.602</v>
      </c>
      <c r="F104" s="78">
        <f t="shared" si="1"/>
        <v>0.1384128</v>
      </c>
      <c r="G104" s="16">
        <f t="shared" si="19"/>
        <v>16.837343333333333</v>
      </c>
      <c r="H104" s="79">
        <f t="shared" si="20"/>
        <v>2.330503835328</v>
      </c>
      <c r="I104" s="132" t="s">
        <v>108</v>
      </c>
      <c r="J104" s="16">
        <v>15.65098</v>
      </c>
      <c r="K104" s="16">
        <v>14.68992</v>
      </c>
      <c r="L104" s="16">
        <v>20.17113</v>
      </c>
      <c r="M104" s="22"/>
      <c r="N104" s="22"/>
    </row>
    <row r="105" spans="1:14" ht="24">
      <c r="A105" s="17"/>
      <c r="B105" s="18">
        <v>5</v>
      </c>
      <c r="C105" s="121">
        <v>19856</v>
      </c>
      <c r="D105" s="16">
        <v>266.43</v>
      </c>
      <c r="E105" s="16">
        <v>4.339</v>
      </c>
      <c r="F105" s="78">
        <f t="shared" si="1"/>
        <v>0.37488960000000005</v>
      </c>
      <c r="G105" s="16">
        <f t="shared" si="19"/>
        <v>92.5858</v>
      </c>
      <c r="H105" s="79">
        <f t="shared" si="20"/>
        <v>34.709453527680004</v>
      </c>
      <c r="I105" s="127" t="s">
        <v>109</v>
      </c>
      <c r="J105" s="16">
        <v>86.14433</v>
      </c>
      <c r="K105" s="16">
        <v>48.64643</v>
      </c>
      <c r="L105" s="16">
        <v>142.96664</v>
      </c>
      <c r="M105" s="22"/>
      <c r="N105" s="22"/>
    </row>
    <row r="106" spans="1:14" ht="24">
      <c r="A106" s="17"/>
      <c r="B106" s="18">
        <v>6</v>
      </c>
      <c r="C106" s="121">
        <v>19863</v>
      </c>
      <c r="D106" s="16">
        <v>266.51</v>
      </c>
      <c r="E106" s="16">
        <v>5.563</v>
      </c>
      <c r="F106" s="78">
        <f t="shared" si="1"/>
        <v>0.4806432</v>
      </c>
      <c r="G106" s="16">
        <f t="shared" si="19"/>
        <v>257.7417</v>
      </c>
      <c r="H106" s="79">
        <f t="shared" si="20"/>
        <v>123.88179546143999</v>
      </c>
      <c r="I106" s="127" t="s">
        <v>120</v>
      </c>
      <c r="J106" s="16">
        <v>277.7377</v>
      </c>
      <c r="K106" s="16">
        <v>208.5498</v>
      </c>
      <c r="L106" s="16">
        <v>286.9376</v>
      </c>
      <c r="M106" s="22"/>
      <c r="N106" s="22"/>
    </row>
    <row r="107" spans="1:14" ht="24">
      <c r="A107" s="17"/>
      <c r="B107" s="18">
        <v>7</v>
      </c>
      <c r="C107" s="121">
        <v>40697</v>
      </c>
      <c r="D107" s="16">
        <v>266.18</v>
      </c>
      <c r="E107" s="16">
        <v>1.471</v>
      </c>
      <c r="F107" s="78">
        <f t="shared" si="1"/>
        <v>0.12709440000000002</v>
      </c>
      <c r="G107" s="16">
        <f t="shared" si="19"/>
        <v>20.29987</v>
      </c>
      <c r="H107" s="79">
        <f t="shared" si="20"/>
        <v>2.5799997977280005</v>
      </c>
      <c r="I107" s="127" t="s">
        <v>79</v>
      </c>
      <c r="J107" s="16">
        <v>16.82557</v>
      </c>
      <c r="K107" s="16">
        <v>30.9084</v>
      </c>
      <c r="L107" s="16">
        <v>13.16564</v>
      </c>
      <c r="M107" s="22"/>
      <c r="N107" s="22"/>
    </row>
    <row r="108" spans="1:14" ht="24">
      <c r="A108" s="17"/>
      <c r="B108" s="18">
        <v>8</v>
      </c>
      <c r="C108" s="121">
        <v>40715</v>
      </c>
      <c r="D108" s="16">
        <v>266.13</v>
      </c>
      <c r="E108" s="16">
        <v>1.053</v>
      </c>
      <c r="F108" s="78">
        <f t="shared" si="1"/>
        <v>0.0909792</v>
      </c>
      <c r="G108" s="16">
        <f t="shared" si="19"/>
        <v>12.219336666666669</v>
      </c>
      <c r="H108" s="79">
        <f t="shared" si="20"/>
        <v>1.111705474464</v>
      </c>
      <c r="I108" s="127" t="s">
        <v>80</v>
      </c>
      <c r="J108" s="16">
        <v>7.47408</v>
      </c>
      <c r="K108" s="16">
        <v>14.38271</v>
      </c>
      <c r="L108" s="16">
        <v>14.80122</v>
      </c>
      <c r="M108" s="22"/>
      <c r="N108" s="22"/>
    </row>
    <row r="109" spans="1:14" ht="24">
      <c r="A109" s="17"/>
      <c r="B109" s="18">
        <v>9</v>
      </c>
      <c r="C109" s="121">
        <v>40721</v>
      </c>
      <c r="D109" s="16">
        <v>267.03</v>
      </c>
      <c r="E109" s="16">
        <v>14.39</v>
      </c>
      <c r="F109" s="78">
        <f t="shared" si="1"/>
        <v>1.2432960000000002</v>
      </c>
      <c r="G109" s="16">
        <f t="shared" si="19"/>
        <v>197.40992333333335</v>
      </c>
      <c r="H109" s="79">
        <f t="shared" si="20"/>
        <v>245.43896804064005</v>
      </c>
      <c r="I109" s="127" t="s">
        <v>81</v>
      </c>
      <c r="J109" s="16">
        <v>207.75708</v>
      </c>
      <c r="K109" s="16">
        <v>201.46859</v>
      </c>
      <c r="L109" s="16">
        <v>183.0041</v>
      </c>
      <c r="M109" s="22"/>
      <c r="N109" s="22"/>
    </row>
    <row r="110" spans="1:14" ht="24">
      <c r="A110" s="17"/>
      <c r="B110" s="18">
        <v>10</v>
      </c>
      <c r="C110" s="121">
        <v>19912</v>
      </c>
      <c r="D110" s="16">
        <v>266.17</v>
      </c>
      <c r="E110" s="16">
        <v>1.422</v>
      </c>
      <c r="F110" s="78">
        <f t="shared" si="1"/>
        <v>0.1228608</v>
      </c>
      <c r="G110" s="16">
        <f t="shared" si="19"/>
        <v>11.247923333333333</v>
      </c>
      <c r="H110" s="79">
        <f t="shared" si="20"/>
        <v>1.381928859072</v>
      </c>
      <c r="I110" s="127" t="s">
        <v>82</v>
      </c>
      <c r="J110" s="16">
        <v>15.52181</v>
      </c>
      <c r="K110" s="16">
        <v>4.83428</v>
      </c>
      <c r="L110" s="16">
        <v>13.38768</v>
      </c>
      <c r="M110" s="22"/>
      <c r="N110" s="22"/>
    </row>
    <row r="111" spans="1:14" ht="24">
      <c r="A111" s="17"/>
      <c r="B111" s="18">
        <v>11</v>
      </c>
      <c r="C111" s="121">
        <v>19927</v>
      </c>
      <c r="D111" s="16">
        <v>266.19</v>
      </c>
      <c r="E111" s="16">
        <v>1.675</v>
      </c>
      <c r="F111" s="78">
        <f t="shared" si="1"/>
        <v>0.14472000000000002</v>
      </c>
      <c r="G111" s="16">
        <f t="shared" si="19"/>
        <v>30.231936666666666</v>
      </c>
      <c r="H111" s="79">
        <f t="shared" si="20"/>
        <v>4.3751658744</v>
      </c>
      <c r="I111" s="127" t="s">
        <v>83</v>
      </c>
      <c r="J111" s="16">
        <v>26.78245</v>
      </c>
      <c r="K111" s="16">
        <v>34.05359</v>
      </c>
      <c r="L111" s="16">
        <v>29.85977</v>
      </c>
      <c r="M111" s="22"/>
      <c r="N111" s="22"/>
    </row>
    <row r="112" spans="1:14" ht="24">
      <c r="A112" s="17"/>
      <c r="B112" s="18">
        <v>12</v>
      </c>
      <c r="C112" s="121">
        <v>19933</v>
      </c>
      <c r="D112" s="16">
        <v>266.22</v>
      </c>
      <c r="E112" s="16">
        <v>1.862</v>
      </c>
      <c r="F112" s="78">
        <f t="shared" si="1"/>
        <v>0.16087680000000001</v>
      </c>
      <c r="G112" s="16">
        <f t="shared" si="19"/>
        <v>45.45130333333333</v>
      </c>
      <c r="H112" s="79">
        <f t="shared" si="20"/>
        <v>7.312060236095999</v>
      </c>
      <c r="I112" s="133" t="s">
        <v>84</v>
      </c>
      <c r="J112" s="16">
        <v>40.14017</v>
      </c>
      <c r="K112" s="16">
        <v>42.94313</v>
      </c>
      <c r="L112" s="16">
        <v>53.27061</v>
      </c>
      <c r="M112" s="22"/>
      <c r="N112" s="22"/>
    </row>
    <row r="113" spans="1:14" ht="24">
      <c r="A113" s="17"/>
      <c r="B113" s="18">
        <v>13</v>
      </c>
      <c r="C113" s="121">
        <v>19941</v>
      </c>
      <c r="D113" s="16">
        <v>266.7</v>
      </c>
      <c r="E113" s="16">
        <v>9.844</v>
      </c>
      <c r="F113" s="78">
        <f t="shared" si="1"/>
        <v>0.8505216</v>
      </c>
      <c r="G113" s="16">
        <f t="shared" si="19"/>
        <v>190.56422</v>
      </c>
      <c r="H113" s="79">
        <f t="shared" si="20"/>
        <v>162.078985297152</v>
      </c>
      <c r="I113" s="18" t="s">
        <v>85</v>
      </c>
      <c r="J113" s="16">
        <v>200.09988</v>
      </c>
      <c r="K113" s="16">
        <v>178.10794</v>
      </c>
      <c r="L113" s="16">
        <v>193.48484</v>
      </c>
      <c r="M113" s="22"/>
      <c r="N113" s="22"/>
    </row>
    <row r="114" spans="1:14" ht="24">
      <c r="A114" s="17"/>
      <c r="B114" s="18">
        <v>14</v>
      </c>
      <c r="C114" s="121">
        <v>19954</v>
      </c>
      <c r="D114" s="16">
        <v>266.62</v>
      </c>
      <c r="E114" s="16">
        <v>7.212</v>
      </c>
      <c r="F114" s="78">
        <f t="shared" si="1"/>
        <v>0.6231168</v>
      </c>
      <c r="G114" s="16">
        <f t="shared" si="19"/>
        <v>36.54802333333333</v>
      </c>
      <c r="H114" s="79">
        <f t="shared" si="20"/>
        <v>22.773687345792002</v>
      </c>
      <c r="I114" s="18" t="s">
        <v>86</v>
      </c>
      <c r="J114" s="16">
        <v>21.0317</v>
      </c>
      <c r="K114" s="16">
        <v>42.79654</v>
      </c>
      <c r="L114" s="16">
        <v>45.81583</v>
      </c>
      <c r="M114" s="22"/>
      <c r="N114" s="22"/>
    </row>
    <row r="115" spans="1:14" ht="24">
      <c r="A115" s="17"/>
      <c r="B115" s="18">
        <v>15</v>
      </c>
      <c r="C115" s="121">
        <v>19962</v>
      </c>
      <c r="D115" s="16">
        <v>266.94</v>
      </c>
      <c r="E115" s="16">
        <v>14.245</v>
      </c>
      <c r="F115" s="78">
        <f t="shared" si="1"/>
        <v>1.230768</v>
      </c>
      <c r="G115" s="16">
        <f t="shared" si="19"/>
        <v>68.63781666666667</v>
      </c>
      <c r="H115" s="79">
        <f t="shared" si="20"/>
        <v>84.47722834320001</v>
      </c>
      <c r="I115" s="18" t="s">
        <v>87</v>
      </c>
      <c r="J115" s="16">
        <v>79.15475</v>
      </c>
      <c r="K115" s="16">
        <v>60.10819</v>
      </c>
      <c r="L115" s="16">
        <v>66.65051</v>
      </c>
      <c r="M115" s="22"/>
      <c r="N115" s="22"/>
    </row>
    <row r="116" spans="1:14" ht="24">
      <c r="A116" s="17"/>
      <c r="B116" s="18">
        <v>16</v>
      </c>
      <c r="C116" s="121">
        <v>19980</v>
      </c>
      <c r="D116" s="16">
        <v>267.63</v>
      </c>
      <c r="E116" s="16">
        <v>26.055</v>
      </c>
      <c r="F116" s="78">
        <f t="shared" si="1"/>
        <v>2.2511520000000003</v>
      </c>
      <c r="G116" s="16">
        <f t="shared" si="19"/>
        <v>729.6809533333334</v>
      </c>
      <c r="H116" s="79">
        <f t="shared" si="20"/>
        <v>1642.6227374582402</v>
      </c>
      <c r="I116" s="18" t="s">
        <v>88</v>
      </c>
      <c r="J116" s="16">
        <v>734.6687</v>
      </c>
      <c r="K116" s="16">
        <v>726.85431</v>
      </c>
      <c r="L116" s="16">
        <v>727.51985</v>
      </c>
      <c r="M116" s="22"/>
      <c r="N116" s="22"/>
    </row>
    <row r="117" spans="1:14" ht="24">
      <c r="A117" s="17"/>
      <c r="B117" s="18">
        <v>17</v>
      </c>
      <c r="C117" s="121">
        <v>19988</v>
      </c>
      <c r="D117" s="16">
        <v>267.23</v>
      </c>
      <c r="E117" s="16">
        <v>20.774</v>
      </c>
      <c r="F117" s="78">
        <f t="shared" si="1"/>
        <v>1.7948736</v>
      </c>
      <c r="G117" s="16">
        <f t="shared" si="19"/>
        <v>1161.2560833333334</v>
      </c>
      <c r="H117" s="79">
        <f t="shared" si="20"/>
        <v>2084.3078868144003</v>
      </c>
      <c r="I117" s="18" t="s">
        <v>89</v>
      </c>
      <c r="J117" s="16">
        <v>1077.30121</v>
      </c>
      <c r="K117" s="16">
        <v>1192.03454</v>
      </c>
      <c r="L117" s="16">
        <v>1214.4325</v>
      </c>
      <c r="M117" s="22"/>
      <c r="N117" s="22"/>
    </row>
    <row r="118" spans="1:14" ht="24">
      <c r="A118" s="17"/>
      <c r="B118" s="18">
        <v>18</v>
      </c>
      <c r="C118" s="121">
        <v>19995</v>
      </c>
      <c r="D118" s="16">
        <v>268.58</v>
      </c>
      <c r="E118" s="16">
        <v>51.427</v>
      </c>
      <c r="F118" s="78">
        <f t="shared" si="1"/>
        <v>4.4432928</v>
      </c>
      <c r="G118" s="16">
        <f t="shared" si="19"/>
        <v>2085.0088433333335</v>
      </c>
      <c r="H118" s="79">
        <f t="shared" si="20"/>
        <v>9264.30478151933</v>
      </c>
      <c r="I118" s="18" t="s">
        <v>90</v>
      </c>
      <c r="J118" s="16">
        <v>1968.048</v>
      </c>
      <c r="K118" s="16">
        <v>2283.8903</v>
      </c>
      <c r="L118" s="16">
        <v>2003.08823</v>
      </c>
      <c r="M118" s="22"/>
      <c r="N118" s="22"/>
    </row>
    <row r="119" spans="1:14" ht="24">
      <c r="A119" s="17"/>
      <c r="B119" s="18">
        <v>19</v>
      </c>
      <c r="C119" s="121">
        <v>20002</v>
      </c>
      <c r="D119" s="16">
        <v>267.08</v>
      </c>
      <c r="E119" s="16">
        <v>16.045</v>
      </c>
      <c r="F119" s="78">
        <f t="shared" si="1"/>
        <v>1.3862880000000002</v>
      </c>
      <c r="G119" s="16">
        <f t="shared" si="19"/>
        <v>413.9374533333333</v>
      </c>
      <c r="H119" s="79">
        <f t="shared" si="20"/>
        <v>573.83652430656</v>
      </c>
      <c r="I119" s="18" t="s">
        <v>91</v>
      </c>
      <c r="J119" s="16">
        <v>413.70697</v>
      </c>
      <c r="K119" s="16">
        <v>398.69451</v>
      </c>
      <c r="L119" s="16">
        <v>429.41088</v>
      </c>
      <c r="M119" s="22"/>
      <c r="N119" s="22"/>
    </row>
    <row r="120" spans="1:14" ht="24">
      <c r="A120" s="17"/>
      <c r="B120" s="18">
        <v>20</v>
      </c>
      <c r="C120" s="121">
        <v>20010</v>
      </c>
      <c r="D120" s="16">
        <v>266.61</v>
      </c>
      <c r="E120" s="16">
        <v>5.705</v>
      </c>
      <c r="F120" s="78">
        <f t="shared" si="1"/>
        <v>0.492912</v>
      </c>
      <c r="G120" s="16">
        <f t="shared" si="19"/>
        <v>118.71118666666666</v>
      </c>
      <c r="H120" s="79">
        <f t="shared" si="20"/>
        <v>58.51416844224</v>
      </c>
      <c r="I120" s="18" t="s">
        <v>92</v>
      </c>
      <c r="J120" s="16">
        <v>111.89164</v>
      </c>
      <c r="K120" s="16">
        <v>120.68822</v>
      </c>
      <c r="L120" s="16">
        <v>123.5537</v>
      </c>
      <c r="M120" s="22"/>
      <c r="N120" s="22"/>
    </row>
    <row r="121" spans="1:14" ht="24">
      <c r="A121" s="17"/>
      <c r="B121" s="18">
        <v>21</v>
      </c>
      <c r="C121" s="77">
        <v>20017</v>
      </c>
      <c r="D121" s="16">
        <v>266.48</v>
      </c>
      <c r="E121" s="16">
        <v>5.314</v>
      </c>
      <c r="F121" s="78">
        <f t="shared" si="1"/>
        <v>0.4591296</v>
      </c>
      <c r="G121" s="16">
        <f t="shared" si="19"/>
        <v>53.66986666666667</v>
      </c>
      <c r="H121" s="79">
        <f t="shared" si="20"/>
        <v>24.641424414720003</v>
      </c>
      <c r="I121" s="18" t="s">
        <v>93</v>
      </c>
      <c r="J121" s="16">
        <v>54.68192</v>
      </c>
      <c r="K121" s="16">
        <v>54.04323</v>
      </c>
      <c r="L121" s="16">
        <v>52.28445</v>
      </c>
      <c r="M121" s="22"/>
      <c r="N121" s="22"/>
    </row>
    <row r="122" spans="1:14" ht="24">
      <c r="A122" s="17"/>
      <c r="B122" s="18">
        <v>22</v>
      </c>
      <c r="C122" s="77">
        <v>20032</v>
      </c>
      <c r="D122" s="16">
        <v>266.35</v>
      </c>
      <c r="E122" s="16">
        <v>3.506</v>
      </c>
      <c r="F122" s="78">
        <f t="shared" si="1"/>
        <v>0.3029184</v>
      </c>
      <c r="G122" s="16">
        <f t="shared" si="19"/>
        <v>67.52305666666668</v>
      </c>
      <c r="H122" s="79">
        <f t="shared" si="20"/>
        <v>20.453976288576</v>
      </c>
      <c r="I122" s="18" t="s">
        <v>94</v>
      </c>
      <c r="J122" s="16">
        <v>56.89453</v>
      </c>
      <c r="K122" s="16">
        <v>70.51896</v>
      </c>
      <c r="L122" s="16">
        <v>75.15568</v>
      </c>
      <c r="M122" s="22"/>
      <c r="N122" s="22"/>
    </row>
    <row r="123" spans="1:14" ht="24">
      <c r="A123" s="17"/>
      <c r="B123" s="18">
        <v>23</v>
      </c>
      <c r="C123" s="77">
        <v>20036</v>
      </c>
      <c r="D123" s="16">
        <v>266.32</v>
      </c>
      <c r="E123" s="16">
        <v>3.017</v>
      </c>
      <c r="F123" s="78">
        <f t="shared" si="1"/>
        <v>0.2606688</v>
      </c>
      <c r="G123" s="16">
        <f t="shared" si="19"/>
        <v>54.95523333333333</v>
      </c>
      <c r="H123" s="79">
        <f t="shared" si="20"/>
        <v>14.325114726719999</v>
      </c>
      <c r="I123" s="18" t="s">
        <v>95</v>
      </c>
      <c r="J123" s="16">
        <v>45.41066</v>
      </c>
      <c r="K123" s="16">
        <v>48.54512</v>
      </c>
      <c r="L123" s="16">
        <v>70.90992</v>
      </c>
      <c r="M123" s="22"/>
      <c r="N123" s="22"/>
    </row>
    <row r="124" spans="1:14" ht="24">
      <c r="A124" s="17"/>
      <c r="B124" s="18">
        <v>24</v>
      </c>
      <c r="C124" s="77">
        <v>20043</v>
      </c>
      <c r="D124" s="16">
        <v>266.29</v>
      </c>
      <c r="E124" s="16">
        <v>2.733</v>
      </c>
      <c r="F124" s="78">
        <f t="shared" si="1"/>
        <v>0.2361312</v>
      </c>
      <c r="G124" s="16">
        <f t="shared" si="19"/>
        <v>70.99487333333333</v>
      </c>
      <c r="H124" s="79">
        <f t="shared" si="20"/>
        <v>16.764104634048</v>
      </c>
      <c r="I124" s="18" t="s">
        <v>70</v>
      </c>
      <c r="J124" s="16">
        <v>80.08044</v>
      </c>
      <c r="K124" s="16">
        <v>61.50599</v>
      </c>
      <c r="L124" s="16">
        <v>71.39819</v>
      </c>
      <c r="M124" s="22"/>
      <c r="N124" s="22"/>
    </row>
    <row r="125" spans="1:14" ht="24">
      <c r="A125" s="17"/>
      <c r="B125" s="18">
        <v>25</v>
      </c>
      <c r="C125" s="77">
        <v>20067</v>
      </c>
      <c r="D125" s="16">
        <v>266.1</v>
      </c>
      <c r="E125" s="16">
        <v>0.936</v>
      </c>
      <c r="F125" s="78">
        <f t="shared" si="1"/>
        <v>0.08087040000000001</v>
      </c>
      <c r="G125" s="16">
        <f t="shared" si="19"/>
        <v>18.923403333333333</v>
      </c>
      <c r="H125" s="79">
        <f t="shared" si="20"/>
        <v>1.5303431969280001</v>
      </c>
      <c r="I125" s="18" t="s">
        <v>71</v>
      </c>
      <c r="J125" s="16">
        <v>28.30932</v>
      </c>
      <c r="K125" s="16">
        <v>13.99042</v>
      </c>
      <c r="L125" s="16">
        <v>14.47047</v>
      </c>
      <c r="M125" s="22"/>
      <c r="N125" s="22"/>
    </row>
    <row r="126" spans="1:14" ht="24">
      <c r="A126" s="17"/>
      <c r="B126" s="18">
        <v>26</v>
      </c>
      <c r="C126" s="77">
        <v>20074</v>
      </c>
      <c r="D126" s="16">
        <v>266.09</v>
      </c>
      <c r="E126" s="16">
        <v>0.851</v>
      </c>
      <c r="F126" s="78">
        <f t="shared" si="1"/>
        <v>0.0735264</v>
      </c>
      <c r="G126" s="16">
        <f t="shared" si="19"/>
        <v>9.792496666666667</v>
      </c>
      <c r="H126" s="79">
        <f t="shared" si="20"/>
        <v>0.720007026912</v>
      </c>
      <c r="I126" s="18" t="s">
        <v>97</v>
      </c>
      <c r="J126" s="16">
        <v>3.41245</v>
      </c>
      <c r="K126" s="16">
        <v>0.78632</v>
      </c>
      <c r="L126" s="16">
        <v>25.17872</v>
      </c>
      <c r="M126" s="22"/>
      <c r="N126" s="22"/>
    </row>
    <row r="127" spans="1:14" ht="24">
      <c r="A127" s="17"/>
      <c r="B127" s="18">
        <v>27</v>
      </c>
      <c r="C127" s="77">
        <v>20078</v>
      </c>
      <c r="D127" s="16">
        <v>266.07</v>
      </c>
      <c r="E127" s="16">
        <v>0.622</v>
      </c>
      <c r="F127" s="78">
        <f t="shared" si="1"/>
        <v>0.053740800000000005</v>
      </c>
      <c r="G127" s="16">
        <f t="shared" si="19"/>
        <v>35.81024333333333</v>
      </c>
      <c r="H127" s="79">
        <f t="shared" si="20"/>
        <v>1.9244711249280002</v>
      </c>
      <c r="I127" s="18" t="s">
        <v>98</v>
      </c>
      <c r="J127" s="16">
        <v>39.84401</v>
      </c>
      <c r="K127" s="16">
        <v>33.4166</v>
      </c>
      <c r="L127" s="16">
        <v>34.17012</v>
      </c>
      <c r="M127" s="22"/>
      <c r="N127" s="22"/>
    </row>
    <row r="128" spans="1:14" ht="24">
      <c r="A128" s="17"/>
      <c r="B128" s="18">
        <v>28</v>
      </c>
      <c r="C128" s="77">
        <v>20093</v>
      </c>
      <c r="D128" s="16">
        <v>266.05</v>
      </c>
      <c r="E128" s="16">
        <v>0.412</v>
      </c>
      <c r="F128" s="78">
        <f t="shared" si="1"/>
        <v>0.0355968</v>
      </c>
      <c r="G128" s="16">
        <f t="shared" si="19"/>
        <v>80.82657666666667</v>
      </c>
      <c r="H128" s="79">
        <f t="shared" si="20"/>
        <v>2.877167484288</v>
      </c>
      <c r="I128" s="18" t="s">
        <v>99</v>
      </c>
      <c r="J128" s="16">
        <v>27.38541</v>
      </c>
      <c r="K128" s="16">
        <v>153.26607</v>
      </c>
      <c r="L128" s="16">
        <v>61.82825</v>
      </c>
      <c r="M128" s="22"/>
      <c r="N128" s="22"/>
    </row>
    <row r="129" spans="1:14" ht="24">
      <c r="A129" s="17"/>
      <c r="B129" s="18">
        <v>29</v>
      </c>
      <c r="C129" s="77">
        <v>20098</v>
      </c>
      <c r="D129" s="16">
        <v>266.06</v>
      </c>
      <c r="E129" s="16">
        <v>0.58</v>
      </c>
      <c r="F129" s="78">
        <f t="shared" si="1"/>
        <v>0.050112</v>
      </c>
      <c r="G129" s="16">
        <f t="shared" si="19"/>
        <v>26.34457666666667</v>
      </c>
      <c r="H129" s="79">
        <f t="shared" si="20"/>
        <v>1.32017942592</v>
      </c>
      <c r="I129" s="18" t="s">
        <v>100</v>
      </c>
      <c r="J129" s="16">
        <v>52.0479</v>
      </c>
      <c r="K129" s="16">
        <v>22.65254</v>
      </c>
      <c r="L129" s="16">
        <v>4.33329</v>
      </c>
      <c r="M129" s="22"/>
      <c r="N129" s="22"/>
    </row>
    <row r="130" spans="1:14" ht="24">
      <c r="A130" s="17"/>
      <c r="B130" s="18">
        <v>30</v>
      </c>
      <c r="C130" s="77">
        <v>20105</v>
      </c>
      <c r="D130" s="16">
        <v>266.04</v>
      </c>
      <c r="E130" s="16">
        <v>0.243</v>
      </c>
      <c r="F130" s="78">
        <f t="shared" si="1"/>
        <v>0.020995200000000002</v>
      </c>
      <c r="G130" s="16">
        <f t="shared" si="19"/>
        <v>21.231543333333335</v>
      </c>
      <c r="H130" s="79">
        <f t="shared" si="20"/>
        <v>0.44576049859200007</v>
      </c>
      <c r="I130" s="18" t="s">
        <v>101</v>
      </c>
      <c r="J130" s="16">
        <v>12.51654</v>
      </c>
      <c r="K130" s="16">
        <v>28.55602</v>
      </c>
      <c r="L130" s="16">
        <v>22.62207</v>
      </c>
      <c r="M130" s="22"/>
      <c r="N130" s="22"/>
    </row>
    <row r="131" spans="1:14" ht="24">
      <c r="A131" s="17"/>
      <c r="B131" s="18">
        <v>31</v>
      </c>
      <c r="C131" s="77">
        <v>20122</v>
      </c>
      <c r="D131" s="16">
        <v>266.04</v>
      </c>
      <c r="E131" s="16">
        <v>0.376</v>
      </c>
      <c r="F131" s="78">
        <f t="shared" si="1"/>
        <v>0.0324864</v>
      </c>
      <c r="G131" s="16">
        <f t="shared" si="19"/>
        <v>16.01299</v>
      </c>
      <c r="H131" s="79">
        <f t="shared" si="20"/>
        <v>0.520204398336</v>
      </c>
      <c r="I131" s="18" t="s">
        <v>103</v>
      </c>
      <c r="J131" s="16">
        <v>7.8667</v>
      </c>
      <c r="K131" s="16">
        <v>23.565</v>
      </c>
      <c r="L131" s="16">
        <v>16.60727</v>
      </c>
      <c r="M131" s="22"/>
      <c r="N131" s="22"/>
    </row>
    <row r="132" spans="1:14" ht="24">
      <c r="A132" s="17"/>
      <c r="B132" s="18">
        <v>32</v>
      </c>
      <c r="C132" s="77">
        <v>20134</v>
      </c>
      <c r="D132" s="16">
        <v>266.03</v>
      </c>
      <c r="E132" s="16">
        <v>0.23</v>
      </c>
      <c r="F132" s="78">
        <f t="shared" si="1"/>
        <v>0.019872</v>
      </c>
      <c r="G132" s="16">
        <f t="shared" si="19"/>
        <v>47.17859000000001</v>
      </c>
      <c r="H132" s="79">
        <f t="shared" si="20"/>
        <v>0.9375329404800001</v>
      </c>
      <c r="I132" s="18" t="s">
        <v>104</v>
      </c>
      <c r="J132" s="16">
        <v>59.17369</v>
      </c>
      <c r="K132" s="16">
        <v>46.66228</v>
      </c>
      <c r="L132" s="16">
        <v>35.6998</v>
      </c>
      <c r="M132" s="22"/>
      <c r="N132" s="22"/>
    </row>
    <row r="133" spans="1:14" ht="24">
      <c r="A133" s="17"/>
      <c r="B133" s="18">
        <v>33</v>
      </c>
      <c r="C133" s="77">
        <v>20141</v>
      </c>
      <c r="D133" s="16">
        <v>266.01</v>
      </c>
      <c r="E133" s="16">
        <v>0.187</v>
      </c>
      <c r="F133" s="78">
        <f t="shared" si="1"/>
        <v>0.016156800000000002</v>
      </c>
      <c r="G133" s="16">
        <f t="shared" si="19"/>
        <v>48.88345666666666</v>
      </c>
      <c r="H133" s="79">
        <f t="shared" si="20"/>
        <v>0.7898002326720001</v>
      </c>
      <c r="I133" s="18" t="s">
        <v>126</v>
      </c>
      <c r="J133" s="16">
        <v>53.8767</v>
      </c>
      <c r="K133" s="16">
        <v>46.82939</v>
      </c>
      <c r="L133" s="16">
        <v>45.94428</v>
      </c>
      <c r="M133" s="22"/>
      <c r="N133" s="22"/>
    </row>
    <row r="134" spans="1:14" ht="24">
      <c r="A134" s="17"/>
      <c r="B134" s="2">
        <v>34</v>
      </c>
      <c r="C134" s="138">
        <v>20154</v>
      </c>
      <c r="D134" s="1">
        <v>266.02</v>
      </c>
      <c r="E134" s="16">
        <v>0.247</v>
      </c>
      <c r="F134" s="78">
        <f t="shared" si="1"/>
        <v>0.0213408</v>
      </c>
      <c r="G134" s="16">
        <f t="shared" si="19"/>
        <v>48.87183666666667</v>
      </c>
      <c r="H134" s="79">
        <f t="shared" si="20"/>
        <v>1.042964091936</v>
      </c>
      <c r="I134" s="18" t="s">
        <v>127</v>
      </c>
      <c r="J134" s="16">
        <v>48.89346</v>
      </c>
      <c r="K134" s="16">
        <v>56.31418</v>
      </c>
      <c r="L134" s="16">
        <v>41.40787</v>
      </c>
      <c r="M134" s="22"/>
      <c r="N134" s="22"/>
    </row>
    <row r="135" spans="1:14" ht="24">
      <c r="A135" s="17"/>
      <c r="B135" s="18">
        <v>35</v>
      </c>
      <c r="C135" s="121">
        <v>20161</v>
      </c>
      <c r="D135" s="16">
        <v>266.01</v>
      </c>
      <c r="E135" s="16">
        <v>0.223</v>
      </c>
      <c r="F135" s="78">
        <f t="shared" si="1"/>
        <v>0.0192672</v>
      </c>
      <c r="G135" s="16">
        <f t="shared" si="19"/>
        <v>62.20540666666667</v>
      </c>
      <c r="H135" s="79">
        <f t="shared" si="20"/>
        <v>1.1985240113280002</v>
      </c>
      <c r="I135" s="18" t="s">
        <v>128</v>
      </c>
      <c r="J135" s="16">
        <v>35.43487</v>
      </c>
      <c r="K135" s="16">
        <v>73.63681</v>
      </c>
      <c r="L135" s="16">
        <v>77.54454</v>
      </c>
      <c r="M135" s="22"/>
      <c r="N135" s="22"/>
    </row>
    <row r="136" spans="1:14" ht="24.75" thickBot="1">
      <c r="A136" s="17"/>
      <c r="B136" s="18">
        <v>36</v>
      </c>
      <c r="C136" s="121">
        <v>20168</v>
      </c>
      <c r="D136" s="16">
        <v>266.02</v>
      </c>
      <c r="E136" s="16">
        <v>0.29</v>
      </c>
      <c r="F136" s="78">
        <f t="shared" si="1"/>
        <v>0.025056</v>
      </c>
      <c r="G136" s="16">
        <f t="shared" si="19"/>
        <v>44.03168333333334</v>
      </c>
      <c r="H136" s="79">
        <f t="shared" si="20"/>
        <v>1.1032578576</v>
      </c>
      <c r="I136" s="18" t="s">
        <v>129</v>
      </c>
      <c r="J136" s="16">
        <v>26.00251</v>
      </c>
      <c r="K136" s="16">
        <v>87.43468</v>
      </c>
      <c r="L136" s="16">
        <v>18.65786</v>
      </c>
      <c r="M136" s="22"/>
      <c r="N136" s="22"/>
    </row>
    <row r="137" spans="1:14" ht="24">
      <c r="A137" s="139"/>
      <c r="B137" s="140">
        <v>1</v>
      </c>
      <c r="C137" s="141"/>
      <c r="D137" s="99"/>
      <c r="E137" s="99"/>
      <c r="F137" s="142"/>
      <c r="G137" s="99"/>
      <c r="H137" s="102"/>
      <c r="I137" s="139"/>
      <c r="J137" s="99"/>
      <c r="K137" s="99"/>
      <c r="L137" s="99"/>
      <c r="M137" s="22"/>
      <c r="N137" s="22"/>
    </row>
    <row r="138" spans="1:14" ht="24">
      <c r="A138" s="17"/>
      <c r="B138" s="18">
        <v>2</v>
      </c>
      <c r="C138" s="77"/>
      <c r="D138" s="16" t="s">
        <v>130</v>
      </c>
      <c r="E138" s="16"/>
      <c r="F138" s="78"/>
      <c r="G138" s="16"/>
      <c r="H138" s="79"/>
      <c r="I138" s="17"/>
      <c r="J138" s="16"/>
      <c r="K138" s="16"/>
      <c r="L138" s="16"/>
      <c r="M138" s="22"/>
      <c r="N138" s="22"/>
    </row>
    <row r="139" spans="1:14" ht="24">
      <c r="A139" s="17"/>
      <c r="B139" s="18">
        <v>3</v>
      </c>
      <c r="C139" s="77"/>
      <c r="D139" s="16"/>
      <c r="E139" s="16"/>
      <c r="F139" s="78"/>
      <c r="G139" s="16"/>
      <c r="H139" s="79"/>
      <c r="I139" s="17"/>
      <c r="J139" s="16"/>
      <c r="K139" s="16"/>
      <c r="L139" s="16"/>
      <c r="M139" s="22"/>
      <c r="N139" s="22"/>
    </row>
    <row r="140" spans="1:14" ht="24">
      <c r="A140" s="17"/>
      <c r="B140" s="18"/>
      <c r="C140" s="77"/>
      <c r="D140" s="16"/>
      <c r="E140" s="16"/>
      <c r="F140" s="78"/>
      <c r="G140" s="16"/>
      <c r="H140" s="79"/>
      <c r="I140" s="17"/>
      <c r="J140" s="16"/>
      <c r="K140" s="16"/>
      <c r="L140" s="16"/>
      <c r="M140" s="22"/>
      <c r="N140" s="22"/>
    </row>
    <row r="141" spans="1:14" ht="24">
      <c r="A141" s="17"/>
      <c r="B141" s="18"/>
      <c r="C141" s="77"/>
      <c r="D141" s="16"/>
      <c r="E141" s="16"/>
      <c r="F141" s="78"/>
      <c r="G141" s="16"/>
      <c r="H141" s="79"/>
      <c r="I141" s="17"/>
      <c r="J141" s="16"/>
      <c r="K141" s="16"/>
      <c r="L141" s="16"/>
      <c r="M141" s="22"/>
      <c r="N141" s="22"/>
    </row>
    <row r="142" spans="1:14" ht="24">
      <c r="A142" s="17"/>
      <c r="B142" s="18"/>
      <c r="C142" s="77"/>
      <c r="D142" s="16"/>
      <c r="E142" s="16"/>
      <c r="F142" s="78"/>
      <c r="G142" s="16"/>
      <c r="H142" s="79"/>
      <c r="I142" s="17"/>
      <c r="J142" s="16"/>
      <c r="K142" s="16"/>
      <c r="L142" s="16"/>
      <c r="M142" s="22"/>
      <c r="N142" s="22"/>
    </row>
    <row r="143" spans="1:14" ht="24">
      <c r="A143" s="17"/>
      <c r="B143" s="18"/>
      <c r="C143" s="77"/>
      <c r="D143" s="16"/>
      <c r="E143" s="16"/>
      <c r="F143" s="78"/>
      <c r="G143" s="16"/>
      <c r="H143" s="79"/>
      <c r="I143" s="17"/>
      <c r="J143" s="16"/>
      <c r="K143" s="16"/>
      <c r="L143" s="16"/>
      <c r="M143" s="22"/>
      <c r="N143" s="22"/>
    </row>
    <row r="144" spans="1:14" ht="24">
      <c r="A144" s="17"/>
      <c r="B144" s="18"/>
      <c r="C144" s="77"/>
      <c r="D144" s="16"/>
      <c r="E144" s="16"/>
      <c r="F144" s="78"/>
      <c r="G144" s="16"/>
      <c r="H144" s="79"/>
      <c r="I144" s="17"/>
      <c r="J144" s="16"/>
      <c r="K144" s="16"/>
      <c r="L144" s="16"/>
      <c r="M144" s="22"/>
      <c r="N144" s="22"/>
    </row>
    <row r="145" spans="1:14" ht="24">
      <c r="A145" s="17"/>
      <c r="B145" s="18"/>
      <c r="C145" s="77"/>
      <c r="D145" s="16"/>
      <c r="E145" s="16"/>
      <c r="F145" s="78"/>
      <c r="G145" s="16"/>
      <c r="H145" s="79"/>
      <c r="I145" s="17"/>
      <c r="J145" s="16"/>
      <c r="K145" s="16"/>
      <c r="L145" s="137"/>
      <c r="M145" s="77"/>
      <c r="N145" s="16"/>
    </row>
    <row r="146" spans="1:14" ht="24">
      <c r="A146" s="17"/>
      <c r="B146" s="18"/>
      <c r="C146" s="77"/>
      <c r="D146" s="16"/>
      <c r="E146" s="16"/>
      <c r="F146" s="78"/>
      <c r="G146" s="16"/>
      <c r="H146" s="79"/>
      <c r="I146" s="17"/>
      <c r="J146" s="16"/>
      <c r="K146" s="16"/>
      <c r="L146" s="16"/>
      <c r="M146" s="22"/>
      <c r="N146" s="22"/>
    </row>
    <row r="147" spans="1:14" ht="24">
      <c r="A147" s="17"/>
      <c r="B147" s="18"/>
      <c r="C147" s="77"/>
      <c r="D147" s="16"/>
      <c r="E147" s="16"/>
      <c r="F147" s="78"/>
      <c r="G147" s="16"/>
      <c r="H147" s="79"/>
      <c r="I147" s="17"/>
      <c r="J147" s="16"/>
      <c r="K147" s="16"/>
      <c r="L147" s="16"/>
      <c r="M147" s="22"/>
      <c r="N147" s="22"/>
    </row>
    <row r="148" spans="1:14" ht="24">
      <c r="A148" s="17"/>
      <c r="B148" s="18"/>
      <c r="C148" s="77"/>
      <c r="D148" s="16"/>
      <c r="E148" s="16"/>
      <c r="F148" s="78"/>
      <c r="G148" s="16"/>
      <c r="H148" s="79"/>
      <c r="I148" s="17"/>
      <c r="J148" s="17"/>
      <c r="K148" s="17"/>
      <c r="L148" s="17"/>
      <c r="M148" s="22"/>
      <c r="N148" s="22"/>
    </row>
    <row r="149" spans="1:14" ht="24">
      <c r="A149" s="17"/>
      <c r="B149" s="18"/>
      <c r="C149" s="77"/>
      <c r="D149" s="16"/>
      <c r="E149" s="16"/>
      <c r="F149" s="78"/>
      <c r="G149" s="16"/>
      <c r="H149" s="79"/>
      <c r="I149" s="17"/>
      <c r="J149" s="17"/>
      <c r="K149" s="17"/>
      <c r="L149" s="17"/>
      <c r="M149" s="22"/>
      <c r="N149" s="22"/>
    </row>
    <row r="150" spans="1:14" ht="24">
      <c r="A150" s="17"/>
      <c r="B150" s="18"/>
      <c r="C150" s="77"/>
      <c r="D150" s="16"/>
      <c r="E150" s="16"/>
      <c r="F150" s="78"/>
      <c r="G150" s="16"/>
      <c r="H150" s="79"/>
      <c r="I150" s="17"/>
      <c r="J150" s="17"/>
      <c r="K150" s="17"/>
      <c r="L150" s="17"/>
      <c r="M150" s="22"/>
      <c r="N150" s="22"/>
    </row>
    <row r="151" spans="1:14" ht="24">
      <c r="A151" s="17"/>
      <c r="B151" s="18"/>
      <c r="C151" s="77"/>
      <c r="D151" s="16"/>
      <c r="E151" s="16"/>
      <c r="F151" s="78"/>
      <c r="G151" s="16"/>
      <c r="H151" s="79"/>
      <c r="I151" s="17"/>
      <c r="J151" s="17"/>
      <c r="K151" s="17"/>
      <c r="L151" s="17"/>
      <c r="M151" s="22"/>
      <c r="N151" s="22"/>
    </row>
    <row r="152" spans="1:14" ht="24">
      <c r="A152" s="17"/>
      <c r="B152" s="18"/>
      <c r="C152" s="77"/>
      <c r="D152" s="16"/>
      <c r="E152" s="16"/>
      <c r="F152" s="78"/>
      <c r="G152" s="16"/>
      <c r="H152" s="79"/>
      <c r="I152" s="17"/>
      <c r="J152" s="17"/>
      <c r="K152" s="17"/>
      <c r="L152" s="17"/>
      <c r="M152" s="22"/>
      <c r="N152" s="22"/>
    </row>
    <row r="153" spans="1:14" ht="24">
      <c r="A153" s="17"/>
      <c r="B153" s="18"/>
      <c r="C153" s="77"/>
      <c r="D153" s="16"/>
      <c r="E153" s="16"/>
      <c r="F153" s="78"/>
      <c r="G153" s="16"/>
      <c r="H153" s="79"/>
      <c r="I153" s="17"/>
      <c r="J153" s="17"/>
      <c r="K153" s="17"/>
      <c r="L153" s="17"/>
      <c r="M153" s="22"/>
      <c r="N153" s="22"/>
    </row>
    <row r="154" spans="1:14" ht="24">
      <c r="A154" s="17"/>
      <c r="B154" s="18"/>
      <c r="C154" s="77"/>
      <c r="D154" s="16"/>
      <c r="E154" s="16"/>
      <c r="F154" s="78"/>
      <c r="G154" s="16"/>
      <c r="H154" s="79"/>
      <c r="I154" s="17"/>
      <c r="J154" s="17"/>
      <c r="K154" s="17"/>
      <c r="L154" s="17"/>
      <c r="M154" s="22"/>
      <c r="N154" s="22"/>
    </row>
    <row r="155" spans="1:14" ht="24">
      <c r="A155" s="17"/>
      <c r="B155" s="18"/>
      <c r="C155" s="77"/>
      <c r="D155" s="16"/>
      <c r="E155" s="16"/>
      <c r="F155" s="78"/>
      <c r="G155" s="16"/>
      <c r="H155" s="79"/>
      <c r="I155" s="17"/>
      <c r="J155" s="17"/>
      <c r="K155" s="17"/>
      <c r="L155" s="17"/>
      <c r="M155" s="22"/>
      <c r="N155" s="22"/>
    </row>
    <row r="156" spans="1:14" ht="24">
      <c r="A156" s="17"/>
      <c r="B156" s="18"/>
      <c r="C156" s="77"/>
      <c r="D156" s="16"/>
      <c r="E156" s="16"/>
      <c r="F156" s="78"/>
      <c r="G156" s="16"/>
      <c r="H156" s="79"/>
      <c r="I156" s="17"/>
      <c r="J156" s="17"/>
      <c r="K156" s="17"/>
      <c r="L156" s="17"/>
      <c r="M156" s="22"/>
      <c r="N156" s="22"/>
    </row>
    <row r="157" spans="1:14" ht="24">
      <c r="A157" s="17"/>
      <c r="B157" s="18"/>
      <c r="C157" s="77"/>
      <c r="D157" s="16"/>
      <c r="E157" s="16"/>
      <c r="F157" s="78"/>
      <c r="G157" s="16"/>
      <c r="H157" s="79"/>
      <c r="I157" s="17"/>
      <c r="J157" s="17"/>
      <c r="K157" s="17"/>
      <c r="L157" s="17"/>
      <c r="M157" s="22"/>
      <c r="N157" s="22"/>
    </row>
    <row r="158" spans="1:14" ht="24">
      <c r="A158" s="17"/>
      <c r="B158" s="18"/>
      <c r="C158" s="77"/>
      <c r="D158" s="16"/>
      <c r="E158" s="16"/>
      <c r="F158" s="78"/>
      <c r="G158" s="16"/>
      <c r="H158" s="79"/>
      <c r="I158" s="17"/>
      <c r="J158" s="17"/>
      <c r="K158" s="17"/>
      <c r="L158" s="17"/>
      <c r="M158" s="22"/>
      <c r="N158" s="22"/>
    </row>
    <row r="159" spans="1:14" ht="24">
      <c r="A159" s="17"/>
      <c r="B159" s="18"/>
      <c r="C159" s="77"/>
      <c r="D159" s="16"/>
      <c r="E159" s="16"/>
      <c r="F159" s="78"/>
      <c r="G159" s="16"/>
      <c r="H159" s="79"/>
      <c r="I159" s="17"/>
      <c r="J159" s="17"/>
      <c r="K159" s="17"/>
      <c r="L159" s="17"/>
      <c r="M159" s="22"/>
      <c r="N159" s="22"/>
    </row>
    <row r="160" spans="1:14" ht="24">
      <c r="A160" s="17"/>
      <c r="B160" s="18"/>
      <c r="C160" s="77"/>
      <c r="D160" s="16"/>
      <c r="E160" s="16"/>
      <c r="F160" s="78"/>
      <c r="G160" s="16"/>
      <c r="H160" s="79"/>
      <c r="I160" s="17"/>
      <c r="J160" s="17"/>
      <c r="K160" s="17"/>
      <c r="L160" s="17"/>
      <c r="M160" s="22"/>
      <c r="N160" s="22"/>
    </row>
    <row r="161" spans="1:14" ht="24">
      <c r="A161" s="17"/>
      <c r="B161" s="18"/>
      <c r="C161" s="77"/>
      <c r="D161" s="16"/>
      <c r="E161" s="16"/>
      <c r="F161" s="78"/>
      <c r="G161" s="16"/>
      <c r="H161" s="79"/>
      <c r="I161" s="17"/>
      <c r="J161" s="17"/>
      <c r="K161" s="17"/>
      <c r="L161" s="17"/>
      <c r="M161" s="22"/>
      <c r="N161" s="22"/>
    </row>
    <row r="162" spans="1:14" ht="24">
      <c r="A162" s="17"/>
      <c r="B162" s="18"/>
      <c r="C162" s="77"/>
      <c r="D162" s="16"/>
      <c r="E162" s="16"/>
      <c r="F162" s="78"/>
      <c r="G162" s="16"/>
      <c r="H162" s="79"/>
      <c r="I162" s="17"/>
      <c r="J162" s="17"/>
      <c r="K162" s="17"/>
      <c r="L162" s="17"/>
      <c r="M162" s="22"/>
      <c r="N162" s="22"/>
    </row>
    <row r="163" spans="1:14" ht="24">
      <c r="A163" s="17"/>
      <c r="B163" s="18"/>
      <c r="C163" s="77"/>
      <c r="D163" s="16"/>
      <c r="E163" s="16"/>
      <c r="F163" s="78"/>
      <c r="G163" s="16"/>
      <c r="H163" s="79"/>
      <c r="I163" s="17"/>
      <c r="J163" s="17"/>
      <c r="K163" s="17"/>
      <c r="L163" s="17"/>
      <c r="M163" s="22"/>
      <c r="N163" s="22"/>
    </row>
    <row r="164" spans="1:14" ht="24">
      <c r="A164" s="17"/>
      <c r="B164" s="18"/>
      <c r="C164" s="77"/>
      <c r="D164" s="16"/>
      <c r="E164" s="16"/>
      <c r="F164" s="78"/>
      <c r="G164" s="16"/>
      <c r="H164" s="79"/>
      <c r="I164" s="17"/>
      <c r="J164" s="17"/>
      <c r="K164" s="17"/>
      <c r="L164" s="17"/>
      <c r="M164" s="22"/>
      <c r="N164" s="22"/>
    </row>
    <row r="165" spans="1:14" ht="24">
      <c r="A165" s="17"/>
      <c r="B165" s="18"/>
      <c r="C165" s="77"/>
      <c r="D165" s="16"/>
      <c r="E165" s="16"/>
      <c r="F165" s="78"/>
      <c r="G165" s="16"/>
      <c r="H165" s="79"/>
      <c r="I165" s="17"/>
      <c r="J165" s="17"/>
      <c r="K165" s="17"/>
      <c r="L165" s="17"/>
      <c r="M165" s="22"/>
      <c r="N165" s="22"/>
    </row>
    <row r="166" spans="1:14" ht="24">
      <c r="A166" s="17"/>
      <c r="B166" s="18"/>
      <c r="C166" s="77"/>
      <c r="D166" s="16"/>
      <c r="E166" s="16"/>
      <c r="F166" s="78"/>
      <c r="G166" s="16"/>
      <c r="H166" s="79"/>
      <c r="I166" s="17"/>
      <c r="J166" s="17"/>
      <c r="K166" s="17"/>
      <c r="L166" s="17"/>
      <c r="M166" s="22"/>
      <c r="N166" s="22"/>
    </row>
    <row r="167" spans="1:14" ht="24">
      <c r="A167" s="17"/>
      <c r="B167" s="18"/>
      <c r="C167" s="77"/>
      <c r="D167" s="16"/>
      <c r="E167" s="16"/>
      <c r="F167" s="78"/>
      <c r="G167" s="16"/>
      <c r="H167" s="79"/>
      <c r="I167" s="17"/>
      <c r="J167" s="17"/>
      <c r="K167" s="17"/>
      <c r="L167" s="17"/>
      <c r="M167" s="22"/>
      <c r="N167" s="22"/>
    </row>
    <row r="168" spans="1:14" ht="24">
      <c r="A168" s="17"/>
      <c r="B168" s="18"/>
      <c r="C168" s="77"/>
      <c r="D168" s="16"/>
      <c r="E168" s="16"/>
      <c r="F168" s="78"/>
      <c r="G168" s="16"/>
      <c r="H168" s="79"/>
      <c r="I168" s="17"/>
      <c r="J168" s="17"/>
      <c r="K168" s="17"/>
      <c r="L168" s="17"/>
      <c r="M168" s="22"/>
      <c r="N168" s="22"/>
    </row>
    <row r="169" spans="1:14" ht="24">
      <c r="A169" s="17"/>
      <c r="B169" s="18"/>
      <c r="C169" s="77"/>
      <c r="D169" s="16"/>
      <c r="E169" s="16"/>
      <c r="F169" s="78"/>
      <c r="G169" s="16"/>
      <c r="H169" s="79"/>
      <c r="I169" s="17"/>
      <c r="J169" s="17"/>
      <c r="K169" s="17"/>
      <c r="L169" s="17"/>
      <c r="M169" s="22"/>
      <c r="N169" s="22"/>
    </row>
    <row r="170" spans="1:14" ht="24">
      <c r="A170" s="17"/>
      <c r="B170" s="18"/>
      <c r="C170" s="77"/>
      <c r="D170" s="16"/>
      <c r="E170" s="16"/>
      <c r="F170" s="78"/>
      <c r="G170" s="16"/>
      <c r="H170" s="79"/>
      <c r="I170" s="17"/>
      <c r="J170" s="17"/>
      <c r="K170" s="17"/>
      <c r="L170" s="17"/>
      <c r="M170" s="22"/>
      <c r="N170" s="22"/>
    </row>
    <row r="171" spans="1:14" ht="24">
      <c r="A171" s="17"/>
      <c r="B171" s="18"/>
      <c r="C171" s="77"/>
      <c r="D171" s="16"/>
      <c r="E171" s="16"/>
      <c r="F171" s="78"/>
      <c r="G171" s="16"/>
      <c r="H171" s="79"/>
      <c r="I171" s="17"/>
      <c r="J171" s="17"/>
      <c r="K171" s="17"/>
      <c r="L171" s="17"/>
      <c r="M171" s="22"/>
      <c r="N171" s="22"/>
    </row>
    <row r="172" spans="1:14" ht="24">
      <c r="A172" s="17"/>
      <c r="B172" s="18"/>
      <c r="C172" s="77"/>
      <c r="D172" s="16"/>
      <c r="E172" s="16"/>
      <c r="F172" s="78"/>
      <c r="G172" s="16"/>
      <c r="H172" s="79"/>
      <c r="I172" s="17"/>
      <c r="J172" s="17"/>
      <c r="K172" s="17"/>
      <c r="L172" s="17"/>
      <c r="M172" s="22"/>
      <c r="N172" s="22"/>
    </row>
    <row r="173" spans="1:14" ht="24">
      <c r="A173" s="17"/>
      <c r="B173" s="18"/>
      <c r="C173" s="77"/>
      <c r="D173" s="16"/>
      <c r="E173" s="16"/>
      <c r="F173" s="78"/>
      <c r="G173" s="16"/>
      <c r="H173" s="79"/>
      <c r="I173" s="17"/>
      <c r="J173" s="17"/>
      <c r="K173" s="17"/>
      <c r="L173" s="17"/>
      <c r="M173" s="22"/>
      <c r="N173" s="22"/>
    </row>
    <row r="174" spans="1:14" ht="24">
      <c r="A174" s="17"/>
      <c r="B174" s="18"/>
      <c r="C174" s="77"/>
      <c r="D174" s="16"/>
      <c r="E174" s="16"/>
      <c r="F174" s="78"/>
      <c r="G174" s="16"/>
      <c r="H174" s="79"/>
      <c r="I174" s="17"/>
      <c r="J174" s="17"/>
      <c r="K174" s="17"/>
      <c r="L174" s="17"/>
      <c r="M174" s="22"/>
      <c r="N174" s="22"/>
    </row>
    <row r="175" spans="1:14" ht="24">
      <c r="A175" s="17"/>
      <c r="B175" s="18"/>
      <c r="C175" s="77"/>
      <c r="D175" s="16"/>
      <c r="E175" s="16"/>
      <c r="F175" s="78"/>
      <c r="G175" s="16"/>
      <c r="H175" s="79"/>
      <c r="I175" s="17"/>
      <c r="J175" s="17"/>
      <c r="K175" s="17"/>
      <c r="L175" s="17"/>
      <c r="M175" s="22"/>
      <c r="N175" s="22"/>
    </row>
    <row r="176" spans="1:14" ht="24">
      <c r="A176" s="17"/>
      <c r="B176" s="18"/>
      <c r="C176" s="77"/>
      <c r="D176" s="16"/>
      <c r="E176" s="16"/>
      <c r="F176" s="78"/>
      <c r="G176" s="16"/>
      <c r="H176" s="79"/>
      <c r="I176" s="17"/>
      <c r="J176" s="17"/>
      <c r="K176" s="17"/>
      <c r="L176" s="17"/>
      <c r="M176" s="22"/>
      <c r="N176" s="22"/>
    </row>
    <row r="177" spans="1:14" ht="24">
      <c r="A177" s="17"/>
      <c r="B177" s="18"/>
      <c r="C177" s="77"/>
      <c r="D177" s="16"/>
      <c r="E177" s="16"/>
      <c r="F177" s="78"/>
      <c r="G177" s="16"/>
      <c r="H177" s="79"/>
      <c r="I177" s="17"/>
      <c r="J177" s="17"/>
      <c r="K177" s="17"/>
      <c r="L177" s="17"/>
      <c r="M177" s="22"/>
      <c r="N177" s="22"/>
    </row>
    <row r="178" spans="1:14" ht="24">
      <c r="A178" s="17"/>
      <c r="B178" s="18"/>
      <c r="C178" s="77"/>
      <c r="D178" s="16"/>
      <c r="E178" s="16"/>
      <c r="F178" s="78"/>
      <c r="G178" s="16"/>
      <c r="H178" s="79"/>
      <c r="I178" s="17"/>
      <c r="J178" s="17"/>
      <c r="K178" s="17"/>
      <c r="L178" s="17"/>
      <c r="M178" s="22"/>
      <c r="N178" s="22"/>
    </row>
    <row r="179" spans="1:14" ht="24">
      <c r="A179" s="17"/>
      <c r="B179" s="18"/>
      <c r="C179" s="77"/>
      <c r="D179" s="16"/>
      <c r="E179" s="16"/>
      <c r="F179" s="78"/>
      <c r="G179" s="16"/>
      <c r="H179" s="79"/>
      <c r="I179" s="17"/>
      <c r="J179" s="17"/>
      <c r="K179" s="17"/>
      <c r="L179" s="17"/>
      <c r="M179" s="22"/>
      <c r="N179" s="22"/>
    </row>
    <row r="180" spans="1:14" ht="24">
      <c r="A180" s="17"/>
      <c r="B180" s="18"/>
      <c r="C180" s="77"/>
      <c r="D180" s="16"/>
      <c r="E180" s="16"/>
      <c r="F180" s="78"/>
      <c r="G180" s="16"/>
      <c r="H180" s="79"/>
      <c r="I180" s="17"/>
      <c r="J180" s="17"/>
      <c r="K180" s="17"/>
      <c r="L180" s="17"/>
      <c r="M180" s="22"/>
      <c r="N180" s="22"/>
    </row>
    <row r="181" spans="1:14" ht="24">
      <c r="A181" s="17"/>
      <c r="B181" s="18"/>
      <c r="C181" s="77"/>
      <c r="D181" s="16"/>
      <c r="E181" s="16"/>
      <c r="F181" s="78"/>
      <c r="G181" s="16"/>
      <c r="H181" s="79"/>
      <c r="I181" s="17"/>
      <c r="J181" s="17"/>
      <c r="K181" s="17"/>
      <c r="L181" s="17"/>
      <c r="M181" s="22"/>
      <c r="N181" s="22"/>
    </row>
    <row r="182" spans="1:14" ht="24">
      <c r="A182" s="17"/>
      <c r="B182" s="18"/>
      <c r="C182" s="77"/>
      <c r="D182" s="16"/>
      <c r="E182" s="16"/>
      <c r="F182" s="78"/>
      <c r="G182" s="16"/>
      <c r="H182" s="79"/>
      <c r="I182" s="17"/>
      <c r="J182" s="17"/>
      <c r="K182" s="17"/>
      <c r="L182" s="17"/>
      <c r="M182" s="22"/>
      <c r="N182" s="22"/>
    </row>
    <row r="183" spans="1:14" ht="24">
      <c r="A183" s="17"/>
      <c r="B183" s="18"/>
      <c r="C183" s="77"/>
      <c r="D183" s="16"/>
      <c r="E183" s="16"/>
      <c r="F183" s="78"/>
      <c r="G183" s="16"/>
      <c r="H183" s="79"/>
      <c r="I183" s="17"/>
      <c r="J183" s="17"/>
      <c r="K183" s="17"/>
      <c r="L183" s="17"/>
      <c r="M183" s="22"/>
      <c r="N183" s="22"/>
    </row>
    <row r="184" spans="1:14" ht="24">
      <c r="A184" s="17"/>
      <c r="B184" s="18"/>
      <c r="C184" s="77"/>
      <c r="D184" s="16"/>
      <c r="E184" s="16"/>
      <c r="F184" s="78"/>
      <c r="G184" s="16"/>
      <c r="H184" s="79"/>
      <c r="I184" s="17"/>
      <c r="J184" s="17"/>
      <c r="K184" s="17"/>
      <c r="L184" s="17"/>
      <c r="M184" s="22"/>
      <c r="N184" s="22"/>
    </row>
    <row r="185" spans="1:14" ht="24">
      <c r="A185" s="17"/>
      <c r="B185" s="18"/>
      <c r="C185" s="77"/>
      <c r="D185" s="16"/>
      <c r="E185" s="16"/>
      <c r="F185" s="78"/>
      <c r="G185" s="16"/>
      <c r="H185" s="79"/>
      <c r="I185" s="17"/>
      <c r="J185" s="17"/>
      <c r="K185" s="17"/>
      <c r="L185" s="17"/>
      <c r="M185" s="22"/>
      <c r="N185" s="22"/>
    </row>
    <row r="186" spans="1:14" ht="24">
      <c r="A186" s="17"/>
      <c r="B186" s="18"/>
      <c r="C186" s="77"/>
      <c r="D186" s="16"/>
      <c r="E186" s="16"/>
      <c r="F186" s="78"/>
      <c r="G186" s="16"/>
      <c r="H186" s="79"/>
      <c r="I186" s="17"/>
      <c r="J186" s="17"/>
      <c r="K186" s="17"/>
      <c r="L186" s="17"/>
      <c r="M186" s="22"/>
      <c r="N186" s="22"/>
    </row>
    <row r="187" spans="1:14" ht="24">
      <c r="A187" s="17"/>
      <c r="B187" s="18"/>
      <c r="C187" s="77"/>
      <c r="D187" s="16"/>
      <c r="E187" s="16"/>
      <c r="F187" s="78"/>
      <c r="G187" s="16"/>
      <c r="H187" s="79"/>
      <c r="I187" s="17"/>
      <c r="J187" s="17"/>
      <c r="K187" s="17"/>
      <c r="L187" s="17"/>
      <c r="M187" s="22"/>
      <c r="N187" s="22"/>
    </row>
    <row r="188" spans="1:14" ht="24">
      <c r="A188" s="17"/>
      <c r="B188" s="18"/>
      <c r="C188" s="77"/>
      <c r="D188" s="16"/>
      <c r="E188" s="16"/>
      <c r="F188" s="78"/>
      <c r="G188" s="16"/>
      <c r="H188" s="79"/>
      <c r="I188" s="17"/>
      <c r="J188" s="17"/>
      <c r="K188" s="17"/>
      <c r="L188" s="17"/>
      <c r="M188" s="22"/>
      <c r="N188" s="22"/>
    </row>
    <row r="189" spans="1:14" ht="24">
      <c r="A189" s="17"/>
      <c r="B189" s="18"/>
      <c r="C189" s="77"/>
      <c r="D189" s="16"/>
      <c r="E189" s="16"/>
      <c r="F189" s="78"/>
      <c r="G189" s="16"/>
      <c r="H189" s="79"/>
      <c r="I189" s="17"/>
      <c r="J189" s="17"/>
      <c r="K189" s="17"/>
      <c r="L189" s="17"/>
      <c r="M189" s="22"/>
      <c r="N189" s="22"/>
    </row>
    <row r="190" spans="1:14" ht="24">
      <c r="A190" s="17"/>
      <c r="B190" s="18"/>
      <c r="C190" s="77"/>
      <c r="D190" s="16"/>
      <c r="E190" s="16"/>
      <c r="F190" s="78"/>
      <c r="G190" s="16"/>
      <c r="H190" s="79"/>
      <c r="I190" s="17"/>
      <c r="J190" s="17"/>
      <c r="K190" s="17"/>
      <c r="L190" s="17"/>
      <c r="M190" s="22"/>
      <c r="N190" s="22"/>
    </row>
    <row r="191" spans="1:14" ht="24">
      <c r="A191" s="17"/>
      <c r="B191" s="18"/>
      <c r="C191" s="77"/>
      <c r="D191" s="16"/>
      <c r="E191" s="16"/>
      <c r="F191" s="78"/>
      <c r="G191" s="16"/>
      <c r="H191" s="79"/>
      <c r="I191" s="17"/>
      <c r="J191" s="17"/>
      <c r="K191" s="17"/>
      <c r="L191" s="17"/>
      <c r="M191" s="22"/>
      <c r="N191" s="22"/>
    </row>
    <row r="192" spans="1:14" ht="24">
      <c r="A192" s="17"/>
      <c r="B192" s="18"/>
      <c r="C192" s="77"/>
      <c r="D192" s="16"/>
      <c r="E192" s="16"/>
      <c r="F192" s="78"/>
      <c r="G192" s="16"/>
      <c r="H192" s="79"/>
      <c r="I192" s="17"/>
      <c r="J192" s="17"/>
      <c r="K192" s="17"/>
      <c r="L192" s="17"/>
      <c r="M192" s="22"/>
      <c r="N192" s="22"/>
    </row>
    <row r="193" spans="1:14" ht="24">
      <c r="A193" s="17"/>
      <c r="B193" s="18"/>
      <c r="C193" s="77"/>
      <c r="D193" s="16"/>
      <c r="E193" s="16"/>
      <c r="F193" s="78"/>
      <c r="G193" s="16"/>
      <c r="H193" s="79"/>
      <c r="I193" s="17"/>
      <c r="J193" s="17"/>
      <c r="K193" s="17"/>
      <c r="L193" s="17"/>
      <c r="M193" s="22"/>
      <c r="N193" s="22"/>
    </row>
    <row r="194" spans="1:14" ht="24">
      <c r="A194" s="17"/>
      <c r="B194" s="18"/>
      <c r="C194" s="77"/>
      <c r="D194" s="16"/>
      <c r="E194" s="16"/>
      <c r="F194" s="78"/>
      <c r="G194" s="16"/>
      <c r="H194" s="79"/>
      <c r="I194" s="17"/>
      <c r="J194" s="17"/>
      <c r="K194" s="17"/>
      <c r="L194" s="17"/>
      <c r="M194" s="22"/>
      <c r="N194" s="22"/>
    </row>
    <row r="195" spans="1:14" ht="24">
      <c r="A195" s="17"/>
      <c r="B195" s="18"/>
      <c r="C195" s="77"/>
      <c r="D195" s="16"/>
      <c r="E195" s="16"/>
      <c r="F195" s="78"/>
      <c r="G195" s="16"/>
      <c r="H195" s="79"/>
      <c r="I195" s="17"/>
      <c r="J195" s="17"/>
      <c r="K195" s="17"/>
      <c r="L195" s="17"/>
      <c r="M195" s="22"/>
      <c r="N195" s="22"/>
    </row>
    <row r="196" spans="1:14" ht="24">
      <c r="A196" s="17"/>
      <c r="B196" s="18"/>
      <c r="C196" s="77"/>
      <c r="D196" s="16"/>
      <c r="E196" s="16"/>
      <c r="F196" s="78"/>
      <c r="G196" s="16"/>
      <c r="H196" s="79"/>
      <c r="I196" s="17"/>
      <c r="J196" s="17"/>
      <c r="K196" s="17"/>
      <c r="L196" s="17"/>
      <c r="M196" s="22"/>
      <c r="N196" s="22"/>
    </row>
    <row r="197" spans="1:14" ht="24">
      <c r="A197" s="17"/>
      <c r="B197" s="18"/>
      <c r="C197" s="77"/>
      <c r="D197" s="16"/>
      <c r="E197" s="16"/>
      <c r="F197" s="78"/>
      <c r="G197" s="16"/>
      <c r="H197" s="79"/>
      <c r="I197" s="17"/>
      <c r="J197" s="17"/>
      <c r="K197" s="17"/>
      <c r="L197" s="17"/>
      <c r="M197" s="22"/>
      <c r="N197" s="22"/>
    </row>
    <row r="198" spans="1:14" ht="24">
      <c r="A198" s="17"/>
      <c r="B198" s="18"/>
      <c r="C198" s="77"/>
      <c r="D198" s="16"/>
      <c r="E198" s="16"/>
      <c r="F198" s="78"/>
      <c r="G198" s="16"/>
      <c r="H198" s="79"/>
      <c r="I198" s="17"/>
      <c r="J198" s="17"/>
      <c r="K198" s="17"/>
      <c r="L198" s="17"/>
      <c r="M198" s="22"/>
      <c r="N198" s="22"/>
    </row>
    <row r="199" spans="1:14" ht="24">
      <c r="A199" s="17"/>
      <c r="B199" s="18"/>
      <c r="C199" s="77"/>
      <c r="D199" s="16"/>
      <c r="E199" s="16"/>
      <c r="F199" s="78"/>
      <c r="G199" s="16"/>
      <c r="H199" s="79"/>
      <c r="I199" s="17"/>
      <c r="J199" s="17"/>
      <c r="K199" s="17"/>
      <c r="L199" s="17"/>
      <c r="M199" s="22"/>
      <c r="N199" s="22"/>
    </row>
    <row r="200" spans="1:14" ht="24">
      <c r="A200" s="17"/>
      <c r="B200" s="18"/>
      <c r="C200" s="77"/>
      <c r="D200" s="16"/>
      <c r="E200" s="16"/>
      <c r="F200" s="78"/>
      <c r="G200" s="16"/>
      <c r="H200" s="79"/>
      <c r="I200" s="17"/>
      <c r="J200" s="17"/>
      <c r="K200" s="17"/>
      <c r="L200" s="17"/>
      <c r="M200" s="22"/>
      <c r="N200" s="22"/>
    </row>
    <row r="201" spans="1:14" ht="24">
      <c r="A201" s="17"/>
      <c r="B201" s="18"/>
      <c r="C201" s="77"/>
      <c r="D201" s="16"/>
      <c r="E201" s="16"/>
      <c r="F201" s="78"/>
      <c r="G201" s="16"/>
      <c r="H201" s="79"/>
      <c r="I201" s="17"/>
      <c r="J201" s="17"/>
      <c r="K201" s="17"/>
      <c r="L201" s="17"/>
      <c r="M201" s="22"/>
      <c r="N201" s="22"/>
    </row>
    <row r="202" spans="1:14" ht="24">
      <c r="A202" s="17"/>
      <c r="B202" s="18"/>
      <c r="C202" s="77"/>
      <c r="D202" s="16"/>
      <c r="E202" s="16"/>
      <c r="F202" s="78"/>
      <c r="G202" s="16"/>
      <c r="H202" s="79"/>
      <c r="I202" s="17"/>
      <c r="J202" s="17"/>
      <c r="K202" s="17"/>
      <c r="L202" s="17"/>
      <c r="M202" s="22"/>
      <c r="N202" s="22"/>
    </row>
    <row r="203" spans="1:14" ht="24">
      <c r="A203" s="17"/>
      <c r="B203" s="18"/>
      <c r="C203" s="77"/>
      <c r="D203" s="16"/>
      <c r="E203" s="16"/>
      <c r="F203" s="78"/>
      <c r="G203" s="16"/>
      <c r="H203" s="79"/>
      <c r="I203" s="17"/>
      <c r="J203" s="17"/>
      <c r="K203" s="17"/>
      <c r="L203" s="17"/>
      <c r="M203" s="22"/>
      <c r="N203" s="22"/>
    </row>
    <row r="204" spans="1:14" ht="24">
      <c r="A204" s="17"/>
      <c r="B204" s="18"/>
      <c r="C204" s="77"/>
      <c r="D204" s="16"/>
      <c r="E204" s="16"/>
      <c r="F204" s="78"/>
      <c r="G204" s="16"/>
      <c r="H204" s="79"/>
      <c r="I204" s="17"/>
      <c r="J204" s="17"/>
      <c r="K204" s="17"/>
      <c r="L204" s="17"/>
      <c r="M204" s="22"/>
      <c r="N204" s="22"/>
    </row>
    <row r="205" spans="1:14" ht="24">
      <c r="A205" s="17"/>
      <c r="B205" s="18"/>
      <c r="C205" s="77"/>
      <c r="D205" s="16"/>
      <c r="E205" s="16"/>
      <c r="F205" s="78"/>
      <c r="G205" s="16"/>
      <c r="H205" s="79"/>
      <c r="I205" s="17"/>
      <c r="J205" s="17"/>
      <c r="K205" s="17"/>
      <c r="L205" s="17"/>
      <c r="M205" s="22"/>
      <c r="N205" s="22"/>
    </row>
    <row r="206" spans="1:14" ht="24">
      <c r="A206" s="17"/>
      <c r="B206" s="18"/>
      <c r="C206" s="77"/>
      <c r="D206" s="16"/>
      <c r="E206" s="16"/>
      <c r="F206" s="78"/>
      <c r="G206" s="16"/>
      <c r="H206" s="79"/>
      <c r="I206" s="17"/>
      <c r="J206" s="17"/>
      <c r="K206" s="17"/>
      <c r="L206" s="17"/>
      <c r="M206" s="22"/>
      <c r="N206" s="22"/>
    </row>
    <row r="207" spans="1:14" ht="24">
      <c r="A207" s="17"/>
      <c r="B207" s="18"/>
      <c r="C207" s="77"/>
      <c r="D207" s="16"/>
      <c r="E207" s="16"/>
      <c r="F207" s="78"/>
      <c r="G207" s="16"/>
      <c r="H207" s="79"/>
      <c r="I207" s="17"/>
      <c r="J207" s="17"/>
      <c r="K207" s="17"/>
      <c r="L207" s="17"/>
      <c r="M207" s="22"/>
      <c r="N207" s="22"/>
    </row>
    <row r="208" spans="1:14" ht="24">
      <c r="A208" s="17"/>
      <c r="B208" s="18"/>
      <c r="C208" s="77"/>
      <c r="D208" s="16"/>
      <c r="E208" s="16"/>
      <c r="F208" s="78"/>
      <c r="G208" s="16"/>
      <c r="H208" s="79"/>
      <c r="I208" s="17"/>
      <c r="J208" s="17"/>
      <c r="K208" s="17"/>
      <c r="L208" s="17"/>
      <c r="M208" s="22"/>
      <c r="N208" s="22"/>
    </row>
    <row r="209" spans="1:14" ht="24">
      <c r="A209" s="17"/>
      <c r="B209" s="18"/>
      <c r="C209" s="77"/>
      <c r="D209" s="16"/>
      <c r="E209" s="16"/>
      <c r="F209" s="78"/>
      <c r="G209" s="16"/>
      <c r="H209" s="79"/>
      <c r="I209" s="17"/>
      <c r="J209" s="17"/>
      <c r="K209" s="17"/>
      <c r="L209" s="17"/>
      <c r="M209" s="22"/>
      <c r="N209" s="22"/>
    </row>
    <row r="210" spans="1:14" ht="24">
      <c r="A210" s="17"/>
      <c r="B210" s="18"/>
      <c r="C210" s="77"/>
      <c r="D210" s="16"/>
      <c r="E210" s="16"/>
      <c r="F210" s="78"/>
      <c r="G210" s="16"/>
      <c r="H210" s="79"/>
      <c r="I210" s="17"/>
      <c r="J210" s="17"/>
      <c r="K210" s="17"/>
      <c r="L210" s="17"/>
      <c r="M210" s="22"/>
      <c r="N210" s="22"/>
    </row>
    <row r="211" spans="1:14" ht="24">
      <c r="A211" s="17"/>
      <c r="B211" s="18"/>
      <c r="C211" s="77"/>
      <c r="D211" s="16"/>
      <c r="E211" s="16"/>
      <c r="F211" s="78"/>
      <c r="G211" s="16"/>
      <c r="H211" s="79"/>
      <c r="I211" s="17"/>
      <c r="J211" s="17"/>
      <c r="K211" s="17"/>
      <c r="L211" s="17"/>
      <c r="M211" s="22"/>
      <c r="N211" s="22"/>
    </row>
    <row r="212" spans="1:14" ht="24">
      <c r="A212" s="17"/>
      <c r="B212" s="18"/>
      <c r="C212" s="77"/>
      <c r="D212" s="16"/>
      <c r="E212" s="16"/>
      <c r="F212" s="78"/>
      <c r="G212" s="16"/>
      <c r="H212" s="79"/>
      <c r="I212" s="17"/>
      <c r="J212" s="17"/>
      <c r="K212" s="17"/>
      <c r="L212" s="17"/>
      <c r="M212" s="22"/>
      <c r="N212" s="22"/>
    </row>
    <row r="213" spans="1:14" ht="24">
      <c r="A213" s="17"/>
      <c r="B213" s="18"/>
      <c r="C213" s="77"/>
      <c r="D213" s="16"/>
      <c r="E213" s="16"/>
      <c r="F213" s="78"/>
      <c r="G213" s="16"/>
      <c r="H213" s="79"/>
      <c r="I213" s="17"/>
      <c r="J213" s="17"/>
      <c r="K213" s="17"/>
      <c r="L213" s="17"/>
      <c r="M213" s="22"/>
      <c r="N213" s="22"/>
    </row>
    <row r="214" spans="1:14" ht="24">
      <c r="A214" s="17"/>
      <c r="B214" s="18"/>
      <c r="C214" s="77"/>
      <c r="D214" s="16"/>
      <c r="E214" s="16"/>
      <c r="F214" s="78"/>
      <c r="G214" s="16"/>
      <c r="H214" s="79"/>
      <c r="I214" s="17"/>
      <c r="J214" s="17"/>
      <c r="K214" s="17"/>
      <c r="L214" s="17"/>
      <c r="M214" s="22"/>
      <c r="N214" s="22"/>
    </row>
    <row r="215" spans="1:14" ht="24">
      <c r="A215" s="17"/>
      <c r="B215" s="18"/>
      <c r="C215" s="77"/>
      <c r="D215" s="16"/>
      <c r="E215" s="16"/>
      <c r="F215" s="78"/>
      <c r="G215" s="16"/>
      <c r="H215" s="79"/>
      <c r="I215" s="17"/>
      <c r="J215" s="17"/>
      <c r="K215" s="17"/>
      <c r="L215" s="17"/>
      <c r="M215" s="22"/>
      <c r="N215" s="22"/>
    </row>
    <row r="216" spans="1:14" ht="24">
      <c r="A216" s="17"/>
      <c r="B216" s="18"/>
      <c r="C216" s="77"/>
      <c r="D216" s="16"/>
      <c r="E216" s="16"/>
      <c r="F216" s="78"/>
      <c r="G216" s="16"/>
      <c r="H216" s="79"/>
      <c r="I216" s="17"/>
      <c r="J216" s="17"/>
      <c r="K216" s="17"/>
      <c r="L216" s="17"/>
      <c r="M216" s="22"/>
      <c r="N216" s="22"/>
    </row>
    <row r="217" spans="1:14" ht="24">
      <c r="A217" s="17"/>
      <c r="B217" s="18"/>
      <c r="C217" s="77"/>
      <c r="D217" s="16"/>
      <c r="E217" s="16"/>
      <c r="F217" s="78"/>
      <c r="G217" s="16"/>
      <c r="H217" s="79"/>
      <c r="I217" s="17"/>
      <c r="J217" s="17"/>
      <c r="K217" s="17"/>
      <c r="L217" s="17"/>
      <c r="M217" s="22"/>
      <c r="N217" s="22"/>
    </row>
    <row r="218" spans="1:14" ht="24">
      <c r="A218" s="17"/>
      <c r="B218" s="18"/>
      <c r="C218" s="77"/>
      <c r="D218" s="16"/>
      <c r="E218" s="16"/>
      <c r="F218" s="78"/>
      <c r="G218" s="16"/>
      <c r="H218" s="79"/>
      <c r="I218" s="17"/>
      <c r="J218" s="17"/>
      <c r="K218" s="17"/>
      <c r="L218" s="17"/>
      <c r="M218" s="22"/>
      <c r="N218" s="22"/>
    </row>
    <row r="219" spans="1:14" ht="24">
      <c r="A219" s="17"/>
      <c r="B219" s="18"/>
      <c r="C219" s="77"/>
      <c r="D219" s="16"/>
      <c r="E219" s="16"/>
      <c r="F219" s="78"/>
      <c r="G219" s="16"/>
      <c r="H219" s="79"/>
      <c r="I219" s="17"/>
      <c r="J219" s="17"/>
      <c r="K219" s="17"/>
      <c r="L219" s="17"/>
      <c r="M219" s="22"/>
      <c r="N219" s="22"/>
    </row>
    <row r="220" spans="1:14" ht="24">
      <c r="A220" s="17"/>
      <c r="B220" s="18"/>
      <c r="C220" s="77"/>
      <c r="D220" s="16"/>
      <c r="E220" s="16"/>
      <c r="F220" s="78"/>
      <c r="G220" s="16"/>
      <c r="H220" s="79"/>
      <c r="I220" s="17"/>
      <c r="J220" s="17"/>
      <c r="K220" s="17"/>
      <c r="L220" s="17"/>
      <c r="M220" s="22"/>
      <c r="N220" s="22"/>
    </row>
    <row r="221" spans="1:14" ht="24">
      <c r="A221" s="17"/>
      <c r="B221" s="18"/>
      <c r="C221" s="77"/>
      <c r="D221" s="16"/>
      <c r="E221" s="16"/>
      <c r="F221" s="78"/>
      <c r="G221" s="16"/>
      <c r="H221" s="79"/>
      <c r="I221" s="17"/>
      <c r="J221" s="17"/>
      <c r="K221" s="17"/>
      <c r="L221" s="17"/>
      <c r="M221" s="22"/>
      <c r="N221" s="22"/>
    </row>
    <row r="222" spans="1:14" ht="24">
      <c r="A222" s="17"/>
      <c r="B222" s="18"/>
      <c r="C222" s="77"/>
      <c r="D222" s="16"/>
      <c r="E222" s="16"/>
      <c r="F222" s="78"/>
      <c r="G222" s="16"/>
      <c r="H222" s="79"/>
      <c r="I222" s="17"/>
      <c r="J222" s="17"/>
      <c r="K222" s="17"/>
      <c r="L222" s="17"/>
      <c r="M222" s="22"/>
      <c r="N222" s="22"/>
    </row>
    <row r="223" spans="1:14" ht="24">
      <c r="A223" s="17"/>
      <c r="B223" s="18"/>
      <c r="C223" s="77"/>
      <c r="D223" s="16"/>
      <c r="E223" s="16"/>
      <c r="F223" s="78"/>
      <c r="G223" s="16"/>
      <c r="H223" s="79"/>
      <c r="I223" s="17"/>
      <c r="J223" s="17"/>
      <c r="K223" s="17"/>
      <c r="L223" s="17"/>
      <c r="M223" s="22"/>
      <c r="N223" s="22"/>
    </row>
    <row r="224" spans="1:14" ht="24">
      <c r="A224" s="17"/>
      <c r="B224" s="18"/>
      <c r="C224" s="17"/>
      <c r="D224" s="17"/>
      <c r="E224" s="17"/>
      <c r="F224" s="17"/>
      <c r="G224" s="16"/>
      <c r="H224" s="17"/>
      <c r="I224" s="17"/>
      <c r="J224" s="17"/>
      <c r="K224" s="17"/>
      <c r="L224" s="17"/>
      <c r="M224" s="22"/>
      <c r="N224" s="22"/>
    </row>
    <row r="225" spans="1:14" ht="24">
      <c r="A225" s="17"/>
      <c r="B225" s="18"/>
      <c r="C225" s="17"/>
      <c r="D225" s="17"/>
      <c r="E225" s="17"/>
      <c r="F225" s="17"/>
      <c r="G225" s="16"/>
      <c r="H225" s="17"/>
      <c r="I225" s="17"/>
      <c r="J225" s="17"/>
      <c r="K225" s="17"/>
      <c r="L225" s="17"/>
      <c r="M225" s="22"/>
      <c r="N225" s="22"/>
    </row>
    <row r="226" spans="1:14" ht="24">
      <c r="A226" s="17"/>
      <c r="B226" s="18"/>
      <c r="C226" s="17"/>
      <c r="D226" s="17"/>
      <c r="E226" s="17"/>
      <c r="F226" s="17"/>
      <c r="G226" s="16"/>
      <c r="H226" s="17"/>
      <c r="I226" s="17"/>
      <c r="J226" s="17"/>
      <c r="K226" s="17"/>
      <c r="L226" s="17"/>
      <c r="M226" s="22"/>
      <c r="N226" s="22"/>
    </row>
    <row r="227" spans="1:14" ht="24">
      <c r="A227" s="17"/>
      <c r="B227" s="18"/>
      <c r="C227" s="17"/>
      <c r="D227" s="17"/>
      <c r="E227" s="17"/>
      <c r="F227" s="17"/>
      <c r="G227" s="16"/>
      <c r="H227" s="17"/>
      <c r="I227" s="17"/>
      <c r="J227" s="17"/>
      <c r="K227" s="17"/>
      <c r="L227" s="17"/>
      <c r="M227" s="22"/>
      <c r="N227" s="22"/>
    </row>
    <row r="228" spans="1:14" ht="24">
      <c r="A228" s="17"/>
      <c r="B228" s="18"/>
      <c r="C228" s="17"/>
      <c r="D228" s="17"/>
      <c r="E228" s="17"/>
      <c r="F228" s="17"/>
      <c r="G228" s="16"/>
      <c r="H228" s="17"/>
      <c r="I228" s="17"/>
      <c r="J228" s="17"/>
      <c r="K228" s="17"/>
      <c r="L228" s="17"/>
      <c r="M228" s="22"/>
      <c r="N228" s="22"/>
    </row>
    <row r="229" spans="1:14" ht="24">
      <c r="A229" s="17"/>
      <c r="B229" s="18"/>
      <c r="C229" s="17"/>
      <c r="D229" s="17"/>
      <c r="E229" s="17"/>
      <c r="F229" s="17"/>
      <c r="G229" s="16"/>
      <c r="H229" s="17"/>
      <c r="I229" s="17"/>
      <c r="J229" s="17"/>
      <c r="K229" s="17"/>
      <c r="L229" s="17"/>
      <c r="M229" s="22"/>
      <c r="N229" s="22"/>
    </row>
    <row r="230" spans="1:14" ht="24">
      <c r="A230" s="17"/>
      <c r="B230" s="18"/>
      <c r="C230" s="17"/>
      <c r="D230" s="17"/>
      <c r="E230" s="17"/>
      <c r="F230" s="17"/>
      <c r="G230" s="16"/>
      <c r="H230" s="17"/>
      <c r="I230" s="17"/>
      <c r="J230" s="17"/>
      <c r="K230" s="17"/>
      <c r="L230" s="17"/>
      <c r="M230" s="22"/>
      <c r="N230" s="22"/>
    </row>
    <row r="231" spans="1:14" ht="24">
      <c r="A231" s="17"/>
      <c r="B231" s="18"/>
      <c r="C231" s="17"/>
      <c r="D231" s="17"/>
      <c r="E231" s="17"/>
      <c r="F231" s="17"/>
      <c r="G231" s="16"/>
      <c r="H231" s="17"/>
      <c r="I231" s="17"/>
      <c r="J231" s="17"/>
      <c r="K231" s="17"/>
      <c r="L231" s="17"/>
      <c r="M231" s="22"/>
      <c r="N231" s="22"/>
    </row>
    <row r="232" spans="1:14" ht="24">
      <c r="A232" s="17"/>
      <c r="B232" s="18"/>
      <c r="C232" s="17"/>
      <c r="D232" s="17"/>
      <c r="E232" s="17"/>
      <c r="F232" s="17"/>
      <c r="G232" s="16"/>
      <c r="H232" s="17"/>
      <c r="I232" s="17"/>
      <c r="J232" s="17"/>
      <c r="K232" s="17"/>
      <c r="L232" s="17"/>
      <c r="M232" s="22"/>
      <c r="N232" s="22"/>
    </row>
    <row r="233" spans="1:14" ht="24">
      <c r="A233" s="17"/>
      <c r="B233" s="18"/>
      <c r="C233" s="17"/>
      <c r="D233" s="17"/>
      <c r="E233" s="17"/>
      <c r="F233" s="17"/>
      <c r="G233" s="16"/>
      <c r="H233" s="17"/>
      <c r="I233" s="17"/>
      <c r="J233" s="17"/>
      <c r="K233" s="17"/>
      <c r="L233" s="17"/>
      <c r="M233" s="22"/>
      <c r="N233" s="22"/>
    </row>
    <row r="234" spans="1:14" ht="24">
      <c r="A234" s="17"/>
      <c r="B234" s="18"/>
      <c r="C234" s="17"/>
      <c r="D234" s="17"/>
      <c r="E234" s="17"/>
      <c r="F234" s="17"/>
      <c r="G234" s="16"/>
      <c r="H234" s="17"/>
      <c r="I234" s="17"/>
      <c r="J234" s="17"/>
      <c r="K234" s="17"/>
      <c r="L234" s="17"/>
      <c r="M234" s="22"/>
      <c r="N234" s="22"/>
    </row>
    <row r="235" spans="1:14" ht="24">
      <c r="A235" s="17"/>
      <c r="B235" s="18"/>
      <c r="C235" s="17"/>
      <c r="D235" s="17"/>
      <c r="E235" s="17"/>
      <c r="F235" s="17"/>
      <c r="G235" s="16"/>
      <c r="H235" s="17"/>
      <c r="I235" s="17"/>
      <c r="J235" s="17"/>
      <c r="K235" s="17"/>
      <c r="L235" s="17"/>
      <c r="M235" s="22"/>
      <c r="N235" s="22"/>
    </row>
    <row r="236" spans="1:14" ht="24">
      <c r="A236" s="17"/>
      <c r="B236" s="18"/>
      <c r="C236" s="17"/>
      <c r="D236" s="17"/>
      <c r="E236" s="17"/>
      <c r="F236" s="17"/>
      <c r="G236" s="16"/>
      <c r="H236" s="17"/>
      <c r="I236" s="17"/>
      <c r="J236" s="17"/>
      <c r="K236" s="17"/>
      <c r="L236" s="17"/>
      <c r="M236" s="22"/>
      <c r="N236" s="22"/>
    </row>
    <row r="237" spans="1:14" ht="24">
      <c r="A237" s="17"/>
      <c r="B237" s="18"/>
      <c r="C237" s="17"/>
      <c r="D237" s="17"/>
      <c r="E237" s="17"/>
      <c r="F237" s="17"/>
      <c r="G237" s="16"/>
      <c r="H237" s="17"/>
      <c r="I237" s="17"/>
      <c r="J237" s="17"/>
      <c r="K237" s="17"/>
      <c r="L237" s="17"/>
      <c r="M237" s="22"/>
      <c r="N237" s="22"/>
    </row>
    <row r="238" spans="1:14" ht="24">
      <c r="A238" s="17"/>
      <c r="B238" s="18"/>
      <c r="C238" s="17"/>
      <c r="D238" s="17"/>
      <c r="E238" s="17"/>
      <c r="F238" s="17"/>
      <c r="G238" s="16"/>
      <c r="H238" s="17"/>
      <c r="I238" s="17"/>
      <c r="J238" s="17"/>
      <c r="K238" s="17"/>
      <c r="L238" s="17"/>
      <c r="M238" s="22"/>
      <c r="N238" s="22"/>
    </row>
    <row r="239" spans="1:14" ht="24">
      <c r="A239" s="17"/>
      <c r="B239" s="18"/>
      <c r="C239" s="17"/>
      <c r="D239" s="17"/>
      <c r="E239" s="17"/>
      <c r="F239" s="17"/>
      <c r="G239" s="16"/>
      <c r="H239" s="17"/>
      <c r="I239" s="17"/>
      <c r="J239" s="17"/>
      <c r="K239" s="17"/>
      <c r="L239" s="17"/>
      <c r="M239" s="22"/>
      <c r="N239" s="22"/>
    </row>
    <row r="240" spans="1:14" ht="24">
      <c r="A240" s="17"/>
      <c r="B240" s="18"/>
      <c r="C240" s="17"/>
      <c r="D240" s="17"/>
      <c r="E240" s="17"/>
      <c r="F240" s="17"/>
      <c r="G240" s="16"/>
      <c r="H240" s="17"/>
      <c r="I240" s="17"/>
      <c r="J240" s="17"/>
      <c r="K240" s="17"/>
      <c r="L240" s="17"/>
      <c r="M240" s="22"/>
      <c r="N240" s="22"/>
    </row>
    <row r="241" spans="1:14" ht="24">
      <c r="A241" s="17"/>
      <c r="B241" s="18"/>
      <c r="C241" s="17"/>
      <c r="D241" s="17"/>
      <c r="E241" s="17"/>
      <c r="F241" s="17"/>
      <c r="G241" s="16"/>
      <c r="H241" s="17"/>
      <c r="I241" s="17"/>
      <c r="J241" s="17"/>
      <c r="K241" s="17"/>
      <c r="L241" s="17"/>
      <c r="M241" s="22"/>
      <c r="N241" s="22"/>
    </row>
    <row r="242" spans="1:14" ht="24">
      <c r="A242" s="17"/>
      <c r="B242" s="18"/>
      <c r="C242" s="17"/>
      <c r="D242" s="17"/>
      <c r="E242" s="17"/>
      <c r="F242" s="17"/>
      <c r="G242" s="16"/>
      <c r="H242" s="17"/>
      <c r="I242" s="17"/>
      <c r="J242" s="17"/>
      <c r="K242" s="17"/>
      <c r="L242" s="17"/>
      <c r="M242" s="22"/>
      <c r="N242" s="22"/>
    </row>
    <row r="243" spans="1:14" ht="24">
      <c r="A243" s="17"/>
      <c r="B243" s="18"/>
      <c r="C243" s="17"/>
      <c r="D243" s="17"/>
      <c r="E243" s="17"/>
      <c r="F243" s="17"/>
      <c r="G243" s="16"/>
      <c r="H243" s="17"/>
      <c r="I243" s="17"/>
      <c r="J243" s="17"/>
      <c r="K243" s="17"/>
      <c r="L243" s="17"/>
      <c r="M243" s="22"/>
      <c r="N243" s="22"/>
    </row>
    <row r="244" spans="1:14" ht="24">
      <c r="A244" s="17"/>
      <c r="B244" s="18"/>
      <c r="C244" s="17"/>
      <c r="D244" s="17"/>
      <c r="E244" s="17"/>
      <c r="F244" s="17"/>
      <c r="G244" s="16"/>
      <c r="H244" s="17"/>
      <c r="I244" s="17"/>
      <c r="J244" s="17"/>
      <c r="K244" s="17"/>
      <c r="L244" s="17"/>
      <c r="M244" s="22"/>
      <c r="N244" s="22"/>
    </row>
    <row r="245" spans="1:14" ht="24">
      <c r="A245" s="17"/>
      <c r="B245" s="18"/>
      <c r="C245" s="17"/>
      <c r="D245" s="17"/>
      <c r="E245" s="17"/>
      <c r="F245" s="17"/>
      <c r="G245" s="16"/>
      <c r="H245" s="17"/>
      <c r="I245" s="17"/>
      <c r="J245" s="17"/>
      <c r="K245" s="17"/>
      <c r="L245" s="17"/>
      <c r="M245" s="22"/>
      <c r="N245" s="22"/>
    </row>
    <row r="246" spans="1:14" ht="24">
      <c r="A246" s="17"/>
      <c r="B246" s="18"/>
      <c r="C246" s="17"/>
      <c r="D246" s="17"/>
      <c r="E246" s="17"/>
      <c r="F246" s="17"/>
      <c r="G246" s="16"/>
      <c r="H246" s="17"/>
      <c r="I246" s="17"/>
      <c r="J246" s="17"/>
      <c r="K246" s="17"/>
      <c r="L246" s="17"/>
      <c r="M246" s="22"/>
      <c r="N246" s="22"/>
    </row>
    <row r="247" spans="1:14" ht="24">
      <c r="A247" s="17"/>
      <c r="B247" s="18"/>
      <c r="C247" s="17"/>
      <c r="D247" s="17"/>
      <c r="E247" s="17"/>
      <c r="F247" s="17"/>
      <c r="G247" s="16"/>
      <c r="H247" s="17"/>
      <c r="I247" s="17"/>
      <c r="J247" s="17"/>
      <c r="K247" s="17"/>
      <c r="L247" s="17"/>
      <c r="M247" s="22"/>
      <c r="N247" s="22"/>
    </row>
    <row r="248" spans="1:14" ht="24">
      <c r="A248" s="17"/>
      <c r="B248" s="18"/>
      <c r="C248" s="17"/>
      <c r="D248" s="17"/>
      <c r="E248" s="17"/>
      <c r="F248" s="17"/>
      <c r="G248" s="16"/>
      <c r="H248" s="17"/>
      <c r="I248" s="17"/>
      <c r="J248" s="17"/>
      <c r="K248" s="17"/>
      <c r="L248" s="17"/>
      <c r="M248" s="22"/>
      <c r="N248" s="22"/>
    </row>
    <row r="249" spans="1:14" ht="24">
      <c r="A249" s="17"/>
      <c r="B249" s="18"/>
      <c r="C249" s="17"/>
      <c r="D249" s="17"/>
      <c r="E249" s="17"/>
      <c r="F249" s="17"/>
      <c r="G249" s="16"/>
      <c r="H249" s="17"/>
      <c r="I249" s="17"/>
      <c r="J249" s="17"/>
      <c r="K249" s="17"/>
      <c r="L249" s="17"/>
      <c r="M249" s="22"/>
      <c r="N249" s="22"/>
    </row>
    <row r="250" spans="1:14" ht="24">
      <c r="A250" s="17"/>
      <c r="B250" s="18"/>
      <c r="C250" s="17"/>
      <c r="D250" s="17"/>
      <c r="E250" s="17"/>
      <c r="F250" s="17"/>
      <c r="G250" s="16"/>
      <c r="H250" s="17"/>
      <c r="I250" s="17"/>
      <c r="J250" s="17"/>
      <c r="K250" s="17"/>
      <c r="L250" s="17"/>
      <c r="M250" s="22"/>
      <c r="N250" s="22"/>
    </row>
    <row r="251" spans="1:14" ht="24">
      <c r="A251" s="17"/>
      <c r="B251" s="18"/>
      <c r="C251" s="17"/>
      <c r="D251" s="17"/>
      <c r="E251" s="17"/>
      <c r="F251" s="17"/>
      <c r="G251" s="16"/>
      <c r="H251" s="17"/>
      <c r="I251" s="17"/>
      <c r="J251" s="17"/>
      <c r="K251" s="17"/>
      <c r="L251" s="17"/>
      <c r="M251" s="22"/>
      <c r="N251" s="22"/>
    </row>
    <row r="252" spans="1:14" ht="24">
      <c r="A252" s="17"/>
      <c r="B252" s="18"/>
      <c r="C252" s="17"/>
      <c r="D252" s="17"/>
      <c r="E252" s="17"/>
      <c r="F252" s="17"/>
      <c r="G252" s="16"/>
      <c r="H252" s="17"/>
      <c r="I252" s="17"/>
      <c r="J252" s="17"/>
      <c r="K252" s="17"/>
      <c r="L252" s="17"/>
      <c r="M252" s="22"/>
      <c r="N252" s="22"/>
    </row>
    <row r="253" spans="1:14" ht="24">
      <c r="A253" s="17"/>
      <c r="B253" s="18"/>
      <c r="C253" s="17"/>
      <c r="D253" s="17"/>
      <c r="E253" s="17"/>
      <c r="F253" s="17"/>
      <c r="G253" s="16"/>
      <c r="H253" s="17"/>
      <c r="I253" s="17"/>
      <c r="J253" s="17"/>
      <c r="K253" s="17"/>
      <c r="L253" s="17"/>
      <c r="M253" s="22"/>
      <c r="N253" s="22"/>
    </row>
    <row r="254" spans="1:14" ht="24">
      <c r="A254" s="17"/>
      <c r="B254" s="18"/>
      <c r="C254" s="17"/>
      <c r="D254" s="17"/>
      <c r="E254" s="17"/>
      <c r="F254" s="17"/>
      <c r="G254" s="16"/>
      <c r="H254" s="17"/>
      <c r="I254" s="17"/>
      <c r="J254" s="17"/>
      <c r="K254" s="17"/>
      <c r="L254" s="17"/>
      <c r="M254" s="22"/>
      <c r="N254" s="22"/>
    </row>
    <row r="255" spans="1:14" ht="24">
      <c r="A255" s="17"/>
      <c r="B255" s="18"/>
      <c r="C255" s="17"/>
      <c r="D255" s="17"/>
      <c r="E255" s="17"/>
      <c r="F255" s="17"/>
      <c r="G255" s="16"/>
      <c r="H255" s="17"/>
      <c r="I255" s="17"/>
      <c r="J255" s="17"/>
      <c r="K255" s="17"/>
      <c r="L255" s="17"/>
      <c r="M255" s="22"/>
      <c r="N255" s="22"/>
    </row>
    <row r="256" spans="1:14" ht="24">
      <c r="A256" s="17"/>
      <c r="B256" s="18"/>
      <c r="C256" s="17"/>
      <c r="D256" s="17"/>
      <c r="E256" s="17"/>
      <c r="F256" s="17"/>
      <c r="G256" s="16"/>
      <c r="H256" s="17"/>
      <c r="I256" s="17"/>
      <c r="J256" s="17"/>
      <c r="K256" s="17"/>
      <c r="L256" s="17"/>
      <c r="M256" s="22"/>
      <c r="N256" s="22"/>
    </row>
    <row r="257" spans="1:14" ht="24">
      <c r="A257" s="17"/>
      <c r="B257" s="18"/>
      <c r="C257" s="17"/>
      <c r="D257" s="17"/>
      <c r="E257" s="17"/>
      <c r="F257" s="17"/>
      <c r="G257" s="16"/>
      <c r="H257" s="17"/>
      <c r="I257" s="17"/>
      <c r="J257" s="17"/>
      <c r="K257" s="17"/>
      <c r="L257" s="17"/>
      <c r="M257" s="22"/>
      <c r="N257" s="22"/>
    </row>
    <row r="258" spans="1:14" ht="24">
      <c r="A258" s="17"/>
      <c r="B258" s="18"/>
      <c r="C258" s="17"/>
      <c r="D258" s="17"/>
      <c r="E258" s="17"/>
      <c r="F258" s="17"/>
      <c r="G258" s="16"/>
      <c r="H258" s="17"/>
      <c r="I258" s="17"/>
      <c r="J258" s="17"/>
      <c r="K258" s="17"/>
      <c r="L258" s="17"/>
      <c r="M258" s="22"/>
      <c r="N258" s="22"/>
    </row>
    <row r="259" spans="1:14" ht="24">
      <c r="A259" s="17"/>
      <c r="B259" s="18"/>
      <c r="C259" s="17"/>
      <c r="D259" s="17"/>
      <c r="E259" s="17"/>
      <c r="F259" s="17"/>
      <c r="G259" s="16"/>
      <c r="H259" s="17"/>
      <c r="I259" s="17"/>
      <c r="J259" s="17"/>
      <c r="K259" s="17"/>
      <c r="L259" s="17"/>
      <c r="M259" s="22"/>
      <c r="N259" s="22"/>
    </row>
    <row r="260" spans="1:14" ht="24">
      <c r="A260" s="17"/>
      <c r="B260" s="18"/>
      <c r="C260" s="17"/>
      <c r="D260" s="17"/>
      <c r="E260" s="17"/>
      <c r="F260" s="17"/>
      <c r="G260" s="16"/>
      <c r="H260" s="17"/>
      <c r="I260" s="17"/>
      <c r="J260" s="17"/>
      <c r="K260" s="17"/>
      <c r="L260" s="17"/>
      <c r="M260" s="22"/>
      <c r="N260" s="22"/>
    </row>
    <row r="261" spans="1:14" ht="24">
      <c r="A261" s="17"/>
      <c r="B261" s="18"/>
      <c r="C261" s="17"/>
      <c r="D261" s="17"/>
      <c r="E261" s="17"/>
      <c r="F261" s="17"/>
      <c r="G261" s="16"/>
      <c r="H261" s="17"/>
      <c r="I261" s="17"/>
      <c r="J261" s="17"/>
      <c r="K261" s="17"/>
      <c r="L261" s="17"/>
      <c r="M261" s="22"/>
      <c r="N261" s="22"/>
    </row>
    <row r="262" spans="1:14" ht="24">
      <c r="A262" s="17"/>
      <c r="B262" s="18"/>
      <c r="C262" s="17"/>
      <c r="D262" s="17"/>
      <c r="E262" s="17"/>
      <c r="F262" s="17"/>
      <c r="G262" s="16"/>
      <c r="H262" s="17"/>
      <c r="I262" s="17"/>
      <c r="J262" s="17"/>
      <c r="K262" s="17"/>
      <c r="L262" s="17"/>
      <c r="M262" s="22"/>
      <c r="N262" s="22"/>
    </row>
    <row r="263" spans="1:14" ht="24">
      <c r="A263" s="17"/>
      <c r="B263" s="18"/>
      <c r="C263" s="17"/>
      <c r="D263" s="17"/>
      <c r="E263" s="17"/>
      <c r="F263" s="17"/>
      <c r="G263" s="16"/>
      <c r="H263" s="17"/>
      <c r="I263" s="17"/>
      <c r="J263" s="17"/>
      <c r="K263" s="17"/>
      <c r="L263" s="17"/>
      <c r="M263" s="22"/>
      <c r="N263" s="22"/>
    </row>
    <row r="264" spans="1:14" ht="24">
      <c r="A264" s="17"/>
      <c r="B264" s="18"/>
      <c r="C264" s="17"/>
      <c r="D264" s="17"/>
      <c r="E264" s="17"/>
      <c r="F264" s="17"/>
      <c r="G264" s="16"/>
      <c r="H264" s="17"/>
      <c r="I264" s="17"/>
      <c r="J264" s="17"/>
      <c r="K264" s="17"/>
      <c r="L264" s="17"/>
      <c r="M264" s="22"/>
      <c r="N264" s="22"/>
    </row>
    <row r="265" spans="1:14" ht="24">
      <c r="A265" s="17"/>
      <c r="B265" s="18"/>
      <c r="C265" s="17"/>
      <c r="D265" s="17"/>
      <c r="E265" s="17"/>
      <c r="F265" s="17"/>
      <c r="G265" s="16"/>
      <c r="H265" s="17"/>
      <c r="I265" s="17"/>
      <c r="J265" s="17"/>
      <c r="K265" s="17"/>
      <c r="L265" s="17"/>
      <c r="M265" s="22"/>
      <c r="N265" s="22"/>
    </row>
    <row r="266" spans="1:14" ht="24">
      <c r="A266" s="17"/>
      <c r="B266" s="18"/>
      <c r="C266" s="17"/>
      <c r="D266" s="17"/>
      <c r="E266" s="17"/>
      <c r="F266" s="17"/>
      <c r="G266" s="16"/>
      <c r="H266" s="17"/>
      <c r="I266" s="17"/>
      <c r="J266" s="17"/>
      <c r="K266" s="17"/>
      <c r="L266" s="17"/>
      <c r="M266" s="22"/>
      <c r="N266" s="22"/>
    </row>
    <row r="267" spans="1:14" ht="24">
      <c r="A267" s="17"/>
      <c r="B267" s="18"/>
      <c r="C267" s="17"/>
      <c r="D267" s="17"/>
      <c r="E267" s="17"/>
      <c r="F267" s="17"/>
      <c r="G267" s="16"/>
      <c r="H267" s="17"/>
      <c r="I267" s="17"/>
      <c r="J267" s="17"/>
      <c r="K267" s="17"/>
      <c r="L267" s="17"/>
      <c r="M267" s="22"/>
      <c r="N267" s="22"/>
    </row>
    <row r="268" spans="1:14" ht="24">
      <c r="A268" s="17"/>
      <c r="B268" s="18"/>
      <c r="C268" s="17"/>
      <c r="D268" s="17"/>
      <c r="E268" s="17"/>
      <c r="F268" s="17"/>
      <c r="G268" s="16"/>
      <c r="H268" s="17"/>
      <c r="I268" s="17"/>
      <c r="J268" s="17"/>
      <c r="K268" s="17"/>
      <c r="L268" s="17"/>
      <c r="M268" s="22"/>
      <c r="N268" s="22"/>
    </row>
    <row r="269" spans="1:14" ht="24">
      <c r="A269" s="17"/>
      <c r="B269" s="18"/>
      <c r="C269" s="17"/>
      <c r="D269" s="17"/>
      <c r="E269" s="17"/>
      <c r="F269" s="17"/>
      <c r="G269" s="16"/>
      <c r="H269" s="17"/>
      <c r="I269" s="17"/>
      <c r="J269" s="17"/>
      <c r="K269" s="17"/>
      <c r="L269" s="17"/>
      <c r="M269" s="22"/>
      <c r="N269" s="22"/>
    </row>
    <row r="270" spans="1:14" ht="24">
      <c r="A270" s="17"/>
      <c r="B270" s="18"/>
      <c r="C270" s="17"/>
      <c r="D270" s="17"/>
      <c r="E270" s="17"/>
      <c r="F270" s="17"/>
      <c r="G270" s="16"/>
      <c r="H270" s="17"/>
      <c r="I270" s="17"/>
      <c r="J270" s="17"/>
      <c r="K270" s="17"/>
      <c r="L270" s="17"/>
      <c r="M270" s="22"/>
      <c r="N270" s="22"/>
    </row>
    <row r="271" spans="1:14" ht="24">
      <c r="A271" s="17"/>
      <c r="B271" s="18"/>
      <c r="C271" s="17"/>
      <c r="D271" s="17"/>
      <c r="E271" s="17"/>
      <c r="F271" s="17"/>
      <c r="G271" s="16"/>
      <c r="H271" s="17"/>
      <c r="I271" s="17"/>
      <c r="J271" s="17"/>
      <c r="K271" s="17"/>
      <c r="L271" s="17"/>
      <c r="M271" s="22"/>
      <c r="N271" s="22"/>
    </row>
    <row r="272" spans="1:14" ht="24">
      <c r="A272" s="17"/>
      <c r="B272" s="18"/>
      <c r="C272" s="17"/>
      <c r="D272" s="17"/>
      <c r="E272" s="17"/>
      <c r="F272" s="17"/>
      <c r="G272" s="16"/>
      <c r="H272" s="17"/>
      <c r="I272" s="17"/>
      <c r="J272" s="17"/>
      <c r="K272" s="17"/>
      <c r="L272" s="17"/>
      <c r="M272" s="22"/>
      <c r="N272" s="22"/>
    </row>
    <row r="273" spans="1:14" ht="24">
      <c r="A273" s="17"/>
      <c r="B273" s="18"/>
      <c r="C273" s="17"/>
      <c r="D273" s="17"/>
      <c r="E273" s="17"/>
      <c r="F273" s="17"/>
      <c r="G273" s="16"/>
      <c r="H273" s="17"/>
      <c r="I273" s="17"/>
      <c r="J273" s="17"/>
      <c r="K273" s="17"/>
      <c r="L273" s="17"/>
      <c r="M273" s="22"/>
      <c r="N273" s="22"/>
    </row>
    <row r="274" spans="1:14" ht="24">
      <c r="A274" s="17"/>
      <c r="B274" s="18"/>
      <c r="C274" s="17"/>
      <c r="D274" s="17"/>
      <c r="E274" s="17"/>
      <c r="F274" s="17"/>
      <c r="G274" s="16"/>
      <c r="H274" s="17"/>
      <c r="I274" s="17"/>
      <c r="J274" s="17"/>
      <c r="K274" s="17"/>
      <c r="L274" s="17"/>
      <c r="M274" s="22"/>
      <c r="N274" s="22"/>
    </row>
    <row r="275" spans="1:14" ht="24">
      <c r="A275" s="17"/>
      <c r="B275" s="18"/>
      <c r="C275" s="17"/>
      <c r="D275" s="17"/>
      <c r="E275" s="17"/>
      <c r="F275" s="17"/>
      <c r="G275" s="16"/>
      <c r="H275" s="17"/>
      <c r="I275" s="17"/>
      <c r="J275" s="17"/>
      <c r="K275" s="17"/>
      <c r="L275" s="17"/>
      <c r="M275" s="22"/>
      <c r="N275" s="22"/>
    </row>
    <row r="276" spans="1:14" ht="24">
      <c r="A276" s="17"/>
      <c r="B276" s="18"/>
      <c r="C276" s="17"/>
      <c r="D276" s="17"/>
      <c r="E276" s="17"/>
      <c r="F276" s="17"/>
      <c r="G276" s="16"/>
      <c r="H276" s="17"/>
      <c r="I276" s="17"/>
      <c r="J276" s="17"/>
      <c r="K276" s="17"/>
      <c r="L276" s="17"/>
      <c r="M276" s="22"/>
      <c r="N276" s="22"/>
    </row>
    <row r="277" spans="1:14" ht="24">
      <c r="A277" s="17"/>
      <c r="B277" s="18"/>
      <c r="C277" s="17"/>
      <c r="D277" s="17"/>
      <c r="E277" s="17"/>
      <c r="F277" s="17"/>
      <c r="G277" s="16"/>
      <c r="H277" s="17"/>
      <c r="I277" s="17"/>
      <c r="J277" s="17"/>
      <c r="K277" s="17"/>
      <c r="L277" s="17"/>
      <c r="M277" s="22"/>
      <c r="N277" s="22"/>
    </row>
    <row r="278" spans="1:14" ht="24">
      <c r="A278" s="17"/>
      <c r="B278" s="18"/>
      <c r="C278" s="17"/>
      <c r="D278" s="17"/>
      <c r="E278" s="17"/>
      <c r="F278" s="17"/>
      <c r="G278" s="16"/>
      <c r="H278" s="17"/>
      <c r="I278" s="17"/>
      <c r="J278" s="17"/>
      <c r="K278" s="17"/>
      <c r="L278" s="17"/>
      <c r="M278" s="22"/>
      <c r="N278" s="22"/>
    </row>
    <row r="279" spans="1:14" ht="24">
      <c r="A279" s="17"/>
      <c r="B279" s="18"/>
      <c r="C279" s="17"/>
      <c r="D279" s="17"/>
      <c r="E279" s="17"/>
      <c r="F279" s="17"/>
      <c r="G279" s="16"/>
      <c r="H279" s="17"/>
      <c r="I279" s="17"/>
      <c r="J279" s="17"/>
      <c r="K279" s="17"/>
      <c r="L279" s="17"/>
      <c r="M279" s="22"/>
      <c r="N279" s="22"/>
    </row>
    <row r="280" spans="1:14" ht="24">
      <c r="A280" s="17"/>
      <c r="B280" s="18"/>
      <c r="C280" s="17"/>
      <c r="D280" s="17"/>
      <c r="E280" s="17"/>
      <c r="F280" s="17"/>
      <c r="G280" s="16"/>
      <c r="H280" s="17"/>
      <c r="I280" s="17"/>
      <c r="J280" s="17"/>
      <c r="K280" s="17"/>
      <c r="L280" s="17"/>
      <c r="M280" s="22"/>
      <c r="N280" s="22"/>
    </row>
    <row r="281" spans="1:14" ht="24">
      <c r="A281" s="17"/>
      <c r="B281" s="18"/>
      <c r="C281" s="17"/>
      <c r="D281" s="17"/>
      <c r="E281" s="17"/>
      <c r="F281" s="17"/>
      <c r="G281" s="16"/>
      <c r="H281" s="17"/>
      <c r="I281" s="17"/>
      <c r="J281" s="17"/>
      <c r="K281" s="17"/>
      <c r="L281" s="17"/>
      <c r="M281" s="22"/>
      <c r="N281" s="22"/>
    </row>
    <row r="282" spans="1:14" ht="24">
      <c r="A282" s="17"/>
      <c r="B282" s="18"/>
      <c r="C282" s="17"/>
      <c r="D282" s="17"/>
      <c r="E282" s="17"/>
      <c r="F282" s="17"/>
      <c r="G282" s="16"/>
      <c r="H282" s="17"/>
      <c r="I282" s="17"/>
      <c r="J282" s="17"/>
      <c r="K282" s="17"/>
      <c r="L282" s="17"/>
      <c r="M282" s="22"/>
      <c r="N282" s="22"/>
    </row>
    <row r="283" spans="1:14" ht="24">
      <c r="A283" s="17"/>
      <c r="B283" s="18"/>
      <c r="C283" s="17"/>
      <c r="D283" s="17"/>
      <c r="E283" s="17"/>
      <c r="F283" s="17"/>
      <c r="G283" s="16"/>
      <c r="H283" s="17"/>
      <c r="I283" s="17"/>
      <c r="J283" s="17"/>
      <c r="K283" s="17"/>
      <c r="L283" s="17"/>
      <c r="M283" s="22"/>
      <c r="N283" s="22"/>
    </row>
    <row r="284" spans="1:14" ht="24">
      <c r="A284" s="17"/>
      <c r="B284" s="18"/>
      <c r="C284" s="17"/>
      <c r="D284" s="17"/>
      <c r="E284" s="17"/>
      <c r="F284" s="17"/>
      <c r="G284" s="16"/>
      <c r="H284" s="17"/>
      <c r="I284" s="17"/>
      <c r="J284" s="17"/>
      <c r="K284" s="17"/>
      <c r="L284" s="17"/>
      <c r="M284" s="22"/>
      <c r="N284" s="22"/>
    </row>
    <row r="285" spans="1:14" ht="24">
      <c r="A285" s="17"/>
      <c r="B285" s="18"/>
      <c r="C285" s="17"/>
      <c r="D285" s="17"/>
      <c r="E285" s="17"/>
      <c r="F285" s="17"/>
      <c r="G285" s="16"/>
      <c r="H285" s="17"/>
      <c r="I285" s="17"/>
      <c r="J285" s="17"/>
      <c r="K285" s="17"/>
      <c r="L285" s="17"/>
      <c r="M285" s="22"/>
      <c r="N285" s="22"/>
    </row>
    <row r="286" spans="1:14" ht="24">
      <c r="A286" s="17"/>
      <c r="B286" s="18"/>
      <c r="C286" s="17"/>
      <c r="D286" s="17"/>
      <c r="E286" s="17"/>
      <c r="F286" s="17"/>
      <c r="G286" s="16"/>
      <c r="H286" s="17"/>
      <c r="I286" s="17"/>
      <c r="J286" s="17"/>
      <c r="K286" s="17"/>
      <c r="L286" s="17"/>
      <c r="M286" s="22"/>
      <c r="N286" s="22"/>
    </row>
    <row r="287" spans="1:14" ht="24">
      <c r="A287" s="17"/>
      <c r="B287" s="18"/>
      <c r="C287" s="17"/>
      <c r="D287" s="17"/>
      <c r="E287" s="17"/>
      <c r="F287" s="17"/>
      <c r="G287" s="16"/>
      <c r="H287" s="17"/>
      <c r="I287" s="17"/>
      <c r="J287" s="17"/>
      <c r="K287" s="17"/>
      <c r="L287" s="17"/>
      <c r="M287" s="22"/>
      <c r="N287" s="22"/>
    </row>
    <row r="288" spans="1:14" ht="24">
      <c r="A288" s="17"/>
      <c r="B288" s="18"/>
      <c r="C288" s="17"/>
      <c r="D288" s="17"/>
      <c r="E288" s="17"/>
      <c r="F288" s="17"/>
      <c r="G288" s="16"/>
      <c r="H288" s="17"/>
      <c r="I288" s="17"/>
      <c r="J288" s="17"/>
      <c r="K288" s="17"/>
      <c r="L288" s="17"/>
      <c r="M288" s="22"/>
      <c r="N288" s="22"/>
    </row>
    <row r="289" spans="1:14" ht="24">
      <c r="A289" s="17"/>
      <c r="B289" s="18"/>
      <c r="C289" s="17"/>
      <c r="D289" s="17"/>
      <c r="E289" s="17"/>
      <c r="F289" s="17"/>
      <c r="G289" s="16"/>
      <c r="H289" s="17"/>
      <c r="I289" s="17"/>
      <c r="J289" s="17"/>
      <c r="K289" s="17"/>
      <c r="L289" s="17"/>
      <c r="M289" s="22"/>
      <c r="N289" s="22"/>
    </row>
    <row r="290" spans="1:14" ht="24">
      <c r="A290" s="17"/>
      <c r="B290" s="18"/>
      <c r="C290" s="17"/>
      <c r="D290" s="17"/>
      <c r="E290" s="17"/>
      <c r="F290" s="17"/>
      <c r="G290" s="16"/>
      <c r="H290" s="17"/>
      <c r="I290" s="17"/>
      <c r="J290" s="17"/>
      <c r="K290" s="17"/>
      <c r="L290" s="17"/>
      <c r="M290" s="22"/>
      <c r="N290" s="22"/>
    </row>
    <row r="291" spans="1:14" ht="24">
      <c r="A291" s="17"/>
      <c r="B291" s="18"/>
      <c r="C291" s="17"/>
      <c r="D291" s="17"/>
      <c r="E291" s="17"/>
      <c r="F291" s="17"/>
      <c r="G291" s="16"/>
      <c r="H291" s="17"/>
      <c r="I291" s="17"/>
      <c r="J291" s="17"/>
      <c r="K291" s="17"/>
      <c r="L291" s="17"/>
      <c r="M291" s="22"/>
      <c r="N291" s="22"/>
    </row>
    <row r="292" spans="1:14" ht="24">
      <c r="A292" s="17"/>
      <c r="B292" s="18"/>
      <c r="C292" s="17"/>
      <c r="D292" s="17"/>
      <c r="E292" s="17"/>
      <c r="F292" s="17"/>
      <c r="G292" s="16"/>
      <c r="H292" s="17"/>
      <c r="I292" s="17"/>
      <c r="J292" s="17"/>
      <c r="K292" s="17"/>
      <c r="L292" s="17"/>
      <c r="M292" s="22"/>
      <c r="N292" s="22"/>
    </row>
    <row r="293" spans="1:14" ht="24">
      <c r="A293" s="17"/>
      <c r="B293" s="18"/>
      <c r="C293" s="17"/>
      <c r="D293" s="17"/>
      <c r="E293" s="17"/>
      <c r="F293" s="17"/>
      <c r="G293" s="16"/>
      <c r="H293" s="17"/>
      <c r="I293" s="17"/>
      <c r="J293" s="17"/>
      <c r="K293" s="17"/>
      <c r="L293" s="17"/>
      <c r="M293" s="22"/>
      <c r="N293" s="22"/>
    </row>
    <row r="294" spans="1:14" ht="24">
      <c r="A294" s="17"/>
      <c r="B294" s="18"/>
      <c r="C294" s="17"/>
      <c r="D294" s="17"/>
      <c r="E294" s="17"/>
      <c r="F294" s="17"/>
      <c r="G294" s="16"/>
      <c r="H294" s="17"/>
      <c r="I294" s="17"/>
      <c r="J294" s="17"/>
      <c r="K294" s="17"/>
      <c r="L294" s="17"/>
      <c r="M294" s="22"/>
      <c r="N294" s="22"/>
    </row>
    <row r="295" spans="1:14" ht="24">
      <c r="A295" s="17"/>
      <c r="B295" s="18"/>
      <c r="C295" s="17"/>
      <c r="D295" s="17"/>
      <c r="E295" s="17"/>
      <c r="F295" s="17"/>
      <c r="G295" s="16"/>
      <c r="H295" s="17"/>
      <c r="I295" s="17"/>
      <c r="J295" s="17"/>
      <c r="K295" s="17"/>
      <c r="L295" s="17"/>
      <c r="M295" s="22"/>
      <c r="N295" s="22"/>
    </row>
    <row r="296" spans="1:14" ht="24">
      <c r="A296" s="17"/>
      <c r="B296" s="18"/>
      <c r="C296" s="17"/>
      <c r="D296" s="17"/>
      <c r="E296" s="17"/>
      <c r="F296" s="17"/>
      <c r="G296" s="16"/>
      <c r="H296" s="17"/>
      <c r="I296" s="17"/>
      <c r="J296" s="17"/>
      <c r="K296" s="17"/>
      <c r="L296" s="17"/>
      <c r="M296" s="22"/>
      <c r="N296" s="22"/>
    </row>
    <row r="297" spans="1:14" ht="24">
      <c r="A297" s="17"/>
      <c r="B297" s="18"/>
      <c r="C297" s="17"/>
      <c r="D297" s="17"/>
      <c r="E297" s="17"/>
      <c r="F297" s="17"/>
      <c r="G297" s="16"/>
      <c r="H297" s="17"/>
      <c r="I297" s="17"/>
      <c r="J297" s="17"/>
      <c r="K297" s="17"/>
      <c r="L297" s="17"/>
      <c r="M297" s="22"/>
      <c r="N297" s="22"/>
    </row>
    <row r="298" spans="1:14" ht="24">
      <c r="A298" s="17"/>
      <c r="B298" s="18"/>
      <c r="C298" s="17"/>
      <c r="D298" s="17"/>
      <c r="E298" s="17"/>
      <c r="F298" s="17"/>
      <c r="G298" s="16"/>
      <c r="H298" s="17"/>
      <c r="I298" s="17"/>
      <c r="J298" s="17"/>
      <c r="K298" s="17"/>
      <c r="L298" s="17"/>
      <c r="M298" s="22"/>
      <c r="N298" s="22"/>
    </row>
    <row r="299" spans="1:14" ht="24">
      <c r="A299" s="17"/>
      <c r="B299" s="18"/>
      <c r="C299" s="17"/>
      <c r="D299" s="17"/>
      <c r="E299" s="17"/>
      <c r="F299" s="17"/>
      <c r="G299" s="16"/>
      <c r="H299" s="17"/>
      <c r="I299" s="17"/>
      <c r="J299" s="17"/>
      <c r="K299" s="17"/>
      <c r="L299" s="17"/>
      <c r="M299" s="22"/>
      <c r="N299" s="22"/>
    </row>
    <row r="300" spans="1:14" ht="24">
      <c r="A300" s="17"/>
      <c r="B300" s="18"/>
      <c r="C300" s="17"/>
      <c r="D300" s="17"/>
      <c r="E300" s="17"/>
      <c r="F300" s="17"/>
      <c r="G300" s="16"/>
      <c r="H300" s="17"/>
      <c r="I300" s="17"/>
      <c r="J300" s="17"/>
      <c r="K300" s="17"/>
      <c r="L300" s="17"/>
      <c r="M300" s="22"/>
      <c r="N300" s="22"/>
    </row>
    <row r="301" spans="1:14" ht="24">
      <c r="A301" s="17"/>
      <c r="B301" s="18"/>
      <c r="C301" s="17"/>
      <c r="D301" s="17"/>
      <c r="E301" s="17"/>
      <c r="F301" s="17"/>
      <c r="G301" s="16"/>
      <c r="H301" s="17"/>
      <c r="I301" s="17"/>
      <c r="J301" s="17"/>
      <c r="K301" s="17"/>
      <c r="L301" s="17"/>
      <c r="M301" s="22"/>
      <c r="N301" s="22"/>
    </row>
    <row r="302" spans="1:14" ht="24">
      <c r="A302" s="17"/>
      <c r="B302" s="18"/>
      <c r="C302" s="17"/>
      <c r="D302" s="17"/>
      <c r="E302" s="17"/>
      <c r="F302" s="17"/>
      <c r="G302" s="16"/>
      <c r="H302" s="17"/>
      <c r="I302" s="17"/>
      <c r="J302" s="17"/>
      <c r="K302" s="17"/>
      <c r="L302" s="17"/>
      <c r="M302" s="22"/>
      <c r="N302" s="22"/>
    </row>
    <row r="303" spans="1:14" ht="24">
      <c r="A303" s="17"/>
      <c r="B303" s="18"/>
      <c r="C303" s="17"/>
      <c r="D303" s="17"/>
      <c r="E303" s="17"/>
      <c r="F303" s="17"/>
      <c r="G303" s="16"/>
      <c r="H303" s="17"/>
      <c r="I303" s="17"/>
      <c r="J303" s="17"/>
      <c r="K303" s="17"/>
      <c r="L303" s="17"/>
      <c r="M303" s="22"/>
      <c r="N303" s="22"/>
    </row>
    <row r="304" spans="1:14" ht="24">
      <c r="A304" s="17"/>
      <c r="B304" s="18"/>
      <c r="C304" s="17"/>
      <c r="D304" s="17"/>
      <c r="E304" s="17"/>
      <c r="F304" s="17"/>
      <c r="G304" s="16"/>
      <c r="H304" s="17"/>
      <c r="I304" s="17"/>
      <c r="J304" s="17"/>
      <c r="K304" s="17"/>
      <c r="L304" s="17"/>
      <c r="M304" s="22"/>
      <c r="N304" s="22"/>
    </row>
    <row r="305" spans="1:14" ht="24">
      <c r="A305" s="17"/>
      <c r="B305" s="18"/>
      <c r="C305" s="17"/>
      <c r="D305" s="17"/>
      <c r="E305" s="17"/>
      <c r="F305" s="17"/>
      <c r="G305" s="16"/>
      <c r="H305" s="17"/>
      <c r="I305" s="17"/>
      <c r="J305" s="17"/>
      <c r="K305" s="17"/>
      <c r="L305" s="17"/>
      <c r="M305" s="22"/>
      <c r="N305" s="22"/>
    </row>
    <row r="306" spans="1:14" ht="24">
      <c r="A306" s="17"/>
      <c r="B306" s="18"/>
      <c r="C306" s="17"/>
      <c r="D306" s="17"/>
      <c r="E306" s="17"/>
      <c r="F306" s="17"/>
      <c r="G306" s="16"/>
      <c r="H306" s="17"/>
      <c r="I306" s="17"/>
      <c r="J306" s="17"/>
      <c r="K306" s="17"/>
      <c r="L306" s="17"/>
      <c r="M306" s="22"/>
      <c r="N306" s="22"/>
    </row>
    <row r="307" spans="1:14" ht="24">
      <c r="A307" s="17"/>
      <c r="B307" s="18"/>
      <c r="C307" s="17"/>
      <c r="D307" s="17"/>
      <c r="E307" s="17"/>
      <c r="F307" s="17"/>
      <c r="G307" s="16"/>
      <c r="H307" s="17"/>
      <c r="I307" s="17"/>
      <c r="J307" s="17"/>
      <c r="K307" s="17"/>
      <c r="L307" s="17"/>
      <c r="M307" s="22"/>
      <c r="N307" s="22"/>
    </row>
    <row r="308" spans="1:14" ht="24">
      <c r="A308" s="17"/>
      <c r="B308" s="18"/>
      <c r="C308" s="17"/>
      <c r="D308" s="17"/>
      <c r="E308" s="17"/>
      <c r="F308" s="17"/>
      <c r="G308" s="16"/>
      <c r="H308" s="17"/>
      <c r="I308" s="17"/>
      <c r="J308" s="17"/>
      <c r="K308" s="17"/>
      <c r="L308" s="17"/>
      <c r="M308" s="22"/>
      <c r="N308" s="22"/>
    </row>
    <row r="309" spans="1:14" ht="24">
      <c r="A309" s="17"/>
      <c r="B309" s="18"/>
      <c r="C309" s="17"/>
      <c r="D309" s="17"/>
      <c r="E309" s="17"/>
      <c r="F309" s="17"/>
      <c r="G309" s="16"/>
      <c r="H309" s="17"/>
      <c r="I309" s="17"/>
      <c r="J309" s="17"/>
      <c r="K309" s="17"/>
      <c r="L309" s="17"/>
      <c r="M309" s="22"/>
      <c r="N309" s="22"/>
    </row>
    <row r="310" spans="1:14" ht="24">
      <c r="A310" s="17"/>
      <c r="B310" s="18"/>
      <c r="C310" s="17"/>
      <c r="D310" s="17"/>
      <c r="E310" s="17"/>
      <c r="F310" s="17"/>
      <c r="G310" s="16"/>
      <c r="H310" s="17"/>
      <c r="I310" s="17"/>
      <c r="J310" s="17"/>
      <c r="K310" s="17"/>
      <c r="L310" s="17"/>
      <c r="M310" s="22"/>
      <c r="N310" s="22"/>
    </row>
    <row r="311" spans="1:14" ht="24">
      <c r="A311" s="17"/>
      <c r="B311" s="18"/>
      <c r="C311" s="17"/>
      <c r="D311" s="17"/>
      <c r="E311" s="17"/>
      <c r="F311" s="17"/>
      <c r="G311" s="16"/>
      <c r="H311" s="17"/>
      <c r="I311" s="17"/>
      <c r="J311" s="17"/>
      <c r="K311" s="17"/>
      <c r="L311" s="17"/>
      <c r="M311" s="22"/>
      <c r="N311" s="22"/>
    </row>
    <row r="312" spans="1:14" ht="24">
      <c r="A312" s="17"/>
      <c r="B312" s="18"/>
      <c r="C312" s="17"/>
      <c r="D312" s="17"/>
      <c r="E312" s="17"/>
      <c r="F312" s="17"/>
      <c r="G312" s="16"/>
      <c r="H312" s="17"/>
      <c r="I312" s="17"/>
      <c r="J312" s="17"/>
      <c r="K312" s="17"/>
      <c r="L312" s="17"/>
      <c r="M312" s="22"/>
      <c r="N312" s="22"/>
    </row>
    <row r="313" spans="1:14" ht="24">
      <c r="A313" s="17"/>
      <c r="B313" s="18"/>
      <c r="C313" s="17"/>
      <c r="D313" s="17"/>
      <c r="E313" s="17"/>
      <c r="F313" s="17"/>
      <c r="G313" s="16"/>
      <c r="H313" s="17"/>
      <c r="I313" s="17"/>
      <c r="J313" s="17"/>
      <c r="K313" s="17"/>
      <c r="L313" s="17"/>
      <c r="M313" s="22"/>
      <c r="N313" s="22"/>
    </row>
    <row r="314" spans="1:14" ht="24">
      <c r="A314" s="17"/>
      <c r="B314" s="18"/>
      <c r="C314" s="17"/>
      <c r="D314" s="17"/>
      <c r="E314" s="17"/>
      <c r="F314" s="17"/>
      <c r="G314" s="16"/>
      <c r="H314" s="17"/>
      <c r="I314" s="17"/>
      <c r="J314" s="17"/>
      <c r="K314" s="17"/>
      <c r="L314" s="17"/>
      <c r="M314" s="22"/>
      <c r="N314" s="22"/>
    </row>
    <row r="315" spans="1:14" ht="24">
      <c r="A315" s="17"/>
      <c r="B315" s="18"/>
      <c r="C315" s="17"/>
      <c r="D315" s="17"/>
      <c r="E315" s="17"/>
      <c r="F315" s="17"/>
      <c r="G315" s="16"/>
      <c r="H315" s="17"/>
      <c r="I315" s="17"/>
      <c r="J315" s="17"/>
      <c r="K315" s="17"/>
      <c r="L315" s="17"/>
      <c r="M315" s="22"/>
      <c r="N315" s="22"/>
    </row>
    <row r="316" spans="1:14" ht="24">
      <c r="A316" s="17"/>
      <c r="B316" s="18"/>
      <c r="C316" s="17"/>
      <c r="D316" s="17"/>
      <c r="E316" s="17"/>
      <c r="F316" s="17"/>
      <c r="G316" s="16"/>
      <c r="H316" s="17"/>
      <c r="I316" s="17"/>
      <c r="J316" s="17"/>
      <c r="K316" s="17"/>
      <c r="L316" s="17"/>
      <c r="M316" s="22"/>
      <c r="N316" s="22"/>
    </row>
    <row r="317" spans="1:14" ht="24">
      <c r="A317" s="17"/>
      <c r="B317" s="18"/>
      <c r="C317" s="17"/>
      <c r="D317" s="17"/>
      <c r="E317" s="17"/>
      <c r="F317" s="17"/>
      <c r="G317" s="16"/>
      <c r="H317" s="17"/>
      <c r="I317" s="17"/>
      <c r="J317" s="17"/>
      <c r="K317" s="17"/>
      <c r="L317" s="17"/>
      <c r="M317" s="22"/>
      <c r="N317" s="22"/>
    </row>
    <row r="318" spans="1:14" ht="24">
      <c r="A318" s="17"/>
      <c r="B318" s="18"/>
      <c r="C318" s="17"/>
      <c r="D318" s="17"/>
      <c r="E318" s="17"/>
      <c r="F318" s="17"/>
      <c r="G318" s="16"/>
      <c r="H318" s="17"/>
      <c r="I318" s="17"/>
      <c r="J318" s="17"/>
      <c r="K318" s="17"/>
      <c r="L318" s="17"/>
      <c r="M318" s="22"/>
      <c r="N318" s="22"/>
    </row>
    <row r="319" spans="1:14" ht="24">
      <c r="A319" s="17"/>
      <c r="B319" s="18"/>
      <c r="C319" s="17"/>
      <c r="D319" s="17"/>
      <c r="E319" s="17"/>
      <c r="F319" s="17"/>
      <c r="G319" s="16"/>
      <c r="H319" s="17"/>
      <c r="I319" s="17"/>
      <c r="J319" s="17"/>
      <c r="K319" s="17"/>
      <c r="L319" s="17"/>
      <c r="M319" s="22"/>
      <c r="N319" s="22"/>
    </row>
    <row r="320" spans="1:14" ht="24">
      <c r="A320" s="17"/>
      <c r="B320" s="18"/>
      <c r="C320" s="17"/>
      <c r="D320" s="17"/>
      <c r="E320" s="17"/>
      <c r="F320" s="17"/>
      <c r="G320" s="16"/>
      <c r="H320" s="17"/>
      <c r="I320" s="17"/>
      <c r="J320" s="17"/>
      <c r="K320" s="17"/>
      <c r="L320" s="17"/>
      <c r="M320" s="22"/>
      <c r="N320" s="22"/>
    </row>
    <row r="321" spans="1:14" ht="24">
      <c r="A321" s="17"/>
      <c r="B321" s="18"/>
      <c r="C321" s="17"/>
      <c r="D321" s="17"/>
      <c r="E321" s="17"/>
      <c r="F321" s="17"/>
      <c r="G321" s="16"/>
      <c r="H321" s="17"/>
      <c r="I321" s="17"/>
      <c r="J321" s="17"/>
      <c r="K321" s="17"/>
      <c r="L321" s="17"/>
      <c r="M321" s="22"/>
      <c r="N321" s="22"/>
    </row>
    <row r="322" spans="1:14" ht="24">
      <c r="A322" s="17"/>
      <c r="B322" s="18"/>
      <c r="C322" s="17"/>
      <c r="D322" s="17"/>
      <c r="E322" s="17"/>
      <c r="F322" s="17"/>
      <c r="G322" s="16"/>
      <c r="H322" s="17"/>
      <c r="I322" s="17"/>
      <c r="J322" s="17"/>
      <c r="K322" s="17"/>
      <c r="L322" s="17"/>
      <c r="M322" s="22"/>
      <c r="N322" s="22"/>
    </row>
    <row r="323" spans="1:14" ht="24">
      <c r="A323" s="17"/>
      <c r="B323" s="18"/>
      <c r="C323" s="17"/>
      <c r="D323" s="17"/>
      <c r="E323" s="17"/>
      <c r="F323" s="17"/>
      <c r="G323" s="16"/>
      <c r="H323" s="17"/>
      <c r="I323" s="17"/>
      <c r="J323" s="17"/>
      <c r="K323" s="17"/>
      <c r="L323" s="17"/>
      <c r="M323" s="22"/>
      <c r="N323" s="22"/>
    </row>
    <row r="324" spans="1:14" ht="24">
      <c r="A324" s="17"/>
      <c r="B324" s="18"/>
      <c r="C324" s="17"/>
      <c r="D324" s="17"/>
      <c r="E324" s="17"/>
      <c r="F324" s="17"/>
      <c r="G324" s="16"/>
      <c r="H324" s="17"/>
      <c r="I324" s="17"/>
      <c r="J324" s="17"/>
      <c r="K324" s="17"/>
      <c r="L324" s="17"/>
      <c r="M324" s="22"/>
      <c r="N324" s="22"/>
    </row>
    <row r="325" spans="1:14" ht="24">
      <c r="A325" s="17"/>
      <c r="B325" s="18"/>
      <c r="C325" s="17"/>
      <c r="D325" s="17"/>
      <c r="E325" s="17"/>
      <c r="F325" s="17"/>
      <c r="G325" s="16"/>
      <c r="H325" s="17"/>
      <c r="I325" s="17"/>
      <c r="J325" s="17"/>
      <c r="K325" s="17"/>
      <c r="L325" s="17"/>
      <c r="M325" s="22"/>
      <c r="N325" s="22"/>
    </row>
    <row r="326" spans="1:14" ht="24">
      <c r="A326" s="17"/>
      <c r="B326" s="18"/>
      <c r="C326" s="17"/>
      <c r="D326" s="17"/>
      <c r="E326" s="17"/>
      <c r="F326" s="17"/>
      <c r="G326" s="16"/>
      <c r="H326" s="17"/>
      <c r="I326" s="17"/>
      <c r="J326" s="17"/>
      <c r="K326" s="17"/>
      <c r="L326" s="17"/>
      <c r="M326" s="22"/>
      <c r="N326" s="22"/>
    </row>
    <row r="327" spans="1:14" ht="24">
      <c r="A327" s="17"/>
      <c r="B327" s="18"/>
      <c r="C327" s="17"/>
      <c r="D327" s="17"/>
      <c r="E327" s="17"/>
      <c r="F327" s="17"/>
      <c r="G327" s="16"/>
      <c r="H327" s="17"/>
      <c r="I327" s="17"/>
      <c r="J327" s="17"/>
      <c r="K327" s="17"/>
      <c r="L327" s="17"/>
      <c r="M327" s="22"/>
      <c r="N327" s="22"/>
    </row>
    <row r="328" spans="1:14" ht="24">
      <c r="A328" s="17"/>
      <c r="B328" s="18"/>
      <c r="C328" s="17"/>
      <c r="D328" s="17"/>
      <c r="E328" s="17"/>
      <c r="F328" s="17"/>
      <c r="G328" s="16"/>
      <c r="H328" s="17"/>
      <c r="I328" s="17"/>
      <c r="J328" s="17"/>
      <c r="K328" s="17"/>
      <c r="L328" s="17"/>
      <c r="M328" s="22"/>
      <c r="N328" s="22"/>
    </row>
    <row r="329" spans="1:14" ht="24">
      <c r="A329" s="17"/>
      <c r="B329" s="18"/>
      <c r="C329" s="17"/>
      <c r="D329" s="17"/>
      <c r="E329" s="17"/>
      <c r="F329" s="17"/>
      <c r="G329" s="16"/>
      <c r="H329" s="17"/>
      <c r="I329" s="17"/>
      <c r="J329" s="17"/>
      <c r="K329" s="17"/>
      <c r="L329" s="17"/>
      <c r="M329" s="22"/>
      <c r="N329" s="22"/>
    </row>
    <row r="330" spans="1:14" ht="24">
      <c r="A330" s="17"/>
      <c r="B330" s="18"/>
      <c r="C330" s="17"/>
      <c r="D330" s="17"/>
      <c r="E330" s="17"/>
      <c r="F330" s="17"/>
      <c r="G330" s="16"/>
      <c r="H330" s="17"/>
      <c r="I330" s="17"/>
      <c r="J330" s="17"/>
      <c r="K330" s="17"/>
      <c r="L330" s="17"/>
      <c r="M330" s="22"/>
      <c r="N330" s="22"/>
    </row>
    <row r="331" spans="1:14" ht="24">
      <c r="A331" s="17"/>
      <c r="B331" s="18"/>
      <c r="C331" s="17"/>
      <c r="D331" s="17"/>
      <c r="E331" s="17"/>
      <c r="F331" s="17"/>
      <c r="G331" s="16"/>
      <c r="H331" s="17"/>
      <c r="I331" s="17"/>
      <c r="J331" s="17"/>
      <c r="K331" s="17"/>
      <c r="L331" s="17"/>
      <c r="M331" s="22"/>
      <c r="N331" s="22"/>
    </row>
    <row r="332" spans="1:14" ht="24">
      <c r="A332" s="17"/>
      <c r="B332" s="18"/>
      <c r="C332" s="17"/>
      <c r="D332" s="17"/>
      <c r="E332" s="17"/>
      <c r="F332" s="17"/>
      <c r="G332" s="16"/>
      <c r="H332" s="17"/>
      <c r="I332" s="17"/>
      <c r="J332" s="17"/>
      <c r="K332" s="17"/>
      <c r="L332" s="17"/>
      <c r="M332" s="22"/>
      <c r="N332" s="22"/>
    </row>
    <row r="333" spans="1:14" ht="24">
      <c r="A333" s="17"/>
      <c r="B333" s="18"/>
      <c r="C333" s="17"/>
      <c r="D333" s="17"/>
      <c r="E333" s="17"/>
      <c r="F333" s="17"/>
      <c r="G333" s="16"/>
      <c r="H333" s="17"/>
      <c r="I333" s="17"/>
      <c r="J333" s="17"/>
      <c r="K333" s="17"/>
      <c r="L333" s="17"/>
      <c r="M333" s="22"/>
      <c r="N333" s="22"/>
    </row>
    <row r="334" spans="1:14" ht="24">
      <c r="A334" s="17"/>
      <c r="B334" s="18"/>
      <c r="C334" s="17"/>
      <c r="D334" s="17"/>
      <c r="E334" s="17"/>
      <c r="F334" s="17"/>
      <c r="G334" s="16"/>
      <c r="H334" s="17"/>
      <c r="I334" s="17"/>
      <c r="J334" s="17"/>
      <c r="K334" s="17"/>
      <c r="L334" s="17"/>
      <c r="M334" s="22"/>
      <c r="N334" s="22"/>
    </row>
    <row r="335" spans="1:14" ht="24">
      <c r="A335" s="17"/>
      <c r="B335" s="18"/>
      <c r="C335" s="17"/>
      <c r="D335" s="17"/>
      <c r="E335" s="17"/>
      <c r="F335" s="17"/>
      <c r="G335" s="16"/>
      <c r="H335" s="17"/>
      <c r="I335" s="17"/>
      <c r="J335" s="17"/>
      <c r="K335" s="17"/>
      <c r="L335" s="17"/>
      <c r="M335" s="22"/>
      <c r="N335" s="22"/>
    </row>
    <row r="336" spans="1:14" ht="24">
      <c r="A336" s="17"/>
      <c r="B336" s="18"/>
      <c r="C336" s="17"/>
      <c r="D336" s="17"/>
      <c r="E336" s="17"/>
      <c r="F336" s="17"/>
      <c r="G336" s="16"/>
      <c r="H336" s="17"/>
      <c r="I336" s="17"/>
      <c r="J336" s="17"/>
      <c r="K336" s="17"/>
      <c r="L336" s="17"/>
      <c r="M336" s="22"/>
      <c r="N336" s="22"/>
    </row>
    <row r="337" spans="1:14" ht="24">
      <c r="A337" s="17"/>
      <c r="B337" s="18"/>
      <c r="C337" s="17"/>
      <c r="D337" s="17"/>
      <c r="E337" s="17"/>
      <c r="F337" s="17"/>
      <c r="G337" s="16"/>
      <c r="H337" s="17"/>
      <c r="I337" s="17"/>
      <c r="J337" s="17"/>
      <c r="K337" s="17"/>
      <c r="L337" s="17"/>
      <c r="M337" s="22"/>
      <c r="N337" s="22"/>
    </row>
    <row r="338" spans="1:14" ht="24">
      <c r="A338" s="17"/>
      <c r="B338" s="18"/>
      <c r="C338" s="17"/>
      <c r="D338" s="17"/>
      <c r="E338" s="17"/>
      <c r="F338" s="17"/>
      <c r="G338" s="16"/>
      <c r="H338" s="17"/>
      <c r="I338" s="17"/>
      <c r="J338" s="17"/>
      <c r="K338" s="17"/>
      <c r="L338" s="17"/>
      <c r="M338" s="22"/>
      <c r="N338" s="22"/>
    </row>
    <row r="339" spans="1:14" ht="24">
      <c r="A339" s="17"/>
      <c r="B339" s="18"/>
      <c r="C339" s="17"/>
      <c r="D339" s="17"/>
      <c r="E339" s="17"/>
      <c r="F339" s="17"/>
      <c r="G339" s="16"/>
      <c r="H339" s="17"/>
      <c r="I339" s="17"/>
      <c r="J339" s="17"/>
      <c r="K339" s="17"/>
      <c r="L339" s="17"/>
      <c r="M339" s="22"/>
      <c r="N339" s="22"/>
    </row>
    <row r="340" spans="1:14" ht="24">
      <c r="A340" s="17"/>
      <c r="B340" s="18"/>
      <c r="C340" s="17"/>
      <c r="D340" s="17"/>
      <c r="E340" s="17"/>
      <c r="F340" s="17"/>
      <c r="G340" s="16"/>
      <c r="H340" s="17"/>
      <c r="I340" s="17"/>
      <c r="J340" s="17"/>
      <c r="K340" s="17"/>
      <c r="L340" s="17"/>
      <c r="M340" s="22"/>
      <c r="N340" s="22"/>
    </row>
    <row r="341" spans="1:14" ht="24">
      <c r="A341" s="17"/>
      <c r="B341" s="18"/>
      <c r="C341" s="17"/>
      <c r="D341" s="17"/>
      <c r="E341" s="17"/>
      <c r="F341" s="17"/>
      <c r="G341" s="16"/>
      <c r="H341" s="17"/>
      <c r="I341" s="17"/>
      <c r="J341" s="17"/>
      <c r="K341" s="17"/>
      <c r="L341" s="17"/>
      <c r="M341" s="22"/>
      <c r="N341" s="22"/>
    </row>
    <row r="342" spans="1:14" ht="24">
      <c r="A342" s="17"/>
      <c r="B342" s="18"/>
      <c r="C342" s="17"/>
      <c r="D342" s="17"/>
      <c r="E342" s="17"/>
      <c r="F342" s="17"/>
      <c r="G342" s="16"/>
      <c r="H342" s="17"/>
      <c r="I342" s="17"/>
      <c r="J342" s="17"/>
      <c r="K342" s="17"/>
      <c r="L342" s="17"/>
      <c r="M342" s="22"/>
      <c r="N342" s="22"/>
    </row>
    <row r="343" spans="1:14" ht="24">
      <c r="A343" s="17"/>
      <c r="B343" s="18"/>
      <c r="C343" s="17"/>
      <c r="D343" s="17"/>
      <c r="E343" s="17"/>
      <c r="F343" s="17"/>
      <c r="G343" s="16"/>
      <c r="H343" s="17"/>
      <c r="I343" s="17"/>
      <c r="J343" s="17"/>
      <c r="K343" s="17"/>
      <c r="L343" s="17"/>
      <c r="M343" s="22"/>
      <c r="N343" s="22"/>
    </row>
    <row r="344" spans="1:14" ht="24">
      <c r="A344" s="17"/>
      <c r="B344" s="18"/>
      <c r="C344" s="17"/>
      <c r="D344" s="17"/>
      <c r="E344" s="17"/>
      <c r="F344" s="17"/>
      <c r="G344" s="16"/>
      <c r="H344" s="17"/>
      <c r="I344" s="17"/>
      <c r="J344" s="17"/>
      <c r="K344" s="17"/>
      <c r="L344" s="17"/>
      <c r="M344" s="22"/>
      <c r="N344" s="22"/>
    </row>
    <row r="345" spans="1:14" ht="24">
      <c r="A345" s="17"/>
      <c r="B345" s="18"/>
      <c r="C345" s="17"/>
      <c r="D345" s="17"/>
      <c r="E345" s="17"/>
      <c r="F345" s="17"/>
      <c r="G345" s="16"/>
      <c r="H345" s="17"/>
      <c r="I345" s="17"/>
      <c r="J345" s="17"/>
      <c r="K345" s="17"/>
      <c r="L345" s="17"/>
      <c r="M345" s="22"/>
      <c r="N345" s="22"/>
    </row>
    <row r="346" spans="1:14" ht="24">
      <c r="A346" s="17"/>
      <c r="B346" s="18"/>
      <c r="C346" s="17"/>
      <c r="D346" s="17"/>
      <c r="E346" s="17"/>
      <c r="F346" s="17"/>
      <c r="G346" s="16"/>
      <c r="H346" s="17"/>
      <c r="I346" s="17"/>
      <c r="J346" s="17"/>
      <c r="K346" s="17"/>
      <c r="L346" s="17"/>
      <c r="M346" s="22"/>
      <c r="N346" s="22"/>
    </row>
    <row r="347" spans="1:14" ht="24">
      <c r="A347" s="17"/>
      <c r="B347" s="18"/>
      <c r="C347" s="17"/>
      <c r="D347" s="17"/>
      <c r="E347" s="17"/>
      <c r="F347" s="17"/>
      <c r="G347" s="16"/>
      <c r="H347" s="17"/>
      <c r="I347" s="17"/>
      <c r="J347" s="17"/>
      <c r="K347" s="17"/>
      <c r="L347" s="17"/>
      <c r="M347" s="22"/>
      <c r="N347" s="22"/>
    </row>
    <row r="348" spans="1:14" ht="24">
      <c r="A348" s="17"/>
      <c r="B348" s="18"/>
      <c r="C348" s="17"/>
      <c r="D348" s="17"/>
      <c r="E348" s="17"/>
      <c r="F348" s="17"/>
      <c r="G348" s="16"/>
      <c r="H348" s="17"/>
      <c r="I348" s="17"/>
      <c r="J348" s="17"/>
      <c r="K348" s="17"/>
      <c r="L348" s="17"/>
      <c r="M348" s="22"/>
      <c r="N348" s="22"/>
    </row>
    <row r="349" spans="1:14" ht="24">
      <c r="A349" s="17"/>
      <c r="B349" s="18"/>
      <c r="C349" s="17"/>
      <c r="D349" s="17"/>
      <c r="E349" s="17"/>
      <c r="F349" s="17"/>
      <c r="G349" s="16"/>
      <c r="H349" s="17"/>
      <c r="I349" s="17"/>
      <c r="J349" s="17"/>
      <c r="K349" s="17"/>
      <c r="L349" s="17"/>
      <c r="M349" s="22"/>
      <c r="N349" s="22"/>
    </row>
    <row r="350" spans="1:14" ht="24">
      <c r="A350" s="17"/>
      <c r="B350" s="18"/>
      <c r="C350" s="17"/>
      <c r="D350" s="17"/>
      <c r="E350" s="17"/>
      <c r="F350" s="17"/>
      <c r="G350" s="16"/>
      <c r="H350" s="17"/>
      <c r="I350" s="17"/>
      <c r="J350" s="17"/>
      <c r="K350" s="17"/>
      <c r="L350" s="17"/>
      <c r="M350" s="22"/>
      <c r="N350" s="22"/>
    </row>
    <row r="351" spans="1:14" ht="24">
      <c r="A351" s="17"/>
      <c r="B351" s="18"/>
      <c r="C351" s="17"/>
      <c r="D351" s="17"/>
      <c r="E351" s="17"/>
      <c r="F351" s="17"/>
      <c r="G351" s="16"/>
      <c r="H351" s="17"/>
      <c r="I351" s="17"/>
      <c r="J351" s="17"/>
      <c r="K351" s="17"/>
      <c r="L351" s="17"/>
      <c r="M351" s="22"/>
      <c r="N351" s="22"/>
    </row>
    <row r="352" spans="1:14" ht="24">
      <c r="A352" s="17"/>
      <c r="B352" s="18"/>
      <c r="C352" s="17"/>
      <c r="D352" s="17"/>
      <c r="E352" s="17"/>
      <c r="F352" s="17"/>
      <c r="G352" s="16"/>
      <c r="H352" s="17"/>
      <c r="I352" s="17"/>
      <c r="J352" s="17"/>
      <c r="K352" s="17"/>
      <c r="L352" s="17"/>
      <c r="M352" s="22"/>
      <c r="N352" s="22"/>
    </row>
    <row r="353" spans="1:14" ht="24">
      <c r="A353" s="17"/>
      <c r="B353" s="18"/>
      <c r="C353" s="17"/>
      <c r="D353" s="17"/>
      <c r="E353" s="17"/>
      <c r="F353" s="17"/>
      <c r="G353" s="16"/>
      <c r="H353" s="17"/>
      <c r="I353" s="17"/>
      <c r="J353" s="17"/>
      <c r="K353" s="17"/>
      <c r="L353" s="17"/>
      <c r="M353" s="22"/>
      <c r="N353" s="22"/>
    </row>
    <row r="354" spans="1:14" ht="24">
      <c r="A354" s="17"/>
      <c r="B354" s="18"/>
      <c r="C354" s="17"/>
      <c r="D354" s="17"/>
      <c r="E354" s="17"/>
      <c r="F354" s="17"/>
      <c r="G354" s="16"/>
      <c r="H354" s="17"/>
      <c r="I354" s="17"/>
      <c r="J354" s="17"/>
      <c r="K354" s="17"/>
      <c r="L354" s="17"/>
      <c r="M354" s="22"/>
      <c r="N354" s="22"/>
    </row>
    <row r="355" spans="1:14" ht="24">
      <c r="A355" s="17"/>
      <c r="B355" s="18"/>
      <c r="C355" s="17"/>
      <c r="D355" s="17"/>
      <c r="E355" s="17"/>
      <c r="F355" s="17"/>
      <c r="G355" s="16"/>
      <c r="H355" s="17"/>
      <c r="I355" s="17"/>
      <c r="J355" s="17"/>
      <c r="K355" s="17"/>
      <c r="L355" s="17"/>
      <c r="M355" s="22"/>
      <c r="N355" s="22"/>
    </row>
    <row r="356" spans="1:14" ht="24">
      <c r="A356" s="17"/>
      <c r="B356" s="18"/>
      <c r="C356" s="17"/>
      <c r="D356" s="17"/>
      <c r="E356" s="17"/>
      <c r="F356" s="17"/>
      <c r="G356" s="16"/>
      <c r="H356" s="17"/>
      <c r="I356" s="17"/>
      <c r="J356" s="17"/>
      <c r="K356" s="17"/>
      <c r="L356" s="17"/>
      <c r="M356" s="22"/>
      <c r="N356" s="22"/>
    </row>
    <row r="357" spans="1:14" ht="24">
      <c r="A357" s="17"/>
      <c r="B357" s="18"/>
      <c r="C357" s="17"/>
      <c r="D357" s="17"/>
      <c r="E357" s="17"/>
      <c r="F357" s="17"/>
      <c r="G357" s="16"/>
      <c r="H357" s="17"/>
      <c r="I357" s="17"/>
      <c r="J357" s="17"/>
      <c r="K357" s="17"/>
      <c r="L357" s="17"/>
      <c r="M357" s="22"/>
      <c r="N357" s="22"/>
    </row>
    <row r="358" spans="1:14" ht="24">
      <c r="A358" s="17"/>
      <c r="B358" s="18"/>
      <c r="C358" s="17"/>
      <c r="D358" s="17"/>
      <c r="E358" s="17"/>
      <c r="F358" s="17"/>
      <c r="G358" s="16"/>
      <c r="H358" s="17"/>
      <c r="I358" s="17"/>
      <c r="J358" s="17"/>
      <c r="K358" s="17"/>
      <c r="L358" s="17"/>
      <c r="M358" s="22"/>
      <c r="N358" s="22"/>
    </row>
    <row r="359" spans="1:14" ht="24">
      <c r="A359" s="17"/>
      <c r="B359" s="18"/>
      <c r="C359" s="17"/>
      <c r="D359" s="17"/>
      <c r="E359" s="17"/>
      <c r="F359" s="17"/>
      <c r="G359" s="16"/>
      <c r="H359" s="17"/>
      <c r="I359" s="17"/>
      <c r="J359" s="17"/>
      <c r="K359" s="17"/>
      <c r="L359" s="17"/>
      <c r="M359" s="22"/>
      <c r="N359" s="22"/>
    </row>
    <row r="360" spans="1:14" ht="24">
      <c r="A360" s="17"/>
      <c r="B360" s="18"/>
      <c r="C360" s="17"/>
      <c r="D360" s="17"/>
      <c r="E360" s="17"/>
      <c r="F360" s="17"/>
      <c r="G360" s="16"/>
      <c r="H360" s="17"/>
      <c r="I360" s="17"/>
      <c r="J360" s="17"/>
      <c r="K360" s="17"/>
      <c r="L360" s="17"/>
      <c r="M360" s="22"/>
      <c r="N360" s="22"/>
    </row>
    <row r="361" spans="1:14" ht="24">
      <c r="A361" s="17"/>
      <c r="B361" s="18"/>
      <c r="C361" s="17"/>
      <c r="D361" s="17"/>
      <c r="E361" s="17"/>
      <c r="F361" s="17"/>
      <c r="G361" s="16"/>
      <c r="H361" s="17"/>
      <c r="I361" s="17"/>
      <c r="J361" s="17"/>
      <c r="K361" s="17"/>
      <c r="L361" s="17"/>
      <c r="M361" s="22"/>
      <c r="N361" s="22"/>
    </row>
    <row r="362" spans="1:14" ht="24">
      <c r="A362" s="17"/>
      <c r="B362" s="18"/>
      <c r="C362" s="17"/>
      <c r="D362" s="17"/>
      <c r="E362" s="17"/>
      <c r="F362" s="17"/>
      <c r="G362" s="16"/>
      <c r="H362" s="17"/>
      <c r="I362" s="17"/>
      <c r="J362" s="17"/>
      <c r="K362" s="17"/>
      <c r="L362" s="17"/>
      <c r="M362" s="22"/>
      <c r="N362" s="22"/>
    </row>
    <row r="363" spans="1:14" ht="24">
      <c r="A363" s="17"/>
      <c r="B363" s="18"/>
      <c r="C363" s="17"/>
      <c r="D363" s="17"/>
      <c r="E363" s="17"/>
      <c r="F363" s="17"/>
      <c r="G363" s="16"/>
      <c r="H363" s="17"/>
      <c r="I363" s="17"/>
      <c r="J363" s="17"/>
      <c r="K363" s="17"/>
      <c r="L363" s="17"/>
      <c r="M363" s="22"/>
      <c r="N363" s="22"/>
    </row>
    <row r="364" spans="1:14" ht="24">
      <c r="A364" s="17"/>
      <c r="B364" s="18"/>
      <c r="C364" s="17"/>
      <c r="D364" s="17"/>
      <c r="E364" s="17"/>
      <c r="F364" s="17"/>
      <c r="G364" s="16"/>
      <c r="H364" s="17"/>
      <c r="I364" s="17"/>
      <c r="J364" s="17"/>
      <c r="K364" s="17"/>
      <c r="L364" s="17"/>
      <c r="M364" s="22"/>
      <c r="N364" s="22"/>
    </row>
    <row r="365" spans="1:14" ht="24">
      <c r="A365" s="17"/>
      <c r="B365" s="18"/>
      <c r="C365" s="17"/>
      <c r="D365" s="17"/>
      <c r="E365" s="17"/>
      <c r="F365" s="17"/>
      <c r="G365" s="16"/>
      <c r="H365" s="17"/>
      <c r="I365" s="17"/>
      <c r="J365" s="17"/>
      <c r="K365" s="17"/>
      <c r="L365" s="17"/>
      <c r="M365" s="22"/>
      <c r="N365" s="22"/>
    </row>
    <row r="366" spans="1:14" ht="24">
      <c r="A366" s="17"/>
      <c r="B366" s="18"/>
      <c r="C366" s="17"/>
      <c r="D366" s="17"/>
      <c r="E366" s="17"/>
      <c r="F366" s="17"/>
      <c r="G366" s="16"/>
      <c r="H366" s="17"/>
      <c r="I366" s="17"/>
      <c r="J366" s="17"/>
      <c r="K366" s="17"/>
      <c r="L366" s="17"/>
      <c r="M366" s="22"/>
      <c r="N366" s="22"/>
    </row>
    <row r="367" spans="1:14" ht="24">
      <c r="A367" s="17"/>
      <c r="B367" s="18"/>
      <c r="C367" s="17"/>
      <c r="D367" s="17"/>
      <c r="E367" s="17"/>
      <c r="F367" s="17"/>
      <c r="G367" s="16"/>
      <c r="H367" s="17"/>
      <c r="I367" s="17"/>
      <c r="J367" s="17"/>
      <c r="K367" s="17"/>
      <c r="L367" s="17"/>
      <c r="M367" s="22"/>
      <c r="N367" s="22"/>
    </row>
    <row r="368" spans="1:14" ht="24">
      <c r="A368" s="17"/>
      <c r="B368" s="18"/>
      <c r="C368" s="17"/>
      <c r="D368" s="17"/>
      <c r="E368" s="17"/>
      <c r="F368" s="17"/>
      <c r="G368" s="16"/>
      <c r="H368" s="17"/>
      <c r="I368" s="17"/>
      <c r="J368" s="17"/>
      <c r="K368" s="17"/>
      <c r="L368" s="17"/>
      <c r="M368" s="22"/>
      <c r="N368" s="22"/>
    </row>
    <row r="369" spans="1:14" ht="24">
      <c r="A369" s="17"/>
      <c r="B369" s="18"/>
      <c r="C369" s="17"/>
      <c r="D369" s="17"/>
      <c r="E369" s="17"/>
      <c r="F369" s="17"/>
      <c r="G369" s="16"/>
      <c r="H369" s="17"/>
      <c r="I369" s="17"/>
      <c r="J369" s="17"/>
      <c r="K369" s="17"/>
      <c r="L369" s="17"/>
      <c r="M369" s="22"/>
      <c r="N369" s="22"/>
    </row>
    <row r="370" spans="1:14" ht="24">
      <c r="A370" s="17"/>
      <c r="B370" s="18"/>
      <c r="C370" s="17"/>
      <c r="D370" s="17"/>
      <c r="E370" s="17"/>
      <c r="F370" s="17"/>
      <c r="G370" s="16"/>
      <c r="H370" s="17"/>
      <c r="I370" s="17"/>
      <c r="J370" s="17"/>
      <c r="K370" s="17"/>
      <c r="L370" s="17"/>
      <c r="M370" s="22"/>
      <c r="N370" s="22"/>
    </row>
    <row r="371" spans="1:14" ht="24">
      <c r="A371" s="17"/>
      <c r="B371" s="18"/>
      <c r="C371" s="17"/>
      <c r="D371" s="17"/>
      <c r="E371" s="17"/>
      <c r="F371" s="17"/>
      <c r="G371" s="16"/>
      <c r="H371" s="17"/>
      <c r="I371" s="17"/>
      <c r="J371" s="17"/>
      <c r="K371" s="17"/>
      <c r="L371" s="17"/>
      <c r="M371" s="22"/>
      <c r="N371" s="22"/>
    </row>
    <row r="372" spans="1:14" ht="24">
      <c r="A372" s="17"/>
      <c r="B372" s="18"/>
      <c r="C372" s="17"/>
      <c r="D372" s="17"/>
      <c r="E372" s="17"/>
      <c r="F372" s="17"/>
      <c r="G372" s="16"/>
      <c r="H372" s="17"/>
      <c r="I372" s="17"/>
      <c r="J372" s="17"/>
      <c r="K372" s="17"/>
      <c r="L372" s="17"/>
      <c r="M372" s="22"/>
      <c r="N372" s="22"/>
    </row>
    <row r="373" spans="1:14" ht="24">
      <c r="A373" s="17"/>
      <c r="B373" s="18"/>
      <c r="C373" s="17"/>
      <c r="D373" s="17"/>
      <c r="E373" s="17"/>
      <c r="F373" s="17"/>
      <c r="G373" s="16"/>
      <c r="H373" s="17"/>
      <c r="I373" s="17"/>
      <c r="J373" s="17"/>
      <c r="K373" s="17"/>
      <c r="L373" s="17"/>
      <c r="M373" s="22"/>
      <c r="N373" s="22"/>
    </row>
    <row r="374" spans="1:14" ht="24">
      <c r="A374" s="17"/>
      <c r="B374" s="18"/>
      <c r="C374" s="17"/>
      <c r="D374" s="17"/>
      <c r="E374" s="17"/>
      <c r="F374" s="17"/>
      <c r="G374" s="16"/>
      <c r="H374" s="17"/>
      <c r="I374" s="17"/>
      <c r="J374" s="17"/>
      <c r="K374" s="17"/>
      <c r="L374" s="17"/>
      <c r="M374" s="22"/>
      <c r="N374" s="22"/>
    </row>
    <row r="375" spans="1:14" ht="24">
      <c r="A375" s="17"/>
      <c r="B375" s="18"/>
      <c r="C375" s="17"/>
      <c r="D375" s="17"/>
      <c r="E375" s="17"/>
      <c r="F375" s="17"/>
      <c r="G375" s="16"/>
      <c r="H375" s="17"/>
      <c r="I375" s="17"/>
      <c r="J375" s="17"/>
      <c r="K375" s="17"/>
      <c r="L375" s="17"/>
      <c r="M375" s="22"/>
      <c r="N375" s="22"/>
    </row>
    <row r="376" spans="1:14" ht="24">
      <c r="A376" s="17"/>
      <c r="B376" s="18"/>
      <c r="C376" s="17"/>
      <c r="D376" s="17"/>
      <c r="E376" s="17"/>
      <c r="F376" s="17"/>
      <c r="G376" s="16"/>
      <c r="H376" s="17"/>
      <c r="I376" s="17"/>
      <c r="J376" s="17"/>
      <c r="K376" s="17"/>
      <c r="L376" s="17"/>
      <c r="M376" s="22"/>
      <c r="N376" s="22"/>
    </row>
    <row r="377" spans="1:14" ht="24">
      <c r="A377" s="17"/>
      <c r="B377" s="18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22"/>
      <c r="N377" s="22"/>
    </row>
    <row r="378" spans="1:14" ht="24">
      <c r="A378" s="17"/>
      <c r="B378" s="18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22"/>
      <c r="N378" s="22"/>
    </row>
    <row r="379" spans="1:14" ht="24">
      <c r="A379" s="17"/>
      <c r="B379" s="18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22"/>
      <c r="N379" s="22"/>
    </row>
    <row r="380" spans="1:14" ht="24">
      <c r="A380" s="17"/>
      <c r="B380" s="18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22"/>
      <c r="N380" s="22"/>
    </row>
    <row r="381" spans="1:14" ht="24">
      <c r="A381" s="17"/>
      <c r="B381" s="18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22"/>
      <c r="N381" s="22"/>
    </row>
    <row r="382" spans="1:14" ht="24">
      <c r="A382" s="17"/>
      <c r="B382" s="18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22"/>
      <c r="N382" s="22"/>
    </row>
    <row r="383" spans="1:14" ht="24">
      <c r="A383" s="17"/>
      <c r="B383" s="18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22"/>
      <c r="N383" s="22"/>
    </row>
    <row r="384" spans="1:14" ht="24">
      <c r="A384" s="17"/>
      <c r="B384" s="18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22"/>
      <c r="N384" s="22"/>
    </row>
    <row r="385" spans="1:14" ht="24">
      <c r="A385" s="17"/>
      <c r="B385" s="18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22"/>
      <c r="N385" s="22"/>
    </row>
    <row r="386" spans="1:14" ht="24">
      <c r="A386" s="17"/>
      <c r="B386" s="18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22"/>
      <c r="N386" s="22"/>
    </row>
    <row r="387" spans="1:14" ht="24">
      <c r="A387" s="17"/>
      <c r="B387" s="18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22"/>
      <c r="N387" s="22"/>
    </row>
    <row r="388" spans="1:14" ht="24">
      <c r="A388" s="17"/>
      <c r="B388" s="18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22"/>
      <c r="N388" s="22"/>
    </row>
    <row r="389" spans="1:14" ht="24">
      <c r="A389" s="17"/>
      <c r="B389" s="18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22"/>
      <c r="N389" s="22"/>
    </row>
    <row r="390" spans="1:14" ht="24">
      <c r="A390" s="17"/>
      <c r="B390" s="18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22"/>
      <c r="N390" s="22"/>
    </row>
    <row r="391" spans="1:14" ht="24">
      <c r="A391" s="17"/>
      <c r="B391" s="18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22"/>
      <c r="N391" s="22"/>
    </row>
    <row r="392" spans="1:14" ht="24">
      <c r="A392" s="17"/>
      <c r="B392" s="18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22"/>
      <c r="N392" s="22"/>
    </row>
    <row r="393" spans="1:14" ht="24">
      <c r="A393" s="17"/>
      <c r="B393" s="18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22"/>
      <c r="N393" s="22"/>
    </row>
    <row r="394" spans="1:14" ht="24">
      <c r="A394" s="17"/>
      <c r="B394" s="18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22"/>
      <c r="N394" s="22"/>
    </row>
    <row r="395" spans="1:14" ht="24">
      <c r="A395" s="17"/>
      <c r="B395" s="18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22"/>
      <c r="N395" s="22"/>
    </row>
    <row r="396" spans="1:14" ht="24">
      <c r="A396" s="17"/>
      <c r="B396" s="18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22"/>
      <c r="N396" s="22"/>
    </row>
    <row r="397" spans="1:14" ht="24">
      <c r="A397" s="17"/>
      <c r="B397" s="18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22"/>
      <c r="N397" s="22"/>
    </row>
    <row r="398" spans="1:14" ht="24">
      <c r="A398" s="17"/>
      <c r="B398" s="18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22"/>
      <c r="N398" s="22"/>
    </row>
    <row r="399" spans="1:14" ht="24">
      <c r="A399" s="17"/>
      <c r="B399" s="18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22"/>
      <c r="N399" s="22"/>
    </row>
    <row r="400" spans="1:14" ht="24">
      <c r="A400" s="17"/>
      <c r="B400" s="18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22"/>
      <c r="N400" s="22"/>
    </row>
    <row r="401" spans="1:14" ht="24">
      <c r="A401" s="17"/>
      <c r="B401" s="18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22"/>
      <c r="N401" s="22"/>
    </row>
    <row r="402" spans="1:14" ht="24">
      <c r="A402" s="17"/>
      <c r="B402" s="18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22"/>
      <c r="N402" s="22"/>
    </row>
    <row r="403" spans="1:14" ht="24">
      <c r="A403" s="17"/>
      <c r="B403" s="18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22"/>
      <c r="N403" s="22"/>
    </row>
    <row r="404" spans="1:14" ht="24">
      <c r="A404" s="17"/>
      <c r="B404" s="18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22"/>
      <c r="N404" s="22"/>
    </row>
    <row r="405" spans="1:14" ht="24">
      <c r="A405" s="17"/>
      <c r="B405" s="18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22"/>
      <c r="N405" s="22"/>
    </row>
    <row r="406" spans="1:14" ht="24">
      <c r="A406" s="17"/>
      <c r="B406" s="18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22"/>
      <c r="N406" s="22"/>
    </row>
    <row r="407" spans="1:14" ht="24">
      <c r="A407" s="17"/>
      <c r="B407" s="18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22"/>
      <c r="N407" s="22"/>
    </row>
    <row r="408" spans="1:14" ht="24">
      <c r="A408" s="17"/>
      <c r="B408" s="18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22"/>
      <c r="N408" s="22"/>
    </row>
    <row r="409" spans="1:14" ht="24">
      <c r="A409" s="17"/>
      <c r="B409" s="18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22"/>
      <c r="N409" s="22"/>
    </row>
    <row r="410" spans="1:14" ht="24">
      <c r="A410" s="17"/>
      <c r="B410" s="18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22"/>
      <c r="N410" s="22"/>
    </row>
    <row r="411" spans="1:14" ht="24">
      <c r="A411" s="17"/>
      <c r="B411" s="18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22"/>
      <c r="N411" s="22"/>
    </row>
    <row r="412" spans="1:14" ht="24">
      <c r="A412" s="17"/>
      <c r="B412" s="18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22"/>
      <c r="N412" s="22"/>
    </row>
    <row r="413" spans="1:14" ht="24">
      <c r="A413" s="17"/>
      <c r="B413" s="18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22"/>
      <c r="N413" s="22"/>
    </row>
    <row r="414" spans="1:14" ht="24">
      <c r="A414" s="17"/>
      <c r="B414" s="18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22"/>
      <c r="N414" s="22"/>
    </row>
    <row r="415" spans="1:14" ht="24">
      <c r="A415" s="17"/>
      <c r="B415" s="18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22"/>
      <c r="N415" s="22"/>
    </row>
    <row r="416" spans="1:14" ht="24">
      <c r="A416" s="17"/>
      <c r="B416" s="18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22"/>
      <c r="N416" s="22"/>
    </row>
    <row r="417" spans="1:14" ht="24">
      <c r="A417" s="17"/>
      <c r="B417" s="18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22"/>
      <c r="N417" s="22"/>
    </row>
    <row r="418" spans="1:14" ht="24">
      <c r="A418" s="17"/>
      <c r="B418" s="18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22"/>
      <c r="N418" s="22"/>
    </row>
    <row r="419" spans="1:14" ht="24">
      <c r="A419" s="17"/>
      <c r="B419" s="18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22"/>
      <c r="N419" s="22"/>
    </row>
    <row r="420" spans="1:14" ht="24">
      <c r="A420" s="17"/>
      <c r="B420" s="18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22"/>
      <c r="N420" s="22"/>
    </row>
    <row r="421" spans="1:14" ht="24">
      <c r="A421" s="17"/>
      <c r="B421" s="18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22"/>
      <c r="N421" s="22"/>
    </row>
    <row r="422" spans="1:14" ht="24">
      <c r="A422" s="17"/>
      <c r="B422" s="18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22"/>
      <c r="N422" s="22"/>
    </row>
    <row r="423" spans="1:14" ht="24">
      <c r="A423" s="17"/>
      <c r="B423" s="18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22"/>
      <c r="N423" s="22"/>
    </row>
    <row r="424" spans="1:14" ht="24">
      <c r="A424" s="17"/>
      <c r="B424" s="18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22"/>
      <c r="N424" s="22"/>
    </row>
    <row r="425" spans="1:14" ht="24">
      <c r="A425" s="17"/>
      <c r="B425" s="18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22"/>
      <c r="N425" s="22"/>
    </row>
    <row r="426" spans="1:14" ht="24">
      <c r="A426" s="17"/>
      <c r="B426" s="18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22"/>
      <c r="N426" s="22"/>
    </row>
    <row r="427" spans="1:14" ht="24">
      <c r="A427" s="17"/>
      <c r="B427" s="18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22"/>
      <c r="N427" s="22"/>
    </row>
    <row r="428" spans="1:14" ht="24">
      <c r="A428" s="17"/>
      <c r="B428" s="18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22"/>
      <c r="N428" s="22"/>
    </row>
    <row r="429" spans="1:14" ht="24">
      <c r="A429" s="17"/>
      <c r="B429" s="18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22"/>
      <c r="N429" s="22"/>
    </row>
    <row r="430" spans="1:14" ht="24">
      <c r="A430" s="17"/>
      <c r="B430" s="18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22"/>
      <c r="N430" s="22"/>
    </row>
    <row r="431" spans="1:14" ht="24">
      <c r="A431" s="17"/>
      <c r="B431" s="18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22"/>
      <c r="N431" s="22"/>
    </row>
    <row r="432" spans="1:14" ht="24">
      <c r="A432" s="17"/>
      <c r="B432" s="18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22"/>
      <c r="N432" s="22"/>
    </row>
    <row r="433" spans="1:14" ht="24">
      <c r="A433" s="17"/>
      <c r="B433" s="18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22"/>
      <c r="N433" s="22"/>
    </row>
    <row r="434" spans="1:14" ht="24">
      <c r="A434" s="17"/>
      <c r="B434" s="18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22"/>
      <c r="N434" s="22"/>
    </row>
    <row r="435" spans="1:14" ht="24">
      <c r="A435" s="17"/>
      <c r="B435" s="18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22"/>
      <c r="N435" s="22"/>
    </row>
    <row r="436" spans="1:14" ht="24">
      <c r="A436" s="17"/>
      <c r="B436" s="18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22"/>
      <c r="N436" s="22"/>
    </row>
    <row r="437" spans="1:14" ht="24">
      <c r="A437" s="17"/>
      <c r="B437" s="18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22"/>
      <c r="N437" s="22"/>
    </row>
    <row r="438" spans="1:14" ht="24">
      <c r="A438" s="17"/>
      <c r="B438" s="18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22"/>
      <c r="N438" s="22"/>
    </row>
    <row r="439" spans="1:14" ht="24">
      <c r="A439" s="17"/>
      <c r="B439" s="18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22"/>
      <c r="N439" s="22"/>
    </row>
    <row r="440" spans="1:14" ht="24">
      <c r="A440" s="17"/>
      <c r="B440" s="18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22"/>
      <c r="N440" s="22"/>
    </row>
    <row r="441" spans="1:14" ht="24">
      <c r="A441" s="17"/>
      <c r="B441" s="18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22"/>
      <c r="N441" s="22"/>
    </row>
    <row r="442" spans="1:14" ht="24">
      <c r="A442" s="17"/>
      <c r="B442" s="18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22"/>
      <c r="N442" s="22"/>
    </row>
    <row r="443" spans="1:14" ht="24">
      <c r="A443" s="17"/>
      <c r="B443" s="18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22"/>
      <c r="N443" s="22"/>
    </row>
    <row r="444" spans="1:14" ht="24">
      <c r="A444" s="17"/>
      <c r="B444" s="18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22"/>
      <c r="N444" s="22"/>
    </row>
    <row r="445" spans="1:14" ht="24">
      <c r="A445" s="17"/>
      <c r="B445" s="18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22"/>
      <c r="N445" s="22"/>
    </row>
    <row r="446" spans="1:14" ht="24">
      <c r="A446" s="17"/>
      <c r="B446" s="18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22"/>
      <c r="N446" s="22"/>
    </row>
    <row r="447" spans="1:14" ht="24">
      <c r="A447" s="17"/>
      <c r="B447" s="18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22"/>
      <c r="N447" s="22"/>
    </row>
    <row r="448" spans="1:14" ht="24">
      <c r="A448" s="17"/>
      <c r="B448" s="18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22"/>
      <c r="N448" s="22"/>
    </row>
    <row r="449" spans="1:14" ht="24">
      <c r="A449" s="17"/>
      <c r="B449" s="18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22"/>
      <c r="N449" s="22"/>
    </row>
    <row r="450" spans="1:14" ht="24">
      <c r="A450" s="17"/>
      <c r="B450" s="18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22"/>
      <c r="N450" s="22"/>
    </row>
    <row r="451" spans="1:14" ht="24">
      <c r="A451" s="17"/>
      <c r="B451" s="18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22"/>
      <c r="N451" s="22"/>
    </row>
    <row r="452" spans="1:14" ht="24">
      <c r="A452" s="17"/>
      <c r="B452" s="18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22"/>
      <c r="N452" s="22"/>
    </row>
    <row r="453" spans="1:14" ht="24">
      <c r="A453" s="17"/>
      <c r="B453" s="18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22"/>
      <c r="N453" s="22"/>
    </row>
    <row r="454" spans="1:14" ht="24">
      <c r="A454" s="17"/>
      <c r="B454" s="18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22"/>
      <c r="N454" s="22"/>
    </row>
    <row r="455" spans="1:14" ht="24">
      <c r="A455" s="17"/>
      <c r="B455" s="18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22"/>
      <c r="N455" s="22"/>
    </row>
    <row r="456" spans="1:14" ht="24">
      <c r="A456" s="17"/>
      <c r="B456" s="18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22"/>
      <c r="N456" s="22"/>
    </row>
    <row r="457" spans="1:14" ht="24">
      <c r="A457" s="17"/>
      <c r="B457" s="18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22"/>
      <c r="N457" s="22"/>
    </row>
    <row r="458" spans="1:14" ht="24">
      <c r="A458" s="17"/>
      <c r="B458" s="18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22"/>
      <c r="N458" s="22"/>
    </row>
    <row r="459" spans="1:14" ht="24">
      <c r="A459" s="17"/>
      <c r="B459" s="18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22"/>
      <c r="N459" s="22"/>
    </row>
    <row r="460" spans="1:14" ht="24">
      <c r="A460" s="17"/>
      <c r="B460" s="18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22"/>
      <c r="N460" s="22"/>
    </row>
    <row r="461" spans="1:14" ht="24">
      <c r="A461" s="17"/>
      <c r="B461" s="18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22"/>
      <c r="N461" s="22"/>
    </row>
    <row r="462" spans="1:14" ht="24">
      <c r="A462" s="17"/>
      <c r="B462" s="18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22"/>
      <c r="N462" s="22"/>
    </row>
    <row r="463" spans="1:14" ht="24">
      <c r="A463" s="17"/>
      <c r="B463" s="18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22"/>
      <c r="N463" s="22"/>
    </row>
    <row r="464" spans="1:14" ht="24">
      <c r="A464" s="17"/>
      <c r="B464" s="18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22"/>
      <c r="N464" s="22"/>
    </row>
    <row r="465" spans="1:14" ht="24">
      <c r="A465" s="17"/>
      <c r="B465" s="18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22"/>
      <c r="N465" s="22"/>
    </row>
    <row r="466" spans="1:14" ht="24">
      <c r="A466" s="17"/>
      <c r="B466" s="18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22"/>
      <c r="N466" s="22"/>
    </row>
    <row r="467" spans="1:14" ht="24">
      <c r="A467" s="17"/>
      <c r="B467" s="18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22"/>
      <c r="N467" s="22"/>
    </row>
    <row r="468" spans="1:14" ht="24">
      <c r="A468" s="17"/>
      <c r="B468" s="18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22"/>
      <c r="N468" s="22"/>
    </row>
    <row r="469" spans="1:14" ht="24">
      <c r="A469" s="17"/>
      <c r="B469" s="18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22"/>
      <c r="N469" s="22"/>
    </row>
  </sheetData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O5" sqref="O5"/>
    </sheetView>
  </sheetViews>
  <sheetFormatPr defaultColWidth="9.140625" defaultRowHeight="21.75"/>
  <cols>
    <col min="1" max="1" width="9.57421875" style="55" customWidth="1"/>
    <col min="2" max="2" width="10.7109375" style="55" bestFit="1" customWidth="1"/>
    <col min="3" max="3" width="7.7109375" style="55" customWidth="1"/>
    <col min="4" max="4" width="10.8515625" style="55" bestFit="1" customWidth="1"/>
    <col min="5" max="5" width="11.57421875" style="55" bestFit="1" customWidth="1"/>
    <col min="6" max="6" width="9.421875" style="55" bestFit="1" customWidth="1"/>
    <col min="7" max="7" width="10.7109375" style="55" bestFit="1" customWidth="1"/>
    <col min="8" max="8" width="3.140625" style="55" customWidth="1"/>
    <col min="9" max="9" width="8.8515625" style="55" bestFit="1" customWidth="1"/>
    <col min="10" max="12" width="7.7109375" style="55" customWidth="1"/>
    <col min="13" max="16384" width="9.140625" style="55" customWidth="1"/>
  </cols>
  <sheetData>
    <row r="1" spans="1:12" s="23" customFormat="1" ht="21" customHeight="1">
      <c r="A1" s="156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23" customFormat="1" ht="21" customHeight="1">
      <c r="A2" s="156" t="s">
        <v>102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8"/>
    </row>
    <row r="3" spans="1:12" s="23" customFormat="1" ht="21" customHeight="1">
      <c r="A3" s="159" t="s">
        <v>123</v>
      </c>
      <c r="B3" s="159"/>
      <c r="C3" s="159"/>
      <c r="D3" s="160" t="s">
        <v>125</v>
      </c>
      <c r="E3" s="160"/>
      <c r="F3" s="160"/>
      <c r="G3" s="146" t="s">
        <v>24</v>
      </c>
      <c r="H3" s="146"/>
      <c r="I3" s="146"/>
      <c r="J3" s="147" t="s">
        <v>45</v>
      </c>
      <c r="K3" s="147"/>
      <c r="L3" s="147"/>
    </row>
    <row r="4" spans="1:12" s="23" customFormat="1" ht="21" customHeight="1">
      <c r="A4" s="153" t="s">
        <v>25</v>
      </c>
      <c r="B4" s="153"/>
      <c r="C4" s="153"/>
      <c r="D4" s="154" t="s">
        <v>26</v>
      </c>
      <c r="E4" s="155"/>
      <c r="F4" s="155"/>
      <c r="G4" s="146" t="s">
        <v>46</v>
      </c>
      <c r="H4" s="146"/>
      <c r="I4" s="146"/>
      <c r="J4" s="147" t="s">
        <v>27</v>
      </c>
      <c r="K4" s="147"/>
      <c r="L4" s="147"/>
    </row>
    <row r="5" spans="1:12" s="23" customFormat="1" ht="45" customHeight="1">
      <c r="A5" s="150" t="s">
        <v>4</v>
      </c>
      <c r="B5" s="24" t="s">
        <v>5</v>
      </c>
      <c r="C5" s="151" t="s">
        <v>6</v>
      </c>
      <c r="D5" s="151"/>
      <c r="E5" s="25" t="s">
        <v>7</v>
      </c>
      <c r="F5" s="26" t="s">
        <v>8</v>
      </c>
      <c r="G5" s="148" t="s">
        <v>28</v>
      </c>
      <c r="H5" s="152" t="s">
        <v>29</v>
      </c>
      <c r="I5" s="143" t="s">
        <v>30</v>
      </c>
      <c r="J5" s="145" t="s">
        <v>31</v>
      </c>
      <c r="K5" s="145"/>
      <c r="L5" s="145"/>
    </row>
    <row r="6" spans="1:12" s="23" customFormat="1" ht="42" customHeight="1">
      <c r="A6" s="150"/>
      <c r="B6" s="27" t="s">
        <v>32</v>
      </c>
      <c r="C6" s="28" t="s">
        <v>11</v>
      </c>
      <c r="D6" s="29" t="s">
        <v>12</v>
      </c>
      <c r="E6" s="30" t="s">
        <v>13</v>
      </c>
      <c r="F6" s="31" t="s">
        <v>14</v>
      </c>
      <c r="G6" s="149"/>
      <c r="H6" s="152"/>
      <c r="I6" s="144"/>
      <c r="J6" s="32" t="s">
        <v>33</v>
      </c>
      <c r="K6" s="33" t="s">
        <v>34</v>
      </c>
      <c r="L6" s="34" t="s">
        <v>35</v>
      </c>
    </row>
    <row r="7" spans="1:12" s="23" customFormat="1" ht="19.5" customHeight="1">
      <c r="A7" s="35" t="s">
        <v>15</v>
      </c>
      <c r="B7" s="36" t="s">
        <v>16</v>
      </c>
      <c r="C7" s="37" t="s">
        <v>17</v>
      </c>
      <c r="D7" s="38" t="s">
        <v>18</v>
      </c>
      <c r="E7" s="39" t="s">
        <v>36</v>
      </c>
      <c r="F7" s="40" t="s">
        <v>37</v>
      </c>
      <c r="G7" s="35" t="s">
        <v>21</v>
      </c>
      <c r="H7" s="35" t="s">
        <v>38</v>
      </c>
      <c r="I7" s="41" t="s">
        <v>15</v>
      </c>
      <c r="J7" s="42" t="s">
        <v>39</v>
      </c>
      <c r="K7" s="43" t="s">
        <v>40</v>
      </c>
      <c r="L7" s="44" t="s">
        <v>41</v>
      </c>
    </row>
    <row r="8" spans="1:12" s="49" customFormat="1" ht="16.5" customHeight="1">
      <c r="A8" s="135">
        <v>19819</v>
      </c>
      <c r="B8" s="134">
        <v>266.07</v>
      </c>
      <c r="C8" s="134">
        <v>0.204</v>
      </c>
      <c r="D8" s="47">
        <f aca="true" t="shared" si="0" ref="D8:D37">C8*0.0864</f>
        <v>0.017625599999999998</v>
      </c>
      <c r="E8" s="47">
        <f>SUM(J8:L8)/3</f>
        <v>0</v>
      </c>
      <c r="F8" s="47">
        <f aca="true" t="shared" si="1" ref="F8:F37">E8*D8</f>
        <v>0</v>
      </c>
      <c r="G8" s="46" t="str">
        <f>+DATA!I9</f>
        <v>1 - 3</v>
      </c>
      <c r="H8" s="48">
        <v>1</v>
      </c>
      <c r="I8" s="45">
        <f aca="true" t="shared" si="2" ref="I8:I37">+A8</f>
        <v>19819</v>
      </c>
      <c r="J8" s="134">
        <v>0</v>
      </c>
      <c r="K8" s="134">
        <v>0</v>
      </c>
      <c r="L8" s="134">
        <v>0</v>
      </c>
    </row>
    <row r="9" spans="1:12" s="49" customFormat="1" ht="16.5" customHeight="1">
      <c r="A9" s="136">
        <v>19833</v>
      </c>
      <c r="B9" s="106">
        <v>266.09</v>
      </c>
      <c r="C9" s="106">
        <v>0.209</v>
      </c>
      <c r="D9" s="52">
        <f t="shared" si="0"/>
        <v>0.0180576</v>
      </c>
      <c r="E9" s="52">
        <f aca="true" t="shared" si="3" ref="E9:E37">SUM(J9:L9)/3</f>
        <v>0</v>
      </c>
      <c r="F9" s="52">
        <f t="shared" si="1"/>
        <v>0</v>
      </c>
      <c r="G9" s="51" t="str">
        <f>+DATA!I10</f>
        <v>4 - 6</v>
      </c>
      <c r="H9" s="53">
        <f aca="true" t="shared" si="4" ref="H9:H37">+H8+1</f>
        <v>2</v>
      </c>
      <c r="I9" s="50">
        <f t="shared" si="2"/>
        <v>19833</v>
      </c>
      <c r="J9" s="106">
        <v>0</v>
      </c>
      <c r="K9" s="106">
        <v>0</v>
      </c>
      <c r="L9" s="106">
        <v>0</v>
      </c>
    </row>
    <row r="10" spans="1:13" s="49" customFormat="1" ht="16.5" customHeight="1">
      <c r="A10" s="136">
        <v>19840</v>
      </c>
      <c r="B10" s="106">
        <v>266.2</v>
      </c>
      <c r="C10" s="106">
        <v>0.494</v>
      </c>
      <c r="D10" s="52">
        <f t="shared" si="0"/>
        <v>0.0426816</v>
      </c>
      <c r="E10" s="52">
        <f t="shared" si="3"/>
        <v>14.879346666666668</v>
      </c>
      <c r="F10" s="52">
        <f t="shared" si="1"/>
        <v>0.6350743226880001</v>
      </c>
      <c r="G10" s="51" t="str">
        <f>+DATA!I11</f>
        <v>7 - 9</v>
      </c>
      <c r="H10" s="53">
        <f t="shared" si="4"/>
        <v>3</v>
      </c>
      <c r="I10" s="50">
        <f t="shared" si="2"/>
        <v>19840</v>
      </c>
      <c r="J10" s="106">
        <v>37.76617</v>
      </c>
      <c r="K10" s="106">
        <v>6.18748</v>
      </c>
      <c r="L10" s="106">
        <v>0.68439</v>
      </c>
      <c r="M10" s="54"/>
    </row>
    <row r="11" spans="1:13" s="49" customFormat="1" ht="16.5" customHeight="1">
      <c r="A11" s="136">
        <v>19847</v>
      </c>
      <c r="B11" s="106">
        <v>266.23</v>
      </c>
      <c r="C11" s="106">
        <v>1.602</v>
      </c>
      <c r="D11" s="52">
        <f t="shared" si="0"/>
        <v>0.1384128</v>
      </c>
      <c r="E11" s="52">
        <f t="shared" si="3"/>
        <v>16.837343333333333</v>
      </c>
      <c r="F11" s="52">
        <f t="shared" si="1"/>
        <v>2.330503835328</v>
      </c>
      <c r="G11" s="51" t="str">
        <f>+DATA!I12</f>
        <v>10 - 12</v>
      </c>
      <c r="H11" s="53">
        <f t="shared" si="4"/>
        <v>4</v>
      </c>
      <c r="I11" s="50">
        <f t="shared" si="2"/>
        <v>19847</v>
      </c>
      <c r="J11" s="106">
        <v>15.65098</v>
      </c>
      <c r="K11" s="106">
        <v>14.68992</v>
      </c>
      <c r="L11" s="106">
        <v>20.17113</v>
      </c>
      <c r="M11" s="54"/>
    </row>
    <row r="12" spans="1:13" s="49" customFormat="1" ht="16.5" customHeight="1">
      <c r="A12" s="136">
        <v>19856</v>
      </c>
      <c r="B12" s="106">
        <v>266.43</v>
      </c>
      <c r="C12" s="106">
        <v>4.339</v>
      </c>
      <c r="D12" s="52">
        <f t="shared" si="0"/>
        <v>0.37488960000000005</v>
      </c>
      <c r="E12" s="52">
        <f t="shared" si="3"/>
        <v>92.5858</v>
      </c>
      <c r="F12" s="52">
        <f t="shared" si="1"/>
        <v>34.709453527680004</v>
      </c>
      <c r="G12" s="51" t="str">
        <f>+DATA!I13</f>
        <v>13 - 15</v>
      </c>
      <c r="H12" s="53">
        <f t="shared" si="4"/>
        <v>5</v>
      </c>
      <c r="I12" s="50">
        <f t="shared" si="2"/>
        <v>19856</v>
      </c>
      <c r="J12" s="106">
        <v>86.14433</v>
      </c>
      <c r="K12" s="106">
        <v>48.64643</v>
      </c>
      <c r="L12" s="106">
        <v>142.96664</v>
      </c>
      <c r="M12" s="54"/>
    </row>
    <row r="13" spans="1:13" s="49" customFormat="1" ht="16.5" customHeight="1">
      <c r="A13" s="136">
        <v>19863</v>
      </c>
      <c r="B13" s="106">
        <v>266.51</v>
      </c>
      <c r="C13" s="106">
        <v>5.563</v>
      </c>
      <c r="D13" s="52">
        <f t="shared" si="0"/>
        <v>0.4806432</v>
      </c>
      <c r="E13" s="52">
        <f t="shared" si="3"/>
        <v>257.7417</v>
      </c>
      <c r="F13" s="52">
        <f t="shared" si="1"/>
        <v>123.88179546143999</v>
      </c>
      <c r="G13" s="51" t="str">
        <f>+DATA!I14</f>
        <v>16 - 18</v>
      </c>
      <c r="H13" s="53">
        <f t="shared" si="4"/>
        <v>6</v>
      </c>
      <c r="I13" s="50">
        <f t="shared" si="2"/>
        <v>19863</v>
      </c>
      <c r="J13" s="106">
        <v>277.7377</v>
      </c>
      <c r="K13" s="106">
        <v>208.5498</v>
      </c>
      <c r="L13" s="106">
        <v>286.9376</v>
      </c>
      <c r="M13" s="54"/>
    </row>
    <row r="14" spans="1:13" s="49" customFormat="1" ht="16.5" customHeight="1">
      <c r="A14" s="136">
        <v>40697</v>
      </c>
      <c r="B14" s="106">
        <v>266.18</v>
      </c>
      <c r="C14" s="106">
        <v>1.471</v>
      </c>
      <c r="D14" s="52">
        <f t="shared" si="0"/>
        <v>0.12709440000000002</v>
      </c>
      <c r="E14" s="52">
        <f t="shared" si="3"/>
        <v>20.29987</v>
      </c>
      <c r="F14" s="52">
        <f t="shared" si="1"/>
        <v>2.5799997977280005</v>
      </c>
      <c r="G14" s="51" t="str">
        <f>+DATA!I15</f>
        <v>19 - 21</v>
      </c>
      <c r="H14" s="53">
        <f t="shared" si="4"/>
        <v>7</v>
      </c>
      <c r="I14" s="50">
        <f t="shared" si="2"/>
        <v>40697</v>
      </c>
      <c r="J14" s="106">
        <v>16.82557</v>
      </c>
      <c r="K14" s="106">
        <v>30.9084</v>
      </c>
      <c r="L14" s="106">
        <v>13.16564</v>
      </c>
      <c r="M14" s="54"/>
    </row>
    <row r="15" spans="1:13" s="49" customFormat="1" ht="16.5" customHeight="1">
      <c r="A15" s="136">
        <v>40715</v>
      </c>
      <c r="B15" s="106">
        <v>266.13</v>
      </c>
      <c r="C15" s="106">
        <v>1.053</v>
      </c>
      <c r="D15" s="52">
        <f t="shared" si="0"/>
        <v>0.0909792</v>
      </c>
      <c r="E15" s="52">
        <f t="shared" si="3"/>
        <v>12.219336666666669</v>
      </c>
      <c r="F15" s="52">
        <f t="shared" si="1"/>
        <v>1.111705474464</v>
      </c>
      <c r="G15" s="51" t="str">
        <f>+DATA!I16</f>
        <v>22 - 24</v>
      </c>
      <c r="H15" s="53">
        <f t="shared" si="4"/>
        <v>8</v>
      </c>
      <c r="I15" s="50">
        <f t="shared" si="2"/>
        <v>40715</v>
      </c>
      <c r="J15" s="106">
        <v>7.47408</v>
      </c>
      <c r="K15" s="106">
        <v>14.38271</v>
      </c>
      <c r="L15" s="106">
        <v>14.80122</v>
      </c>
      <c r="M15" s="54"/>
    </row>
    <row r="16" spans="1:13" s="49" customFormat="1" ht="16.5" customHeight="1">
      <c r="A16" s="136">
        <v>40721</v>
      </c>
      <c r="B16" s="106">
        <v>267.03</v>
      </c>
      <c r="C16" s="106">
        <v>14.39</v>
      </c>
      <c r="D16" s="52">
        <f t="shared" si="0"/>
        <v>1.2432960000000002</v>
      </c>
      <c r="E16" s="52">
        <f t="shared" si="3"/>
        <v>197.40992333333335</v>
      </c>
      <c r="F16" s="52">
        <f t="shared" si="1"/>
        <v>245.43896804064005</v>
      </c>
      <c r="G16" s="51" t="str">
        <f>+DATA!I17</f>
        <v>25 - 27</v>
      </c>
      <c r="H16" s="53">
        <f t="shared" si="4"/>
        <v>9</v>
      </c>
      <c r="I16" s="50">
        <f t="shared" si="2"/>
        <v>40721</v>
      </c>
      <c r="J16" s="106">
        <v>207.75708</v>
      </c>
      <c r="K16" s="106">
        <v>201.46859</v>
      </c>
      <c r="L16" s="106">
        <v>183.0041</v>
      </c>
      <c r="M16" s="54"/>
    </row>
    <row r="17" spans="1:13" s="49" customFormat="1" ht="16.5" customHeight="1">
      <c r="A17" s="136">
        <v>19912</v>
      </c>
      <c r="B17" s="106">
        <v>266.17</v>
      </c>
      <c r="C17" s="106">
        <v>1.422</v>
      </c>
      <c r="D17" s="52">
        <f t="shared" si="0"/>
        <v>0.1228608</v>
      </c>
      <c r="E17" s="52">
        <f t="shared" si="3"/>
        <v>11.247923333333333</v>
      </c>
      <c r="F17" s="52">
        <f t="shared" si="1"/>
        <v>1.381928859072</v>
      </c>
      <c r="G17" s="51" t="str">
        <f>+DATA!I18</f>
        <v>28 - 30</v>
      </c>
      <c r="H17" s="53">
        <f t="shared" si="4"/>
        <v>10</v>
      </c>
      <c r="I17" s="50">
        <f t="shared" si="2"/>
        <v>19912</v>
      </c>
      <c r="J17" s="106">
        <v>15.52181</v>
      </c>
      <c r="K17" s="106">
        <v>4.83428</v>
      </c>
      <c r="L17" s="106">
        <v>13.38768</v>
      </c>
      <c r="M17" s="54"/>
    </row>
    <row r="18" spans="1:13" s="49" customFormat="1" ht="16.5" customHeight="1">
      <c r="A18" s="136">
        <v>19927</v>
      </c>
      <c r="B18" s="106">
        <v>266.19</v>
      </c>
      <c r="C18" s="106">
        <v>1.675</v>
      </c>
      <c r="D18" s="52">
        <f t="shared" si="0"/>
        <v>0.14472000000000002</v>
      </c>
      <c r="E18" s="52">
        <f t="shared" si="3"/>
        <v>30.231936666666666</v>
      </c>
      <c r="F18" s="52">
        <f t="shared" si="1"/>
        <v>4.3751658744</v>
      </c>
      <c r="G18" s="51" t="str">
        <f>+DATA!I19</f>
        <v>31 - 33</v>
      </c>
      <c r="H18" s="53">
        <f t="shared" si="4"/>
        <v>11</v>
      </c>
      <c r="I18" s="50">
        <f t="shared" si="2"/>
        <v>19927</v>
      </c>
      <c r="J18" s="106">
        <v>26.78245</v>
      </c>
      <c r="K18" s="106">
        <v>34.05359</v>
      </c>
      <c r="L18" s="106">
        <v>29.85977</v>
      </c>
      <c r="M18" s="54"/>
    </row>
    <row r="19" spans="1:13" s="49" customFormat="1" ht="16.5" customHeight="1">
      <c r="A19" s="136">
        <v>19933</v>
      </c>
      <c r="B19" s="106">
        <v>266.22</v>
      </c>
      <c r="C19" s="106">
        <v>1.862</v>
      </c>
      <c r="D19" s="52">
        <f t="shared" si="0"/>
        <v>0.16087680000000001</v>
      </c>
      <c r="E19" s="52">
        <f t="shared" si="3"/>
        <v>45.45130333333333</v>
      </c>
      <c r="F19" s="52">
        <f t="shared" si="1"/>
        <v>7.312060236095999</v>
      </c>
      <c r="G19" s="51" t="str">
        <f>+DATA!I20</f>
        <v>34 - 36</v>
      </c>
      <c r="H19" s="53">
        <f t="shared" si="4"/>
        <v>12</v>
      </c>
      <c r="I19" s="50">
        <f t="shared" si="2"/>
        <v>19933</v>
      </c>
      <c r="J19" s="106">
        <v>40.14017</v>
      </c>
      <c r="K19" s="106">
        <v>42.94313</v>
      </c>
      <c r="L19" s="106">
        <v>53.27061</v>
      </c>
      <c r="M19" s="54"/>
    </row>
    <row r="20" spans="1:13" s="49" customFormat="1" ht="16.5" customHeight="1">
      <c r="A20" s="136">
        <v>19941</v>
      </c>
      <c r="B20" s="106">
        <v>266.7</v>
      </c>
      <c r="C20" s="106">
        <v>9.844</v>
      </c>
      <c r="D20" s="52">
        <f t="shared" si="0"/>
        <v>0.8505216</v>
      </c>
      <c r="E20" s="52">
        <f t="shared" si="3"/>
        <v>190.56422</v>
      </c>
      <c r="F20" s="52">
        <f t="shared" si="1"/>
        <v>162.078985297152</v>
      </c>
      <c r="G20" s="51" t="str">
        <f>+DATA!I21</f>
        <v>37 - 39</v>
      </c>
      <c r="H20" s="53">
        <f t="shared" si="4"/>
        <v>13</v>
      </c>
      <c r="I20" s="50">
        <f t="shared" si="2"/>
        <v>19941</v>
      </c>
      <c r="J20" s="106">
        <v>200.09988</v>
      </c>
      <c r="K20" s="106">
        <v>178.10794</v>
      </c>
      <c r="L20" s="106">
        <v>193.48484</v>
      </c>
      <c r="M20" s="54"/>
    </row>
    <row r="21" spans="1:13" s="49" customFormat="1" ht="16.5" customHeight="1">
      <c r="A21" s="136">
        <v>19954</v>
      </c>
      <c r="B21" s="106">
        <v>266.62</v>
      </c>
      <c r="C21" s="106">
        <v>7.212</v>
      </c>
      <c r="D21" s="52">
        <f t="shared" si="0"/>
        <v>0.6231168</v>
      </c>
      <c r="E21" s="52">
        <f t="shared" si="3"/>
        <v>36.54802333333333</v>
      </c>
      <c r="F21" s="52">
        <f t="shared" si="1"/>
        <v>22.773687345792002</v>
      </c>
      <c r="G21" s="51" t="str">
        <f>+DATA!I22</f>
        <v>40 - 42</v>
      </c>
      <c r="H21" s="53">
        <f t="shared" si="4"/>
        <v>14</v>
      </c>
      <c r="I21" s="50">
        <f t="shared" si="2"/>
        <v>19954</v>
      </c>
      <c r="J21" s="106">
        <v>21.0317</v>
      </c>
      <c r="K21" s="106">
        <v>42.79654</v>
      </c>
      <c r="L21" s="106">
        <v>45.81583</v>
      </c>
      <c r="M21" s="54"/>
    </row>
    <row r="22" spans="1:12" s="49" customFormat="1" ht="16.5" customHeight="1">
      <c r="A22" s="136">
        <v>19962</v>
      </c>
      <c r="B22" s="106">
        <v>266.94</v>
      </c>
      <c r="C22" s="106">
        <v>14.245</v>
      </c>
      <c r="D22" s="52">
        <f t="shared" si="0"/>
        <v>1.230768</v>
      </c>
      <c r="E22" s="52">
        <f t="shared" si="3"/>
        <v>68.63781666666667</v>
      </c>
      <c r="F22" s="52">
        <f t="shared" si="1"/>
        <v>84.47722834320001</v>
      </c>
      <c r="G22" s="51" t="str">
        <f>+DATA!I23</f>
        <v>43 - 45</v>
      </c>
      <c r="H22" s="53">
        <f t="shared" si="4"/>
        <v>15</v>
      </c>
      <c r="I22" s="50">
        <f t="shared" si="2"/>
        <v>19962</v>
      </c>
      <c r="J22" s="106">
        <v>79.15475</v>
      </c>
      <c r="K22" s="106">
        <v>60.10819</v>
      </c>
      <c r="L22" s="106">
        <v>66.65051</v>
      </c>
    </row>
    <row r="23" spans="1:12" s="49" customFormat="1" ht="16.5" customHeight="1">
      <c r="A23" s="105"/>
      <c r="B23" s="106"/>
      <c r="C23" s="106"/>
      <c r="D23" s="52">
        <f t="shared" si="0"/>
        <v>0</v>
      </c>
      <c r="E23" s="52">
        <f t="shared" si="3"/>
        <v>0</v>
      </c>
      <c r="F23" s="52">
        <f t="shared" si="1"/>
        <v>0</v>
      </c>
      <c r="G23" s="51" t="str">
        <f>+DATA!I24</f>
        <v>46 - 48</v>
      </c>
      <c r="H23" s="53">
        <f t="shared" si="4"/>
        <v>16</v>
      </c>
      <c r="I23" s="50">
        <f t="shared" si="2"/>
        <v>0</v>
      </c>
      <c r="J23" s="107"/>
      <c r="K23" s="107"/>
      <c r="L23" s="107"/>
    </row>
    <row r="24" spans="1:12" s="49" customFormat="1" ht="16.5" customHeight="1">
      <c r="A24" s="105"/>
      <c r="B24" s="106"/>
      <c r="C24" s="106"/>
      <c r="D24" s="52">
        <f t="shared" si="0"/>
        <v>0</v>
      </c>
      <c r="E24" s="52">
        <f t="shared" si="3"/>
        <v>0</v>
      </c>
      <c r="F24" s="52">
        <f t="shared" si="1"/>
        <v>0</v>
      </c>
      <c r="G24" s="51" t="str">
        <f>+DATA!I25</f>
        <v>49 - 51</v>
      </c>
      <c r="H24" s="53">
        <f t="shared" si="4"/>
        <v>17</v>
      </c>
      <c r="I24" s="50">
        <f t="shared" si="2"/>
        <v>0</v>
      </c>
      <c r="J24" s="107"/>
      <c r="K24" s="107"/>
      <c r="L24" s="107"/>
    </row>
    <row r="25" spans="1:12" s="49" customFormat="1" ht="16.5" customHeight="1">
      <c r="A25" s="105"/>
      <c r="B25" s="106"/>
      <c r="C25" s="106"/>
      <c r="D25" s="52">
        <f t="shared" si="0"/>
        <v>0</v>
      </c>
      <c r="E25" s="52">
        <f t="shared" si="3"/>
        <v>0</v>
      </c>
      <c r="F25" s="52">
        <f t="shared" si="1"/>
        <v>0</v>
      </c>
      <c r="G25" s="51" t="str">
        <f>+DATA!I26</f>
        <v>52 - 54</v>
      </c>
      <c r="H25" s="53">
        <f t="shared" si="4"/>
        <v>18</v>
      </c>
      <c r="I25" s="50">
        <f t="shared" si="2"/>
        <v>0</v>
      </c>
      <c r="J25" s="107"/>
      <c r="K25" s="107"/>
      <c r="L25" s="107"/>
    </row>
    <row r="26" spans="1:12" s="49" customFormat="1" ht="16.5" customHeight="1">
      <c r="A26" s="105"/>
      <c r="B26" s="106"/>
      <c r="C26" s="106"/>
      <c r="D26" s="52">
        <f t="shared" si="0"/>
        <v>0</v>
      </c>
      <c r="E26" s="52">
        <f t="shared" si="3"/>
        <v>0</v>
      </c>
      <c r="F26" s="52">
        <f t="shared" si="1"/>
        <v>0</v>
      </c>
      <c r="G26" s="51" t="str">
        <f>+DATA!I27</f>
        <v>55 - 57</v>
      </c>
      <c r="H26" s="53">
        <f t="shared" si="4"/>
        <v>19</v>
      </c>
      <c r="I26" s="50">
        <f t="shared" si="2"/>
        <v>0</v>
      </c>
      <c r="J26" s="107"/>
      <c r="K26" s="107"/>
      <c r="L26" s="107"/>
    </row>
    <row r="27" spans="1:12" s="49" customFormat="1" ht="16.5" customHeight="1">
      <c r="A27" s="105"/>
      <c r="B27" s="106"/>
      <c r="C27" s="106"/>
      <c r="D27" s="52">
        <f t="shared" si="0"/>
        <v>0</v>
      </c>
      <c r="E27" s="52">
        <f t="shared" si="3"/>
        <v>0</v>
      </c>
      <c r="F27" s="52">
        <f t="shared" si="1"/>
        <v>0</v>
      </c>
      <c r="G27" s="51" t="str">
        <f>+DATA!I28</f>
        <v>58 - 60</v>
      </c>
      <c r="H27" s="53">
        <f t="shared" si="4"/>
        <v>20</v>
      </c>
      <c r="I27" s="50">
        <f t="shared" si="2"/>
        <v>0</v>
      </c>
      <c r="J27" s="107"/>
      <c r="K27" s="107"/>
      <c r="L27" s="107"/>
    </row>
    <row r="28" spans="1:12" s="49" customFormat="1" ht="16.5" customHeight="1">
      <c r="A28" s="105"/>
      <c r="B28" s="106"/>
      <c r="C28" s="106"/>
      <c r="D28" s="52">
        <f t="shared" si="0"/>
        <v>0</v>
      </c>
      <c r="E28" s="52">
        <f t="shared" si="3"/>
        <v>0</v>
      </c>
      <c r="F28" s="52">
        <f t="shared" si="1"/>
        <v>0</v>
      </c>
      <c r="G28" s="51" t="str">
        <f>+DATA!I29</f>
        <v>61 - 63</v>
      </c>
      <c r="H28" s="53">
        <f t="shared" si="4"/>
        <v>21</v>
      </c>
      <c r="I28" s="50">
        <f t="shared" si="2"/>
        <v>0</v>
      </c>
      <c r="J28" s="107"/>
      <c r="K28" s="107"/>
      <c r="L28" s="107"/>
    </row>
    <row r="29" spans="1:12" s="49" customFormat="1" ht="16.5" customHeight="1">
      <c r="A29" s="105"/>
      <c r="B29" s="106"/>
      <c r="C29" s="106"/>
      <c r="D29" s="52">
        <f t="shared" si="0"/>
        <v>0</v>
      </c>
      <c r="E29" s="52">
        <f t="shared" si="3"/>
        <v>0</v>
      </c>
      <c r="F29" s="52">
        <f t="shared" si="1"/>
        <v>0</v>
      </c>
      <c r="G29" s="51" t="str">
        <f>+DATA!I30</f>
        <v>64 - 66</v>
      </c>
      <c r="H29" s="53">
        <f t="shared" si="4"/>
        <v>22</v>
      </c>
      <c r="I29" s="50">
        <f t="shared" si="2"/>
        <v>0</v>
      </c>
      <c r="J29" s="107"/>
      <c r="K29" s="107"/>
      <c r="L29" s="107"/>
    </row>
    <row r="30" spans="1:12" s="49" customFormat="1" ht="16.5" customHeight="1">
      <c r="A30" s="105"/>
      <c r="B30" s="106"/>
      <c r="C30" s="106"/>
      <c r="D30" s="52">
        <f t="shared" si="0"/>
        <v>0</v>
      </c>
      <c r="E30" s="52">
        <f t="shared" si="3"/>
        <v>0</v>
      </c>
      <c r="F30" s="52">
        <f t="shared" si="1"/>
        <v>0</v>
      </c>
      <c r="G30" s="51" t="str">
        <f>+DATA!I31</f>
        <v>6/-69</v>
      </c>
      <c r="H30" s="53">
        <f t="shared" si="4"/>
        <v>23</v>
      </c>
      <c r="I30" s="50">
        <f t="shared" si="2"/>
        <v>0</v>
      </c>
      <c r="J30" s="107"/>
      <c r="K30" s="107"/>
      <c r="L30" s="107"/>
    </row>
    <row r="31" spans="1:12" s="49" customFormat="1" ht="16.5" customHeight="1">
      <c r="A31" s="105"/>
      <c r="B31" s="106"/>
      <c r="C31" s="106"/>
      <c r="D31" s="52">
        <f t="shared" si="0"/>
        <v>0</v>
      </c>
      <c r="E31" s="52">
        <f t="shared" si="3"/>
        <v>0</v>
      </c>
      <c r="F31" s="52">
        <f t="shared" si="1"/>
        <v>0</v>
      </c>
      <c r="G31" s="51" t="str">
        <f>+DATA!I32</f>
        <v>70-72</v>
      </c>
      <c r="H31" s="53">
        <f t="shared" si="4"/>
        <v>24</v>
      </c>
      <c r="I31" s="50">
        <f t="shared" si="2"/>
        <v>0</v>
      </c>
      <c r="J31" s="107"/>
      <c r="K31" s="107"/>
      <c r="L31" s="107"/>
    </row>
    <row r="32" spans="1:12" s="49" customFormat="1" ht="16.5" customHeight="1">
      <c r="A32" s="105"/>
      <c r="B32" s="106"/>
      <c r="C32" s="106"/>
      <c r="D32" s="52">
        <f t="shared" si="0"/>
        <v>0</v>
      </c>
      <c r="E32" s="52">
        <f t="shared" si="3"/>
        <v>0</v>
      </c>
      <c r="F32" s="52">
        <f t="shared" si="1"/>
        <v>0</v>
      </c>
      <c r="G32" s="51" t="str">
        <f>+DATA!I33</f>
        <v>73-75</v>
      </c>
      <c r="H32" s="53">
        <f t="shared" si="4"/>
        <v>25</v>
      </c>
      <c r="I32" s="50">
        <f t="shared" si="2"/>
        <v>0</v>
      </c>
      <c r="J32" s="107"/>
      <c r="K32" s="107"/>
      <c r="L32" s="107"/>
    </row>
    <row r="33" spans="1:12" s="49" customFormat="1" ht="16.5" customHeight="1">
      <c r="A33" s="105"/>
      <c r="B33" s="106"/>
      <c r="C33" s="106"/>
      <c r="D33" s="52">
        <f t="shared" si="0"/>
        <v>0</v>
      </c>
      <c r="E33" s="52">
        <f t="shared" si="3"/>
        <v>0</v>
      </c>
      <c r="F33" s="52">
        <f t="shared" si="1"/>
        <v>0</v>
      </c>
      <c r="G33" s="51" t="str">
        <f>+DATA!I34</f>
        <v>1-3</v>
      </c>
      <c r="H33" s="53">
        <f t="shared" si="4"/>
        <v>26</v>
      </c>
      <c r="I33" s="50">
        <f t="shared" si="2"/>
        <v>0</v>
      </c>
      <c r="J33" s="107"/>
      <c r="K33" s="107"/>
      <c r="L33" s="107"/>
    </row>
    <row r="34" spans="1:12" s="49" customFormat="1" ht="16.5" customHeight="1">
      <c r="A34" s="105"/>
      <c r="B34" s="106"/>
      <c r="C34" s="106"/>
      <c r="D34" s="52">
        <f t="shared" si="0"/>
        <v>0</v>
      </c>
      <c r="E34" s="52">
        <f t="shared" si="3"/>
        <v>0</v>
      </c>
      <c r="F34" s="52">
        <f t="shared" si="1"/>
        <v>0</v>
      </c>
      <c r="G34" s="51" t="str">
        <f>+DATA!I35</f>
        <v>4-6</v>
      </c>
      <c r="H34" s="53">
        <f t="shared" si="4"/>
        <v>27</v>
      </c>
      <c r="I34" s="50">
        <f t="shared" si="2"/>
        <v>0</v>
      </c>
      <c r="J34" s="107"/>
      <c r="K34" s="107"/>
      <c r="L34" s="107"/>
    </row>
    <row r="35" spans="1:12" s="49" customFormat="1" ht="16.5" customHeight="1">
      <c r="A35" s="105"/>
      <c r="B35" s="106"/>
      <c r="C35" s="106"/>
      <c r="D35" s="52">
        <f t="shared" si="0"/>
        <v>0</v>
      </c>
      <c r="E35" s="52">
        <f t="shared" si="3"/>
        <v>0</v>
      </c>
      <c r="F35" s="52">
        <f t="shared" si="1"/>
        <v>0</v>
      </c>
      <c r="G35" s="51" t="str">
        <f>+DATA!I36</f>
        <v>7-9</v>
      </c>
      <c r="H35" s="53">
        <f t="shared" si="4"/>
        <v>28</v>
      </c>
      <c r="I35" s="50">
        <f t="shared" si="2"/>
        <v>0</v>
      </c>
      <c r="J35" s="107"/>
      <c r="K35" s="107"/>
      <c r="L35" s="107"/>
    </row>
    <row r="36" spans="1:12" s="49" customFormat="1" ht="16.5" customHeight="1">
      <c r="A36" s="105"/>
      <c r="B36" s="106"/>
      <c r="C36" s="106"/>
      <c r="D36" s="52">
        <f t="shared" si="0"/>
        <v>0</v>
      </c>
      <c r="E36" s="52">
        <f t="shared" si="3"/>
        <v>0</v>
      </c>
      <c r="F36" s="52">
        <f t="shared" si="1"/>
        <v>0</v>
      </c>
      <c r="G36" s="51" t="str">
        <f>+DATA!I37</f>
        <v>10-12</v>
      </c>
      <c r="H36" s="53">
        <f t="shared" si="4"/>
        <v>29</v>
      </c>
      <c r="I36" s="50">
        <f t="shared" si="2"/>
        <v>0</v>
      </c>
      <c r="J36" s="107"/>
      <c r="K36" s="107"/>
      <c r="L36" s="107"/>
    </row>
    <row r="37" spans="1:12" s="49" customFormat="1" ht="16.5" customHeight="1">
      <c r="A37" s="105"/>
      <c r="B37" s="106"/>
      <c r="C37" s="106"/>
      <c r="D37" s="52">
        <f t="shared" si="0"/>
        <v>0</v>
      </c>
      <c r="E37" s="52">
        <f t="shared" si="3"/>
        <v>0</v>
      </c>
      <c r="F37" s="52">
        <f t="shared" si="1"/>
        <v>0</v>
      </c>
      <c r="G37" s="51" t="str">
        <f>+DATA!I38</f>
        <v>13-15</v>
      </c>
      <c r="H37" s="53">
        <f t="shared" si="4"/>
        <v>30</v>
      </c>
      <c r="I37" s="50">
        <f t="shared" si="2"/>
        <v>0</v>
      </c>
      <c r="J37" s="107"/>
      <c r="K37" s="107"/>
      <c r="L37" s="107"/>
    </row>
    <row r="38" spans="1:12" ht="16.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</row>
    <row r="39" spans="1:12" ht="16.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</row>
    <row r="40" spans="1:12" ht="16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</sheetData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workbookViewId="0" topLeftCell="A1">
      <selection activeCell="L7" sqref="L7"/>
    </sheetView>
  </sheetViews>
  <sheetFormatPr defaultColWidth="9.140625" defaultRowHeight="21.75"/>
  <cols>
    <col min="1" max="9" width="9.7109375" style="56" customWidth="1"/>
    <col min="10" max="16384" width="9.140625" style="56" customWidth="1"/>
  </cols>
  <sheetData>
    <row r="17" spans="4:6" ht="24" customHeight="1">
      <c r="D17" s="57" t="s">
        <v>42</v>
      </c>
      <c r="E17" s="58">
        <v>36</v>
      </c>
      <c r="F17" s="59" t="s">
        <v>23</v>
      </c>
    </row>
    <row r="34" spans="4:6" ht="23.25">
      <c r="D34" s="57" t="s">
        <v>43</v>
      </c>
      <c r="E34" s="58">
        <v>128</v>
      </c>
      <c r="F34" s="59" t="s">
        <v>23</v>
      </c>
    </row>
  </sheetData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workbookViewId="0" topLeftCell="A1">
      <selection activeCell="P2" sqref="P2"/>
    </sheetView>
  </sheetViews>
  <sheetFormatPr defaultColWidth="9.140625" defaultRowHeight="21.75"/>
  <cols>
    <col min="1" max="1" width="9.140625" style="74" bestFit="1" customWidth="1"/>
    <col min="2" max="2" width="2.7109375" style="75" bestFit="1" customWidth="1"/>
    <col min="3" max="4" width="7.421875" style="76" customWidth="1"/>
    <col min="5" max="5" width="8.00390625" style="63" customWidth="1"/>
    <col min="6" max="6" width="8.7109375" style="64" customWidth="1"/>
    <col min="7" max="15" width="9.7109375" style="64" customWidth="1"/>
    <col min="16" max="16" width="11.421875" style="64" customWidth="1"/>
    <col min="17" max="17" width="11.421875" style="116" customWidth="1"/>
    <col min="18" max="16384" width="11.421875" style="64" customWidth="1"/>
  </cols>
  <sheetData>
    <row r="1" spans="1:18" ht="22.5" customHeight="1">
      <c r="A1" s="60">
        <v>39904</v>
      </c>
      <c r="B1" s="61">
        <v>37347</v>
      </c>
      <c r="C1"/>
      <c r="D1" s="62"/>
      <c r="F1" s="64">
        <v>265.63</v>
      </c>
      <c r="Q1" s="116">
        <f>R1-$F$1</f>
        <v>0.39999999999997726</v>
      </c>
      <c r="R1" s="64">
        <v>266.03</v>
      </c>
    </row>
    <row r="2" spans="1:18" ht="22.5" customHeight="1">
      <c r="A2" s="60">
        <v>39905</v>
      </c>
      <c r="B2" s="61">
        <v>37348</v>
      </c>
      <c r="C2"/>
      <c r="D2" s="62"/>
      <c r="Q2" s="116">
        <f aca="true" t="shared" si="0" ref="Q2:Q31">R2-$F$1</f>
        <v>0.38999999999998636</v>
      </c>
      <c r="R2" s="64">
        <v>266.02</v>
      </c>
    </row>
    <row r="3" spans="1:18" ht="22.5" customHeight="1">
      <c r="A3" s="60">
        <v>39906</v>
      </c>
      <c r="B3" s="61">
        <v>37349</v>
      </c>
      <c r="C3"/>
      <c r="D3" s="62"/>
      <c r="Q3" s="116">
        <f t="shared" si="0"/>
        <v>0.37000000000000455</v>
      </c>
      <c r="R3" s="64">
        <v>266</v>
      </c>
    </row>
    <row r="4" spans="1:18" ht="22.5" customHeight="1">
      <c r="A4" s="60">
        <v>39907</v>
      </c>
      <c r="B4" s="61">
        <v>37350</v>
      </c>
      <c r="C4"/>
      <c r="D4" s="62"/>
      <c r="Q4" s="116">
        <f t="shared" si="0"/>
        <v>0.38900000000001</v>
      </c>
      <c r="R4" s="64">
        <v>266.019</v>
      </c>
    </row>
    <row r="5" spans="1:18" ht="22.5" customHeight="1">
      <c r="A5" s="60">
        <v>39908</v>
      </c>
      <c r="B5" s="61">
        <v>37351</v>
      </c>
      <c r="C5"/>
      <c r="D5" s="62"/>
      <c r="Q5" s="116">
        <f t="shared" si="0"/>
        <v>0.38999999999998636</v>
      </c>
      <c r="R5" s="64">
        <v>266.02</v>
      </c>
    </row>
    <row r="6" spans="1:18" ht="22.5" customHeight="1">
      <c r="A6" s="60">
        <v>39909</v>
      </c>
      <c r="B6" s="61">
        <v>37352</v>
      </c>
      <c r="C6"/>
      <c r="D6" s="62"/>
      <c r="Q6" s="116">
        <f t="shared" si="0"/>
        <v>0.37000000000000455</v>
      </c>
      <c r="R6" s="64">
        <v>266</v>
      </c>
    </row>
    <row r="7" spans="1:18" ht="22.5" customHeight="1">
      <c r="A7" s="60">
        <v>39910</v>
      </c>
      <c r="B7" s="61">
        <v>37353</v>
      </c>
      <c r="C7"/>
      <c r="D7" s="62"/>
      <c r="Q7" s="116">
        <f t="shared" si="0"/>
        <v>0.37000000000000455</v>
      </c>
      <c r="R7" s="64">
        <v>266</v>
      </c>
    </row>
    <row r="8" spans="1:18" ht="22.5" customHeight="1">
      <c r="A8" s="60">
        <v>39911</v>
      </c>
      <c r="B8" s="61">
        <v>37354</v>
      </c>
      <c r="C8"/>
      <c r="D8" s="62"/>
      <c r="Q8" s="116">
        <f t="shared" si="0"/>
        <v>0.36000000000001364</v>
      </c>
      <c r="R8" s="64">
        <v>265.99</v>
      </c>
    </row>
    <row r="9" spans="1:18" ht="22.5" customHeight="1">
      <c r="A9" s="60">
        <v>39912</v>
      </c>
      <c r="B9" s="61">
        <v>37355</v>
      </c>
      <c r="C9"/>
      <c r="D9" s="62"/>
      <c r="Q9" s="116">
        <f t="shared" si="0"/>
        <v>0.36000000000001364</v>
      </c>
      <c r="R9" s="64">
        <v>265.99</v>
      </c>
    </row>
    <row r="10" spans="1:18" ht="22.5" customHeight="1">
      <c r="A10" s="60">
        <v>39913</v>
      </c>
      <c r="B10" s="61">
        <v>37356</v>
      </c>
      <c r="C10"/>
      <c r="D10" s="62"/>
      <c r="Q10" s="116">
        <f t="shared" si="0"/>
        <v>0.35000000000002274</v>
      </c>
      <c r="R10" s="64">
        <v>265.98</v>
      </c>
    </row>
    <row r="11" spans="1:18" ht="22.5" customHeight="1">
      <c r="A11" s="60">
        <v>39914</v>
      </c>
      <c r="B11" s="61">
        <v>37357</v>
      </c>
      <c r="C11"/>
      <c r="D11" s="62"/>
      <c r="E11" s="65"/>
      <c r="Q11" s="116">
        <f t="shared" si="0"/>
        <v>0.35000000000002274</v>
      </c>
      <c r="R11" s="64">
        <v>265.98</v>
      </c>
    </row>
    <row r="12" spans="1:18" ht="22.5" customHeight="1">
      <c r="A12" s="60">
        <v>39915</v>
      </c>
      <c r="B12" s="61">
        <v>37358</v>
      </c>
      <c r="C12"/>
      <c r="D12" s="62"/>
      <c r="Q12" s="116">
        <f t="shared" si="0"/>
        <v>0.35000000000002274</v>
      </c>
      <c r="R12" s="64">
        <v>265.98</v>
      </c>
    </row>
    <row r="13" spans="1:18" ht="22.5" customHeight="1">
      <c r="A13" s="60">
        <v>39916</v>
      </c>
      <c r="B13" s="61">
        <v>37359</v>
      </c>
      <c r="C13"/>
      <c r="D13" s="62"/>
      <c r="Q13" s="116">
        <f t="shared" si="0"/>
        <v>0.37999999999999545</v>
      </c>
      <c r="R13" s="64">
        <v>266.01</v>
      </c>
    </row>
    <row r="14" spans="1:18" ht="22.5" customHeight="1">
      <c r="A14" s="60">
        <v>39917</v>
      </c>
      <c r="B14" s="61">
        <v>37360</v>
      </c>
      <c r="C14"/>
      <c r="D14" s="62"/>
      <c r="Q14" s="116">
        <f t="shared" si="0"/>
        <v>0.37000000000000455</v>
      </c>
      <c r="R14" s="64">
        <v>266</v>
      </c>
    </row>
    <row r="15" spans="1:18" ht="22.5" customHeight="1">
      <c r="A15" s="60">
        <v>39918</v>
      </c>
      <c r="B15" s="61">
        <v>37361</v>
      </c>
      <c r="C15"/>
      <c r="D15" s="62"/>
      <c r="Q15" s="116">
        <f t="shared" si="0"/>
        <v>0.36000000000001364</v>
      </c>
      <c r="R15" s="64">
        <v>265.99</v>
      </c>
    </row>
    <row r="16" spans="1:18" ht="22.5" customHeight="1">
      <c r="A16" s="60">
        <v>39919</v>
      </c>
      <c r="B16" s="61">
        <v>37362</v>
      </c>
      <c r="C16"/>
      <c r="D16" s="62"/>
      <c r="Q16" s="116">
        <f t="shared" si="0"/>
        <v>0.34000000000003183</v>
      </c>
      <c r="R16" s="64">
        <v>265.97</v>
      </c>
    </row>
    <row r="17" spans="1:18" ht="22.5" customHeight="1">
      <c r="A17" s="60">
        <v>39920</v>
      </c>
      <c r="B17" s="61">
        <v>37363</v>
      </c>
      <c r="C17"/>
      <c r="D17" s="62"/>
      <c r="J17" s="66" t="s">
        <v>42</v>
      </c>
      <c r="K17" s="67">
        <f>+$E$367</f>
        <v>0</v>
      </c>
      <c r="L17" s="68" t="s">
        <v>23</v>
      </c>
      <c r="Q17" s="116">
        <f t="shared" si="0"/>
        <v>0.3299999999999841</v>
      </c>
      <c r="R17" s="64">
        <v>265.96</v>
      </c>
    </row>
    <row r="18" spans="1:18" ht="22.5" customHeight="1">
      <c r="A18" s="60">
        <v>39921</v>
      </c>
      <c r="B18" s="61">
        <v>37364</v>
      </c>
      <c r="C18"/>
      <c r="D18" s="62"/>
      <c r="Q18" s="116">
        <f t="shared" si="0"/>
        <v>0.35000000000002274</v>
      </c>
      <c r="R18" s="64">
        <v>265.98</v>
      </c>
    </row>
    <row r="19" spans="1:18" ht="22.5" customHeight="1">
      <c r="A19" s="60">
        <v>39922</v>
      </c>
      <c r="B19" s="61">
        <v>37365</v>
      </c>
      <c r="C19"/>
      <c r="D19" s="62"/>
      <c r="Q19" s="116">
        <f t="shared" si="0"/>
        <v>0.35000000000002274</v>
      </c>
      <c r="R19" s="64">
        <v>265.98</v>
      </c>
    </row>
    <row r="20" spans="1:18" ht="22.5" customHeight="1">
      <c r="A20" s="60">
        <v>39923</v>
      </c>
      <c r="B20" s="61">
        <v>37366</v>
      </c>
      <c r="C20"/>
      <c r="D20" s="62"/>
      <c r="Q20" s="116">
        <f t="shared" si="0"/>
        <v>0.35000000000002274</v>
      </c>
      <c r="R20" s="64">
        <v>265.98</v>
      </c>
    </row>
    <row r="21" spans="1:18" ht="22.5" customHeight="1">
      <c r="A21" s="60">
        <v>39924</v>
      </c>
      <c r="B21" s="61">
        <v>37367</v>
      </c>
      <c r="C21"/>
      <c r="D21" s="62"/>
      <c r="Q21" s="116">
        <f t="shared" si="0"/>
        <v>0.36000000000001364</v>
      </c>
      <c r="R21" s="64">
        <v>265.99</v>
      </c>
    </row>
    <row r="22" spans="1:18" ht="22.5" customHeight="1">
      <c r="A22" s="60">
        <v>39925</v>
      </c>
      <c r="B22" s="61">
        <v>37368</v>
      </c>
      <c r="C22"/>
      <c r="D22" s="62"/>
      <c r="Q22" s="116">
        <f t="shared" si="0"/>
        <v>0.36000000000001364</v>
      </c>
      <c r="R22" s="64">
        <v>265.99</v>
      </c>
    </row>
    <row r="23" spans="1:18" ht="22.5" customHeight="1">
      <c r="A23" s="60">
        <v>39926</v>
      </c>
      <c r="B23" s="61">
        <v>37369</v>
      </c>
      <c r="C23"/>
      <c r="D23" s="62"/>
      <c r="Q23" s="116">
        <f t="shared" si="0"/>
        <v>0.34000000000003183</v>
      </c>
      <c r="R23" s="64">
        <v>265.97</v>
      </c>
    </row>
    <row r="24" spans="1:18" ht="22.5" customHeight="1">
      <c r="A24" s="60">
        <v>39927</v>
      </c>
      <c r="B24" s="61">
        <v>37370</v>
      </c>
      <c r="C24"/>
      <c r="D24" s="62"/>
      <c r="Q24" s="116">
        <f t="shared" si="0"/>
        <v>0.35000000000002274</v>
      </c>
      <c r="R24" s="64">
        <v>265.98</v>
      </c>
    </row>
    <row r="25" spans="1:18" ht="22.5" customHeight="1">
      <c r="A25" s="60">
        <v>39928</v>
      </c>
      <c r="B25" s="61">
        <v>37371</v>
      </c>
      <c r="C25"/>
      <c r="D25" s="62"/>
      <c r="Q25" s="116">
        <f t="shared" si="0"/>
        <v>0.35000000000002274</v>
      </c>
      <c r="R25" s="64">
        <v>265.98</v>
      </c>
    </row>
    <row r="26" spans="1:18" ht="22.5" customHeight="1">
      <c r="A26" s="60">
        <v>39929</v>
      </c>
      <c r="B26" s="61">
        <v>37372</v>
      </c>
      <c r="C26"/>
      <c r="D26" s="62"/>
      <c r="Q26" s="116">
        <f t="shared" si="0"/>
        <v>0.35000000000002274</v>
      </c>
      <c r="R26" s="64">
        <v>265.98</v>
      </c>
    </row>
    <row r="27" spans="1:19" ht="22.5" customHeight="1">
      <c r="A27" s="60">
        <v>39930</v>
      </c>
      <c r="B27" s="61">
        <v>37373</v>
      </c>
      <c r="C27"/>
      <c r="D27" s="62"/>
      <c r="G27" s="70"/>
      <c r="L27" s="70"/>
      <c r="M27" s="70"/>
      <c r="N27" s="70"/>
      <c r="O27" s="70"/>
      <c r="P27" s="70"/>
      <c r="Q27" s="116">
        <f t="shared" si="0"/>
        <v>0.35000000000002274</v>
      </c>
      <c r="R27" s="70">
        <v>265.98</v>
      </c>
      <c r="S27" s="70"/>
    </row>
    <row r="28" spans="1:19" s="70" customFormat="1" ht="22.5" customHeight="1">
      <c r="A28" s="60">
        <v>39931</v>
      </c>
      <c r="B28" s="61">
        <v>37374</v>
      </c>
      <c r="C28"/>
      <c r="D28" s="62"/>
      <c r="E28" s="71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116">
        <f t="shared" si="0"/>
        <v>0.36000000000001364</v>
      </c>
      <c r="R28" s="64">
        <v>265.99</v>
      </c>
      <c r="S28" s="64"/>
    </row>
    <row r="29" spans="1:18" ht="22.5" customHeight="1">
      <c r="A29" s="60">
        <v>39932</v>
      </c>
      <c r="B29" s="61">
        <v>37375</v>
      </c>
      <c r="C29"/>
      <c r="D29" s="62"/>
      <c r="Q29" s="116">
        <f t="shared" si="0"/>
        <v>0.36000000000001364</v>
      </c>
      <c r="R29" s="64">
        <v>265.99</v>
      </c>
    </row>
    <row r="30" spans="1:18" ht="22.5" customHeight="1">
      <c r="A30" s="60">
        <v>39933</v>
      </c>
      <c r="B30" s="61">
        <v>37376</v>
      </c>
      <c r="C30"/>
      <c r="D30" s="62"/>
      <c r="Q30" s="116">
        <f t="shared" si="0"/>
        <v>0.36000000000001364</v>
      </c>
      <c r="R30" s="64">
        <v>265.99</v>
      </c>
    </row>
    <row r="31" spans="1:18" ht="22.5" customHeight="1">
      <c r="A31" s="60">
        <v>39934</v>
      </c>
      <c r="B31" s="61">
        <v>37377</v>
      </c>
      <c r="C31"/>
      <c r="D31" s="62"/>
      <c r="F31" s="64" t="s">
        <v>72</v>
      </c>
      <c r="Q31" s="116">
        <f t="shared" si="0"/>
        <v>0.36000000000001364</v>
      </c>
      <c r="R31" s="64">
        <v>265.99</v>
      </c>
    </row>
    <row r="32" spans="1:4" ht="22.5" customHeight="1">
      <c r="A32" s="60">
        <v>39935</v>
      </c>
      <c r="B32" s="61">
        <v>37378</v>
      </c>
      <c r="C32"/>
      <c r="D32" s="62"/>
    </row>
    <row r="33" spans="1:4" ht="22.5" customHeight="1">
      <c r="A33" s="60">
        <v>39936</v>
      </c>
      <c r="B33" s="61">
        <v>37379</v>
      </c>
      <c r="C33"/>
      <c r="D33" s="62"/>
    </row>
    <row r="34" spans="1:13" ht="21" customHeight="1">
      <c r="A34" s="60">
        <v>39937</v>
      </c>
      <c r="B34" s="61">
        <v>37380</v>
      </c>
      <c r="C34"/>
      <c r="D34" s="62"/>
      <c r="J34" s="57" t="s">
        <v>44</v>
      </c>
      <c r="K34" s="161">
        <f>+COUNT(DATA!C9:C12)</f>
        <v>4</v>
      </c>
      <c r="L34" s="161"/>
      <c r="M34" s="59" t="s">
        <v>23</v>
      </c>
    </row>
    <row r="35" spans="1:4" ht="21" customHeight="1">
      <c r="A35" s="60">
        <v>39938</v>
      </c>
      <c r="B35" s="61">
        <v>37381</v>
      </c>
      <c r="C35"/>
      <c r="D35" s="62"/>
    </row>
    <row r="36" spans="1:4" ht="21" customHeight="1">
      <c r="A36" s="60">
        <v>39939</v>
      </c>
      <c r="B36" s="61">
        <v>37382</v>
      </c>
      <c r="C36"/>
      <c r="D36" s="62"/>
    </row>
    <row r="37" spans="1:4" ht="21" customHeight="1">
      <c r="A37" s="60">
        <v>39940</v>
      </c>
      <c r="B37" s="61">
        <v>37383</v>
      </c>
      <c r="C37"/>
      <c r="D37" s="62"/>
    </row>
    <row r="38" spans="1:4" ht="21" customHeight="1">
      <c r="A38" s="60">
        <v>39941</v>
      </c>
      <c r="B38" s="61">
        <v>37384</v>
      </c>
      <c r="C38"/>
      <c r="D38" s="62"/>
    </row>
    <row r="39" spans="1:4" ht="23.25">
      <c r="A39" s="60">
        <v>39942</v>
      </c>
      <c r="B39" s="61">
        <v>37385</v>
      </c>
      <c r="C39"/>
      <c r="D39" s="62"/>
    </row>
    <row r="40" spans="1:4" ht="23.25">
      <c r="A40" s="60">
        <v>39943</v>
      </c>
      <c r="B40" s="61">
        <v>37386</v>
      </c>
      <c r="C40"/>
      <c r="D40" s="62"/>
    </row>
    <row r="41" spans="1:4" ht="23.25">
      <c r="A41" s="60">
        <v>39944</v>
      </c>
      <c r="B41" s="61">
        <v>37387</v>
      </c>
      <c r="C41"/>
      <c r="D41" s="62"/>
    </row>
    <row r="42" spans="1:4" ht="23.25">
      <c r="A42" s="60">
        <v>39945</v>
      </c>
      <c r="B42" s="61">
        <v>37388</v>
      </c>
      <c r="C42"/>
      <c r="D42" s="62"/>
    </row>
    <row r="43" spans="1:4" ht="23.25">
      <c r="A43" s="60">
        <v>39946</v>
      </c>
      <c r="B43" s="61">
        <v>37389</v>
      </c>
      <c r="C43"/>
      <c r="D43" s="62"/>
    </row>
    <row r="44" spans="1:4" ht="23.25">
      <c r="A44" s="60">
        <v>39947</v>
      </c>
      <c r="B44" s="61">
        <v>37390</v>
      </c>
      <c r="C44"/>
      <c r="D44" s="62"/>
    </row>
    <row r="45" spans="1:4" ht="23.25">
      <c r="A45" s="60">
        <v>39948</v>
      </c>
      <c r="B45" s="61">
        <v>37391</v>
      </c>
      <c r="C45"/>
      <c r="D45" s="62"/>
    </row>
    <row r="46" spans="1:4" ht="23.25">
      <c r="A46" s="60">
        <v>39949</v>
      </c>
      <c r="B46" s="61">
        <v>37392</v>
      </c>
      <c r="C46"/>
      <c r="D46" s="62"/>
    </row>
    <row r="47" spans="1:4" ht="23.25">
      <c r="A47" s="60">
        <v>39950</v>
      </c>
      <c r="B47" s="61">
        <v>37393</v>
      </c>
      <c r="C47"/>
      <c r="D47" s="62"/>
    </row>
    <row r="48" spans="1:4" ht="23.25">
      <c r="A48" s="60">
        <v>39951</v>
      </c>
      <c r="B48" s="61">
        <v>37394</v>
      </c>
      <c r="C48"/>
      <c r="D48" s="62"/>
    </row>
    <row r="49" spans="1:4" ht="23.25">
      <c r="A49" s="60">
        <v>39952</v>
      </c>
      <c r="B49" s="61">
        <v>37395</v>
      </c>
      <c r="C49"/>
      <c r="D49" s="62"/>
    </row>
    <row r="50" spans="1:4" ht="23.25">
      <c r="A50" s="60">
        <v>39953</v>
      </c>
      <c r="B50" s="61">
        <v>37396</v>
      </c>
      <c r="C50"/>
      <c r="D50" s="62"/>
    </row>
    <row r="51" spans="1:4" ht="23.25">
      <c r="A51" s="60">
        <v>39954</v>
      </c>
      <c r="B51" s="61">
        <v>37397</v>
      </c>
      <c r="C51"/>
      <c r="D51" s="62"/>
    </row>
    <row r="52" spans="1:4" ht="23.25">
      <c r="A52" s="60">
        <v>39955</v>
      </c>
      <c r="B52" s="61">
        <v>37398</v>
      </c>
      <c r="C52"/>
      <c r="D52" s="62"/>
    </row>
    <row r="53" spans="1:4" ht="23.25">
      <c r="A53" s="60">
        <v>39956</v>
      </c>
      <c r="B53" s="61">
        <v>37399</v>
      </c>
      <c r="C53"/>
      <c r="D53" s="62"/>
    </row>
    <row r="54" spans="1:4" ht="23.25">
      <c r="A54" s="60">
        <v>39957</v>
      </c>
      <c r="B54" s="61">
        <v>37400</v>
      </c>
      <c r="C54"/>
      <c r="D54" s="62"/>
    </row>
    <row r="55" spans="1:5" ht="23.25">
      <c r="A55" s="60">
        <v>39958</v>
      </c>
      <c r="B55" s="61">
        <v>37401</v>
      </c>
      <c r="C55"/>
      <c r="D55" s="62"/>
      <c r="E55" s="69"/>
    </row>
    <row r="56" spans="1:4" ht="23.25">
      <c r="A56" s="60">
        <v>39959</v>
      </c>
      <c r="B56" s="61">
        <v>37402</v>
      </c>
      <c r="C56"/>
      <c r="D56" s="62"/>
    </row>
    <row r="57" spans="1:4" ht="23.25">
      <c r="A57" s="60">
        <v>39960</v>
      </c>
      <c r="B57" s="61">
        <v>37403</v>
      </c>
      <c r="C57"/>
      <c r="D57" s="62"/>
    </row>
    <row r="58" spans="1:5" ht="23.25">
      <c r="A58" s="60">
        <v>39961</v>
      </c>
      <c r="B58" s="61">
        <v>37404</v>
      </c>
      <c r="C58"/>
      <c r="D58" s="62"/>
      <c r="E58" s="69"/>
    </row>
    <row r="59" spans="1:4" ht="23.25">
      <c r="A59" s="60">
        <v>39962</v>
      </c>
      <c r="B59" s="61">
        <v>37405</v>
      </c>
      <c r="C59"/>
      <c r="D59" s="62"/>
    </row>
    <row r="60" spans="1:4" ht="23.25">
      <c r="A60" s="60">
        <v>39963</v>
      </c>
      <c r="B60" s="61">
        <v>37406</v>
      </c>
      <c r="C60"/>
      <c r="D60" s="62"/>
    </row>
    <row r="61" spans="1:4" ht="23.25">
      <c r="A61" s="60">
        <v>39964</v>
      </c>
      <c r="B61" s="61">
        <v>37407</v>
      </c>
      <c r="C61"/>
      <c r="D61" s="62"/>
    </row>
    <row r="62" spans="1:4" ht="23.25">
      <c r="A62" s="60">
        <v>39965</v>
      </c>
      <c r="B62" s="61">
        <v>37408</v>
      </c>
      <c r="C62"/>
      <c r="D62" s="62"/>
    </row>
    <row r="63" spans="1:4" ht="23.25">
      <c r="A63" s="60">
        <v>39966</v>
      </c>
      <c r="B63" s="61">
        <v>37409</v>
      </c>
      <c r="C63"/>
      <c r="D63" s="62"/>
    </row>
    <row r="64" spans="1:4" ht="23.25">
      <c r="A64" s="60">
        <v>39967</v>
      </c>
      <c r="B64" s="61">
        <v>37410</v>
      </c>
      <c r="C64"/>
      <c r="D64" s="62"/>
    </row>
    <row r="65" spans="1:4" ht="23.25">
      <c r="A65" s="60">
        <v>39968</v>
      </c>
      <c r="B65" s="61">
        <v>37411</v>
      </c>
      <c r="C65"/>
      <c r="D65" s="62"/>
    </row>
    <row r="66" spans="1:4" ht="23.25">
      <c r="A66" s="60">
        <v>39969</v>
      </c>
      <c r="B66" s="61">
        <v>37412</v>
      </c>
      <c r="C66"/>
      <c r="D66" s="62"/>
    </row>
    <row r="67" spans="1:4" ht="23.25">
      <c r="A67" s="60">
        <v>39970</v>
      </c>
      <c r="B67" s="61">
        <v>37413</v>
      </c>
      <c r="C67"/>
      <c r="D67" s="62"/>
    </row>
    <row r="68" spans="1:4" ht="23.25">
      <c r="A68" s="60">
        <v>39971</v>
      </c>
      <c r="B68" s="61">
        <v>37414</v>
      </c>
      <c r="C68"/>
      <c r="D68" s="62"/>
    </row>
    <row r="69" spans="1:4" ht="23.25">
      <c r="A69" s="60">
        <v>39972</v>
      </c>
      <c r="B69" s="61">
        <v>37415</v>
      </c>
      <c r="C69"/>
      <c r="D69" s="62"/>
    </row>
    <row r="70" spans="1:4" ht="23.25">
      <c r="A70" s="60">
        <v>39973</v>
      </c>
      <c r="B70" s="61">
        <v>37416</v>
      </c>
      <c r="C70"/>
      <c r="D70" s="62"/>
    </row>
    <row r="71" spans="1:5" ht="23.25">
      <c r="A71" s="60">
        <v>39974</v>
      </c>
      <c r="B71" s="61">
        <v>37417</v>
      </c>
      <c r="C71"/>
      <c r="D71" s="62"/>
      <c r="E71" s="69"/>
    </row>
    <row r="72" spans="1:4" ht="23.25">
      <c r="A72" s="60">
        <v>39975</v>
      </c>
      <c r="B72" s="61">
        <v>37418</v>
      </c>
      <c r="C72"/>
      <c r="D72" s="62"/>
    </row>
    <row r="73" spans="1:4" ht="23.25">
      <c r="A73" s="60">
        <v>39976</v>
      </c>
      <c r="B73" s="61">
        <v>37419</v>
      </c>
      <c r="C73"/>
      <c r="D73" s="62"/>
    </row>
    <row r="74" spans="1:4" ht="23.25">
      <c r="A74" s="60">
        <v>39977</v>
      </c>
      <c r="B74" s="61">
        <v>37420</v>
      </c>
      <c r="C74"/>
      <c r="D74" s="62"/>
    </row>
    <row r="75" spans="1:4" ht="23.25">
      <c r="A75" s="60">
        <v>39978</v>
      </c>
      <c r="B75" s="61">
        <v>37421</v>
      </c>
      <c r="C75"/>
      <c r="D75" s="62"/>
    </row>
    <row r="76" spans="1:4" ht="23.25">
      <c r="A76" s="60">
        <v>39979</v>
      </c>
      <c r="B76" s="61">
        <v>37422</v>
      </c>
      <c r="C76"/>
      <c r="D76" s="62"/>
    </row>
    <row r="77" spans="1:4" ht="23.25">
      <c r="A77" s="60">
        <v>39980</v>
      </c>
      <c r="B77" s="61">
        <v>37423</v>
      </c>
      <c r="C77"/>
      <c r="D77" s="62"/>
    </row>
    <row r="78" spans="1:4" ht="23.25">
      <c r="A78" s="60">
        <v>39981</v>
      </c>
      <c r="B78" s="61">
        <v>37424</v>
      </c>
      <c r="C78"/>
      <c r="D78" s="62"/>
    </row>
    <row r="79" spans="1:4" ht="23.25">
      <c r="A79" s="60">
        <v>39982</v>
      </c>
      <c r="B79" s="61">
        <v>37425</v>
      </c>
      <c r="C79"/>
      <c r="D79" s="62"/>
    </row>
    <row r="80" spans="1:4" ht="23.25">
      <c r="A80" s="60">
        <v>39983</v>
      </c>
      <c r="B80" s="61">
        <v>37426</v>
      </c>
      <c r="C80"/>
      <c r="D80" s="62"/>
    </row>
    <row r="81" spans="1:5" ht="23.25">
      <c r="A81" s="60">
        <v>39984</v>
      </c>
      <c r="B81" s="61">
        <v>37427</v>
      </c>
      <c r="C81"/>
      <c r="D81" s="62"/>
      <c r="E81" s="69"/>
    </row>
    <row r="82" spans="1:4" ht="23.25">
      <c r="A82" s="60">
        <v>39985</v>
      </c>
      <c r="B82" s="61">
        <v>37428</v>
      </c>
      <c r="C82"/>
      <c r="D82" s="62"/>
    </row>
    <row r="83" spans="1:4" ht="23.25">
      <c r="A83" s="60">
        <v>39986</v>
      </c>
      <c r="B83" s="61">
        <v>37429</v>
      </c>
      <c r="C83"/>
      <c r="D83" s="62"/>
    </row>
    <row r="84" spans="1:4" ht="23.25">
      <c r="A84" s="60">
        <v>39987</v>
      </c>
      <c r="B84" s="61">
        <v>37430</v>
      </c>
      <c r="C84"/>
      <c r="D84" s="62"/>
    </row>
    <row r="85" spans="1:4" ht="23.25">
      <c r="A85" s="60">
        <v>39988</v>
      </c>
      <c r="B85" s="61">
        <v>37431</v>
      </c>
      <c r="C85"/>
      <c r="D85" s="62"/>
    </row>
    <row r="86" spans="1:4" ht="23.25">
      <c r="A86" s="60">
        <v>39989</v>
      </c>
      <c r="B86" s="61">
        <v>37432</v>
      </c>
      <c r="C86"/>
      <c r="D86" s="62"/>
    </row>
    <row r="87" spans="1:5" ht="23.25">
      <c r="A87" s="60">
        <v>39990</v>
      </c>
      <c r="B87" s="61">
        <v>37433</v>
      </c>
      <c r="C87"/>
      <c r="D87" s="62"/>
      <c r="E87" s="69"/>
    </row>
    <row r="88" spans="1:4" ht="23.25">
      <c r="A88" s="60">
        <v>39991</v>
      </c>
      <c r="B88" s="61">
        <v>37434</v>
      </c>
      <c r="C88"/>
      <c r="D88" s="62"/>
    </row>
    <row r="89" spans="1:4" ht="23.25">
      <c r="A89" s="60">
        <v>39992</v>
      </c>
      <c r="B89" s="61">
        <v>37435</v>
      </c>
      <c r="C89"/>
      <c r="D89" s="62"/>
    </row>
    <row r="90" spans="1:4" ht="23.25">
      <c r="A90" s="60">
        <v>39993</v>
      </c>
      <c r="B90" s="61">
        <v>37436</v>
      </c>
      <c r="C90"/>
      <c r="D90" s="62"/>
    </row>
    <row r="91" spans="1:4" ht="23.25">
      <c r="A91" s="60">
        <v>39994</v>
      </c>
      <c r="B91" s="61">
        <v>37437</v>
      </c>
      <c r="C91"/>
      <c r="D91" s="62"/>
    </row>
    <row r="92" spans="1:4" ht="23.25">
      <c r="A92" s="60">
        <v>39995</v>
      </c>
      <c r="B92" s="61">
        <v>37438</v>
      </c>
      <c r="C92"/>
      <c r="D92" s="62"/>
    </row>
    <row r="93" spans="1:4" ht="23.25">
      <c r="A93" s="60">
        <v>39996</v>
      </c>
      <c r="B93" s="61">
        <v>37439</v>
      </c>
      <c r="C93"/>
      <c r="D93" s="62"/>
    </row>
    <row r="94" spans="1:4" ht="23.25">
      <c r="A94" s="60">
        <v>39997</v>
      </c>
      <c r="B94" s="61">
        <v>37440</v>
      </c>
      <c r="C94"/>
      <c r="D94" s="62"/>
    </row>
    <row r="95" spans="1:4" ht="23.25">
      <c r="A95" s="60">
        <v>39998</v>
      </c>
      <c r="B95" s="61">
        <v>37441</v>
      </c>
      <c r="C95"/>
      <c r="D95" s="62"/>
    </row>
    <row r="96" spans="1:4" ht="23.25">
      <c r="A96" s="60">
        <v>39999</v>
      </c>
      <c r="B96" s="61">
        <v>37442</v>
      </c>
      <c r="C96"/>
      <c r="D96" s="62"/>
    </row>
    <row r="97" spans="1:4" ht="23.25">
      <c r="A97" s="60">
        <v>40000</v>
      </c>
      <c r="B97" s="61">
        <v>37443</v>
      </c>
      <c r="C97"/>
      <c r="D97" s="62"/>
    </row>
    <row r="98" spans="1:4" ht="23.25">
      <c r="A98" s="60">
        <v>40001</v>
      </c>
      <c r="B98" s="61">
        <v>37444</v>
      </c>
      <c r="C98"/>
      <c r="D98" s="62"/>
    </row>
    <row r="99" spans="1:4" ht="23.25">
      <c r="A99" s="60">
        <v>40002</v>
      </c>
      <c r="B99" s="61">
        <v>37445</v>
      </c>
      <c r="C99"/>
      <c r="D99" s="62"/>
    </row>
    <row r="100" spans="1:4" ht="23.25">
      <c r="A100" s="60">
        <v>40003</v>
      </c>
      <c r="B100" s="61">
        <v>37446</v>
      </c>
      <c r="C100"/>
      <c r="D100" s="62"/>
    </row>
    <row r="101" spans="1:5" ht="23.25">
      <c r="A101" s="60">
        <v>40004</v>
      </c>
      <c r="B101" s="61">
        <v>37447</v>
      </c>
      <c r="C101"/>
      <c r="D101" s="62"/>
      <c r="E101" s="69"/>
    </row>
    <row r="102" spans="1:5" ht="23.25">
      <c r="A102" s="60">
        <v>40005</v>
      </c>
      <c r="B102" s="61">
        <v>37448</v>
      </c>
      <c r="C102"/>
      <c r="D102" s="62"/>
      <c r="E102" s="69"/>
    </row>
    <row r="103" spans="1:4" ht="23.25">
      <c r="A103" s="60">
        <v>40006</v>
      </c>
      <c r="B103" s="61">
        <v>37449</v>
      </c>
      <c r="C103"/>
      <c r="D103" s="62"/>
    </row>
    <row r="104" spans="1:4" ht="23.25">
      <c r="A104" s="60">
        <v>40007</v>
      </c>
      <c r="B104" s="61">
        <v>37450</v>
      </c>
      <c r="C104"/>
      <c r="D104" s="62"/>
    </row>
    <row r="105" spans="1:4" ht="23.25">
      <c r="A105" s="60">
        <v>40008</v>
      </c>
      <c r="B105" s="61">
        <v>37451</v>
      </c>
      <c r="C105"/>
      <c r="D105" s="62"/>
    </row>
    <row r="106" spans="1:4" ht="23.25">
      <c r="A106" s="60">
        <v>40009</v>
      </c>
      <c r="B106" s="61">
        <v>37452</v>
      </c>
      <c r="C106"/>
      <c r="D106" s="62"/>
    </row>
    <row r="107" spans="1:4" ht="23.25">
      <c r="A107" s="60">
        <v>40010</v>
      </c>
      <c r="B107" s="61">
        <v>37453</v>
      </c>
      <c r="C107"/>
      <c r="D107" s="62"/>
    </row>
    <row r="108" spans="1:4" ht="23.25">
      <c r="A108" s="60">
        <v>40011</v>
      </c>
      <c r="B108" s="61">
        <v>37454</v>
      </c>
      <c r="C108"/>
      <c r="D108" s="62"/>
    </row>
    <row r="109" spans="1:4" ht="23.25">
      <c r="A109" s="60">
        <v>40012</v>
      </c>
      <c r="B109" s="61">
        <v>37455</v>
      </c>
      <c r="C109"/>
      <c r="D109" s="62"/>
    </row>
    <row r="110" spans="1:4" ht="23.25">
      <c r="A110" s="60">
        <v>40013</v>
      </c>
      <c r="B110" s="61">
        <v>37456</v>
      </c>
      <c r="C110"/>
      <c r="D110" s="62"/>
    </row>
    <row r="111" spans="1:4" ht="23.25">
      <c r="A111" s="60">
        <v>40014</v>
      </c>
      <c r="B111" s="61">
        <v>37457</v>
      </c>
      <c r="C111"/>
      <c r="D111" s="62"/>
    </row>
    <row r="112" spans="1:4" ht="23.25">
      <c r="A112" s="60">
        <v>40015</v>
      </c>
      <c r="B112" s="61">
        <v>37458</v>
      </c>
      <c r="C112"/>
      <c r="D112" s="62"/>
    </row>
    <row r="113" spans="1:4" ht="23.25">
      <c r="A113" s="60">
        <v>40016</v>
      </c>
      <c r="B113" s="61">
        <v>37459</v>
      </c>
      <c r="C113"/>
      <c r="D113" s="62"/>
    </row>
    <row r="114" spans="1:4" ht="23.25">
      <c r="A114" s="60">
        <v>40017</v>
      </c>
      <c r="B114" s="61">
        <v>37460</v>
      </c>
      <c r="C114"/>
      <c r="D114" s="62"/>
    </row>
    <row r="115" spans="1:5" ht="23.25">
      <c r="A115" s="60">
        <v>40018</v>
      </c>
      <c r="B115" s="61">
        <v>37461</v>
      </c>
      <c r="C115"/>
      <c r="D115" s="62"/>
      <c r="E115" s="69"/>
    </row>
    <row r="116" spans="1:4" ht="23.25">
      <c r="A116" s="60">
        <v>40019</v>
      </c>
      <c r="B116" s="61">
        <v>37462</v>
      </c>
      <c r="C116"/>
      <c r="D116" s="62"/>
    </row>
    <row r="117" spans="1:4" ht="23.25">
      <c r="A117" s="60">
        <v>40020</v>
      </c>
      <c r="B117" s="61">
        <v>37463</v>
      </c>
      <c r="C117"/>
      <c r="D117" s="62"/>
    </row>
    <row r="118" spans="1:4" ht="23.25">
      <c r="A118" s="60">
        <v>40021</v>
      </c>
      <c r="B118" s="61">
        <v>37464</v>
      </c>
      <c r="C118"/>
      <c r="D118" s="62"/>
    </row>
    <row r="119" spans="1:4" ht="23.25">
      <c r="A119" s="60">
        <v>40022</v>
      </c>
      <c r="B119" s="61">
        <v>37465</v>
      </c>
      <c r="C119"/>
      <c r="D119" s="62"/>
    </row>
    <row r="120" spans="1:4" ht="23.25">
      <c r="A120" s="60">
        <v>40023</v>
      </c>
      <c r="B120" s="61">
        <v>37466</v>
      </c>
      <c r="C120"/>
      <c r="D120" s="62"/>
    </row>
    <row r="121" spans="1:4" ht="23.25">
      <c r="A121" s="60">
        <v>40024</v>
      </c>
      <c r="B121" s="61">
        <v>37467</v>
      </c>
      <c r="C121"/>
      <c r="D121" s="62"/>
    </row>
    <row r="122" spans="1:4" ht="23.25">
      <c r="A122" s="60">
        <v>40025</v>
      </c>
      <c r="B122" s="61">
        <v>37468</v>
      </c>
      <c r="C122"/>
      <c r="D122" s="62"/>
    </row>
    <row r="123" spans="1:4" ht="23.25">
      <c r="A123" s="60">
        <v>40026</v>
      </c>
      <c r="B123" s="61">
        <v>37469</v>
      </c>
      <c r="C123"/>
      <c r="D123" s="62"/>
    </row>
    <row r="124" spans="1:4" ht="23.25">
      <c r="A124" s="60">
        <v>40027</v>
      </c>
      <c r="B124" s="61">
        <v>37470</v>
      </c>
      <c r="C124"/>
      <c r="D124" s="62"/>
    </row>
    <row r="125" spans="1:4" ht="23.25">
      <c r="A125" s="60">
        <v>40028</v>
      </c>
      <c r="B125" s="61">
        <v>37471</v>
      </c>
      <c r="C125"/>
      <c r="D125" s="62"/>
    </row>
    <row r="126" spans="1:4" ht="23.25">
      <c r="A126" s="60">
        <v>40029</v>
      </c>
      <c r="B126" s="61">
        <v>37472</v>
      </c>
      <c r="C126"/>
      <c r="D126" s="62"/>
    </row>
    <row r="127" spans="1:4" ht="23.25">
      <c r="A127" s="60">
        <v>40030</v>
      </c>
      <c r="B127" s="61">
        <v>37473</v>
      </c>
      <c r="C127"/>
      <c r="D127" s="62"/>
    </row>
    <row r="128" spans="1:4" ht="23.25">
      <c r="A128" s="60">
        <v>40031</v>
      </c>
      <c r="B128" s="61">
        <v>37474</v>
      </c>
      <c r="C128"/>
      <c r="D128" s="62"/>
    </row>
    <row r="129" spans="1:4" ht="23.25">
      <c r="A129" s="60">
        <v>40032</v>
      </c>
      <c r="B129" s="61">
        <v>37475</v>
      </c>
      <c r="C129"/>
      <c r="D129" s="62"/>
    </row>
    <row r="130" spans="1:4" ht="23.25">
      <c r="A130" s="60">
        <v>40033</v>
      </c>
      <c r="B130" s="61">
        <v>37476</v>
      </c>
      <c r="C130"/>
      <c r="D130" s="62"/>
    </row>
    <row r="131" spans="1:4" ht="23.25">
      <c r="A131" s="60">
        <v>40034</v>
      </c>
      <c r="B131" s="61">
        <v>37477</v>
      </c>
      <c r="C131"/>
      <c r="D131" s="62"/>
    </row>
    <row r="132" spans="1:4" ht="23.25">
      <c r="A132" s="60">
        <v>40035</v>
      </c>
      <c r="B132" s="61">
        <v>37478</v>
      </c>
      <c r="C132"/>
      <c r="D132" s="62"/>
    </row>
    <row r="133" spans="1:4" ht="23.25">
      <c r="A133" s="60">
        <v>40036</v>
      </c>
      <c r="B133" s="61">
        <v>37479</v>
      </c>
      <c r="C133"/>
      <c r="D133" s="62"/>
    </row>
    <row r="134" spans="1:4" ht="23.25">
      <c r="A134" s="60">
        <v>40037</v>
      </c>
      <c r="B134" s="61">
        <v>37480</v>
      </c>
      <c r="C134"/>
      <c r="D134" s="62"/>
    </row>
    <row r="135" spans="1:5" ht="23.25">
      <c r="A135" s="60">
        <v>40038</v>
      </c>
      <c r="B135" s="61">
        <v>37481</v>
      </c>
      <c r="C135"/>
      <c r="D135" s="62"/>
      <c r="E135" s="69"/>
    </row>
    <row r="136" spans="1:4" ht="23.25">
      <c r="A136" s="60">
        <v>40039</v>
      </c>
      <c r="B136" s="61">
        <v>37482</v>
      </c>
      <c r="C136"/>
      <c r="D136" s="62"/>
    </row>
    <row r="137" spans="1:4" ht="23.25">
      <c r="A137" s="60">
        <v>40040</v>
      </c>
      <c r="B137" s="61">
        <v>37483</v>
      </c>
      <c r="C137"/>
      <c r="D137" s="62"/>
    </row>
    <row r="138" spans="1:4" ht="23.25">
      <c r="A138" s="60">
        <v>40041</v>
      </c>
      <c r="B138" s="61">
        <v>37484</v>
      </c>
      <c r="C138"/>
      <c r="D138" s="62"/>
    </row>
    <row r="139" spans="1:4" ht="23.25">
      <c r="A139" s="60">
        <v>40042</v>
      </c>
      <c r="B139" s="61">
        <v>37485</v>
      </c>
      <c r="C139"/>
      <c r="D139" s="62"/>
    </row>
    <row r="140" spans="1:4" ht="23.25">
      <c r="A140" s="60">
        <v>40043</v>
      </c>
      <c r="B140" s="61">
        <v>37486</v>
      </c>
      <c r="C140"/>
      <c r="D140" s="62"/>
    </row>
    <row r="141" spans="1:4" ht="23.25">
      <c r="A141" s="60">
        <v>40044</v>
      </c>
      <c r="B141" s="61">
        <v>37487</v>
      </c>
      <c r="C141"/>
      <c r="D141" s="62"/>
    </row>
    <row r="142" spans="1:4" ht="23.25">
      <c r="A142" s="60">
        <v>40045</v>
      </c>
      <c r="B142" s="61">
        <v>37488</v>
      </c>
      <c r="C142"/>
      <c r="D142" s="62"/>
    </row>
    <row r="143" spans="1:4" ht="23.25">
      <c r="A143" s="60">
        <v>40046</v>
      </c>
      <c r="B143" s="61">
        <v>37489</v>
      </c>
      <c r="C143"/>
      <c r="D143" s="62"/>
    </row>
    <row r="144" spans="1:4" ht="23.25">
      <c r="A144" s="60">
        <v>40047</v>
      </c>
      <c r="B144" s="61">
        <v>37490</v>
      </c>
      <c r="C144"/>
      <c r="D144" s="62"/>
    </row>
    <row r="145" spans="1:4" ht="23.25">
      <c r="A145" s="60">
        <v>40048</v>
      </c>
      <c r="B145" s="61">
        <v>37491</v>
      </c>
      <c r="C145"/>
      <c r="D145" s="62"/>
    </row>
    <row r="146" spans="1:4" ht="23.25">
      <c r="A146" s="60">
        <v>40049</v>
      </c>
      <c r="B146" s="61">
        <v>37492</v>
      </c>
      <c r="C146"/>
      <c r="D146" s="62"/>
    </row>
    <row r="147" spans="1:4" ht="23.25">
      <c r="A147" s="60">
        <v>40050</v>
      </c>
      <c r="B147" s="61">
        <v>37493</v>
      </c>
      <c r="C147"/>
      <c r="D147" s="62"/>
    </row>
    <row r="148" spans="1:4" ht="23.25">
      <c r="A148" s="60">
        <v>40051</v>
      </c>
      <c r="B148" s="61">
        <v>37494</v>
      </c>
      <c r="C148"/>
      <c r="D148" s="62"/>
    </row>
    <row r="149" spans="1:4" ht="23.25">
      <c r="A149" s="60">
        <v>40052</v>
      </c>
      <c r="B149" s="61">
        <v>37495</v>
      </c>
      <c r="C149"/>
      <c r="D149" s="62"/>
    </row>
    <row r="150" spans="1:4" ht="23.25">
      <c r="A150" s="60">
        <v>40053</v>
      </c>
      <c r="B150" s="61">
        <v>37496</v>
      </c>
      <c r="C150"/>
      <c r="D150" s="62"/>
    </row>
    <row r="151" spans="1:4" ht="23.25">
      <c r="A151" s="60">
        <v>40054</v>
      </c>
      <c r="B151" s="61">
        <v>37497</v>
      </c>
      <c r="C151"/>
      <c r="D151" s="62"/>
    </row>
    <row r="152" spans="1:4" ht="23.25">
      <c r="A152" s="60">
        <v>40055</v>
      </c>
      <c r="B152" s="61">
        <v>37498</v>
      </c>
      <c r="C152"/>
      <c r="D152" s="62"/>
    </row>
    <row r="153" spans="1:4" ht="23.25">
      <c r="A153" s="60">
        <v>40056</v>
      </c>
      <c r="B153" s="61">
        <v>37499</v>
      </c>
      <c r="C153"/>
      <c r="D153" s="62"/>
    </row>
    <row r="154" spans="1:4" ht="23.25">
      <c r="A154" s="60">
        <v>40057</v>
      </c>
      <c r="B154" s="61">
        <v>37500</v>
      </c>
      <c r="C154"/>
      <c r="D154" s="62"/>
    </row>
    <row r="155" spans="1:4" ht="23.25">
      <c r="A155" s="60">
        <v>40058</v>
      </c>
      <c r="B155" s="61">
        <v>37501</v>
      </c>
      <c r="C155"/>
      <c r="D155" s="62"/>
    </row>
    <row r="156" spans="1:4" ht="23.25">
      <c r="A156" s="60">
        <v>40059</v>
      </c>
      <c r="B156" s="61">
        <v>37502</v>
      </c>
      <c r="C156"/>
      <c r="D156" s="62"/>
    </row>
    <row r="157" spans="1:4" ht="23.25">
      <c r="A157" s="60">
        <v>40060</v>
      </c>
      <c r="B157" s="61">
        <v>37503</v>
      </c>
      <c r="C157"/>
      <c r="D157" s="62"/>
    </row>
    <row r="158" spans="1:4" ht="23.25">
      <c r="A158" s="60">
        <v>40061</v>
      </c>
      <c r="B158" s="61">
        <v>37504</v>
      </c>
      <c r="C158"/>
      <c r="D158" s="62"/>
    </row>
    <row r="159" spans="1:4" ht="23.25">
      <c r="A159" s="60">
        <v>40062</v>
      </c>
      <c r="B159" s="61">
        <v>37505</v>
      </c>
      <c r="C159"/>
      <c r="D159" s="62"/>
    </row>
    <row r="160" spans="1:4" ht="23.25">
      <c r="A160" s="60">
        <v>40063</v>
      </c>
      <c r="B160" s="61">
        <v>37506</v>
      </c>
      <c r="C160"/>
      <c r="D160" s="62"/>
    </row>
    <row r="161" spans="1:4" ht="23.25">
      <c r="A161" s="60">
        <v>40064</v>
      </c>
      <c r="B161" s="61">
        <v>37507</v>
      </c>
      <c r="C161"/>
      <c r="D161" s="62"/>
    </row>
    <row r="162" spans="1:4" ht="23.25">
      <c r="A162" s="60">
        <v>40065</v>
      </c>
      <c r="B162" s="61">
        <v>37508</v>
      </c>
      <c r="C162"/>
      <c r="D162" s="62"/>
    </row>
    <row r="163" spans="1:5" ht="23.25">
      <c r="A163" s="60">
        <v>40066</v>
      </c>
      <c r="B163" s="61">
        <v>37509</v>
      </c>
      <c r="C163"/>
      <c r="D163" s="62"/>
      <c r="E163" s="73"/>
    </row>
    <row r="164" spans="1:4" ht="23.25">
      <c r="A164" s="60">
        <v>40067</v>
      </c>
      <c r="B164" s="61">
        <v>37510</v>
      </c>
      <c r="C164"/>
      <c r="D164" s="62"/>
    </row>
    <row r="165" spans="1:4" ht="23.25">
      <c r="A165" s="60">
        <v>40068</v>
      </c>
      <c r="B165" s="61">
        <v>37511</v>
      </c>
      <c r="C165"/>
      <c r="D165" s="62"/>
    </row>
    <row r="166" spans="1:4" ht="23.25">
      <c r="A166" s="60">
        <v>40069</v>
      </c>
      <c r="B166" s="61">
        <v>37512</v>
      </c>
      <c r="C166"/>
      <c r="D166" s="62"/>
    </row>
    <row r="167" spans="1:4" ht="23.25">
      <c r="A167" s="60">
        <v>40070</v>
      </c>
      <c r="B167" s="61">
        <v>37513</v>
      </c>
      <c r="C167"/>
      <c r="D167" s="62"/>
    </row>
    <row r="168" spans="1:4" ht="23.25">
      <c r="A168" s="60">
        <v>40071</v>
      </c>
      <c r="B168" s="61">
        <v>37514</v>
      </c>
      <c r="C168"/>
      <c r="D168" s="62"/>
    </row>
    <row r="169" spans="1:4" ht="23.25">
      <c r="A169" s="60">
        <v>40072</v>
      </c>
      <c r="B169" s="61">
        <v>37515</v>
      </c>
      <c r="C169"/>
      <c r="D169" s="62"/>
    </row>
    <row r="170" spans="1:4" ht="23.25">
      <c r="A170" s="60">
        <v>40073</v>
      </c>
      <c r="B170" s="61">
        <v>37516</v>
      </c>
      <c r="C170"/>
      <c r="D170" s="62"/>
    </row>
    <row r="171" spans="1:4" ht="23.25">
      <c r="A171" s="60">
        <v>40074</v>
      </c>
      <c r="B171" s="61">
        <v>37517</v>
      </c>
      <c r="C171"/>
      <c r="D171" s="62"/>
    </row>
    <row r="172" spans="1:4" ht="23.25">
      <c r="A172" s="60">
        <v>40075</v>
      </c>
      <c r="B172" s="61">
        <v>37518</v>
      </c>
      <c r="C172"/>
      <c r="D172" s="62"/>
    </row>
    <row r="173" spans="1:5" ht="23.25">
      <c r="A173" s="60">
        <v>40076</v>
      </c>
      <c r="B173" s="61">
        <v>37519</v>
      </c>
      <c r="C173"/>
      <c r="D173" s="62"/>
      <c r="E173" s="69"/>
    </row>
    <row r="174" spans="1:4" ht="23.25">
      <c r="A174" s="60">
        <v>40077</v>
      </c>
      <c r="B174" s="61">
        <v>37520</v>
      </c>
      <c r="C174"/>
      <c r="D174" s="62"/>
    </row>
    <row r="175" spans="1:4" ht="23.25">
      <c r="A175" s="60">
        <v>40078</v>
      </c>
      <c r="B175" s="61">
        <v>37521</v>
      </c>
      <c r="C175"/>
      <c r="D175" s="62"/>
    </row>
    <row r="176" spans="1:4" ht="23.25">
      <c r="A176" s="60">
        <v>40079</v>
      </c>
      <c r="B176" s="61">
        <v>37522</v>
      </c>
      <c r="C176"/>
      <c r="D176" s="62"/>
    </row>
    <row r="177" spans="1:5" ht="23.25">
      <c r="A177" s="60">
        <v>40080</v>
      </c>
      <c r="B177" s="61">
        <v>37523</v>
      </c>
      <c r="C177"/>
      <c r="D177" s="62"/>
      <c r="E177" s="72"/>
    </row>
    <row r="178" spans="1:4" ht="23.25">
      <c r="A178" s="60">
        <v>40081</v>
      </c>
      <c r="B178" s="61">
        <v>37524</v>
      </c>
      <c r="C178"/>
      <c r="D178" s="62"/>
    </row>
    <row r="179" spans="1:4" ht="23.25">
      <c r="A179" s="60">
        <v>40082</v>
      </c>
      <c r="B179" s="61">
        <v>37525</v>
      </c>
      <c r="C179"/>
      <c r="D179" s="62"/>
    </row>
    <row r="180" spans="1:4" ht="23.25">
      <c r="A180" s="60">
        <v>40083</v>
      </c>
      <c r="B180" s="61">
        <v>37526</v>
      </c>
      <c r="C180"/>
      <c r="D180" s="62"/>
    </row>
    <row r="181" spans="1:4" ht="23.25">
      <c r="A181" s="60">
        <v>40084</v>
      </c>
      <c r="B181" s="61">
        <v>37527</v>
      </c>
      <c r="C181"/>
      <c r="D181" s="62"/>
    </row>
    <row r="182" spans="1:4" ht="23.25">
      <c r="A182" s="60">
        <v>40085</v>
      </c>
      <c r="B182" s="61">
        <v>37528</v>
      </c>
      <c r="C182"/>
      <c r="D182" s="62"/>
    </row>
    <row r="183" spans="1:5" ht="23.25">
      <c r="A183" s="60">
        <v>40086</v>
      </c>
      <c r="B183" s="61">
        <v>37529</v>
      </c>
      <c r="C183"/>
      <c r="D183" s="62"/>
      <c r="E183" s="69"/>
    </row>
    <row r="184" spans="1:4" ht="23.25">
      <c r="A184" s="60">
        <v>40087</v>
      </c>
      <c r="B184" s="61">
        <v>37530</v>
      </c>
      <c r="C184"/>
      <c r="D184" s="62"/>
    </row>
    <row r="185" spans="1:4" ht="23.25">
      <c r="A185" s="60">
        <v>40088</v>
      </c>
      <c r="B185" s="61">
        <v>37531</v>
      </c>
      <c r="C185"/>
      <c r="D185" s="62"/>
    </row>
    <row r="186" spans="1:4" ht="23.25">
      <c r="A186" s="60">
        <v>40089</v>
      </c>
      <c r="B186" s="61">
        <v>37532</v>
      </c>
      <c r="C186"/>
      <c r="D186" s="62"/>
    </row>
    <row r="187" spans="1:4" ht="23.25">
      <c r="A187" s="60">
        <v>40090</v>
      </c>
      <c r="B187" s="61">
        <v>37533</v>
      </c>
      <c r="C187"/>
      <c r="D187" s="62"/>
    </row>
    <row r="188" spans="1:4" ht="23.25">
      <c r="A188" s="60">
        <v>40091</v>
      </c>
      <c r="B188" s="61">
        <v>37534</v>
      </c>
      <c r="C188"/>
      <c r="D188" s="62"/>
    </row>
    <row r="189" spans="1:4" ht="23.25">
      <c r="A189" s="60">
        <v>40092</v>
      </c>
      <c r="B189" s="61">
        <v>37535</v>
      </c>
      <c r="C189"/>
      <c r="D189" s="62"/>
    </row>
    <row r="190" spans="1:4" ht="23.25">
      <c r="A190" s="60">
        <v>40093</v>
      </c>
      <c r="B190" s="61">
        <v>37536</v>
      </c>
      <c r="C190"/>
      <c r="D190" s="62"/>
    </row>
    <row r="191" spans="1:4" ht="23.25">
      <c r="A191" s="60">
        <v>40094</v>
      </c>
      <c r="B191" s="61">
        <v>37537</v>
      </c>
      <c r="C191"/>
      <c r="D191" s="62"/>
    </row>
    <row r="192" spans="1:4" ht="23.25">
      <c r="A192" s="60">
        <v>40095</v>
      </c>
      <c r="B192" s="61">
        <v>37538</v>
      </c>
      <c r="C192"/>
      <c r="D192" s="62"/>
    </row>
    <row r="193" spans="1:4" ht="23.25">
      <c r="A193" s="60">
        <v>40096</v>
      </c>
      <c r="B193" s="61">
        <v>37539</v>
      </c>
      <c r="C193"/>
      <c r="D193" s="62"/>
    </row>
    <row r="194" spans="1:4" ht="23.25">
      <c r="A194" s="60">
        <v>40097</v>
      </c>
      <c r="B194" s="61">
        <v>37540</v>
      </c>
      <c r="C194"/>
      <c r="D194" s="62"/>
    </row>
    <row r="195" spans="1:4" ht="23.25">
      <c r="A195" s="60">
        <v>40098</v>
      </c>
      <c r="B195" s="61">
        <v>37541</v>
      </c>
      <c r="C195"/>
      <c r="D195" s="62"/>
    </row>
    <row r="196" spans="1:4" ht="23.25">
      <c r="A196" s="60">
        <v>40099</v>
      </c>
      <c r="B196" s="61">
        <v>37542</v>
      </c>
      <c r="C196"/>
      <c r="D196" s="62"/>
    </row>
    <row r="197" spans="1:4" ht="23.25">
      <c r="A197" s="60">
        <v>40100</v>
      </c>
      <c r="B197" s="61">
        <v>37543</v>
      </c>
      <c r="C197"/>
      <c r="D197" s="62"/>
    </row>
    <row r="198" spans="1:4" ht="23.25">
      <c r="A198" s="60">
        <v>40101</v>
      </c>
      <c r="B198" s="61">
        <v>37544</v>
      </c>
      <c r="C198"/>
      <c r="D198" s="62"/>
    </row>
    <row r="199" spans="1:4" ht="23.25">
      <c r="A199" s="60">
        <v>40102</v>
      </c>
      <c r="B199" s="61">
        <v>37545</v>
      </c>
      <c r="C199"/>
      <c r="D199" s="62"/>
    </row>
    <row r="200" spans="1:4" ht="23.25">
      <c r="A200" s="60">
        <v>40103</v>
      </c>
      <c r="B200" s="61">
        <v>37546</v>
      </c>
      <c r="C200"/>
      <c r="D200" s="62"/>
    </row>
    <row r="201" spans="1:4" ht="23.25">
      <c r="A201" s="60">
        <v>40104</v>
      </c>
      <c r="B201" s="61">
        <v>37547</v>
      </c>
      <c r="C201"/>
      <c r="D201" s="62"/>
    </row>
    <row r="202" spans="1:4" ht="23.25">
      <c r="A202" s="60">
        <v>40105</v>
      </c>
      <c r="B202" s="61">
        <v>37548</v>
      </c>
      <c r="C202"/>
      <c r="D202" s="62"/>
    </row>
    <row r="203" spans="1:4" ht="23.25">
      <c r="A203" s="60">
        <v>40106</v>
      </c>
      <c r="B203" s="61">
        <v>37549</v>
      </c>
      <c r="C203"/>
      <c r="D203" s="62"/>
    </row>
    <row r="204" spans="1:4" ht="23.25">
      <c r="A204" s="60">
        <v>40107</v>
      </c>
      <c r="B204" s="61">
        <v>37550</v>
      </c>
      <c r="C204"/>
      <c r="D204" s="62"/>
    </row>
    <row r="205" spans="1:5" ht="23.25">
      <c r="A205" s="60">
        <v>40108</v>
      </c>
      <c r="B205" s="61">
        <v>37551</v>
      </c>
      <c r="C205"/>
      <c r="D205" s="62"/>
      <c r="E205" s="69"/>
    </row>
    <row r="206" spans="1:4" ht="23.25">
      <c r="A206" s="60">
        <v>40109</v>
      </c>
      <c r="B206" s="61">
        <v>37552</v>
      </c>
      <c r="C206"/>
      <c r="D206" s="62"/>
    </row>
    <row r="207" spans="1:4" ht="23.25">
      <c r="A207" s="60">
        <v>40110</v>
      </c>
      <c r="B207" s="61">
        <v>37553</v>
      </c>
      <c r="C207"/>
      <c r="D207" s="62"/>
    </row>
    <row r="208" spans="1:4" ht="23.25">
      <c r="A208" s="60">
        <v>40111</v>
      </c>
      <c r="B208" s="61">
        <v>37554</v>
      </c>
      <c r="C208"/>
      <c r="D208" s="62"/>
    </row>
    <row r="209" spans="1:4" ht="23.25">
      <c r="A209" s="60">
        <v>40112</v>
      </c>
      <c r="B209" s="61">
        <v>37555</v>
      </c>
      <c r="C209"/>
      <c r="D209" s="62"/>
    </row>
    <row r="210" spans="1:4" ht="23.25">
      <c r="A210" s="60">
        <v>40113</v>
      </c>
      <c r="B210" s="61">
        <v>37556</v>
      </c>
      <c r="C210"/>
      <c r="D210" s="62"/>
    </row>
    <row r="211" spans="1:4" ht="23.25">
      <c r="A211" s="60">
        <v>40114</v>
      </c>
      <c r="B211" s="61">
        <v>37557</v>
      </c>
      <c r="C211"/>
      <c r="D211" s="62"/>
    </row>
    <row r="212" spans="1:4" ht="23.25">
      <c r="A212" s="60">
        <v>40115</v>
      </c>
      <c r="B212" s="61">
        <v>37558</v>
      </c>
      <c r="C212"/>
      <c r="D212" s="62"/>
    </row>
    <row r="213" spans="1:5" ht="23.25">
      <c r="A213" s="60">
        <v>40116</v>
      </c>
      <c r="B213" s="61">
        <v>37559</v>
      </c>
      <c r="C213"/>
      <c r="D213" s="62"/>
      <c r="E213" s="69"/>
    </row>
    <row r="214" spans="1:4" ht="23.25">
      <c r="A214" s="60">
        <v>40117</v>
      </c>
      <c r="B214" s="61">
        <v>37560</v>
      </c>
      <c r="C214"/>
      <c r="D214" s="62"/>
    </row>
    <row r="215" spans="1:4" ht="23.25">
      <c r="A215" s="60">
        <v>40118</v>
      </c>
      <c r="B215" s="61">
        <v>37561</v>
      </c>
      <c r="C215"/>
      <c r="D215" s="62"/>
    </row>
    <row r="216" spans="1:4" ht="23.25">
      <c r="A216" s="60">
        <v>40119</v>
      </c>
      <c r="B216" s="61">
        <v>37562</v>
      </c>
      <c r="C216"/>
      <c r="D216" s="62"/>
    </row>
    <row r="217" spans="1:4" ht="23.25">
      <c r="A217" s="60">
        <v>40120</v>
      </c>
      <c r="B217" s="61">
        <v>37563</v>
      </c>
      <c r="C217"/>
      <c r="D217" s="62"/>
    </row>
    <row r="218" spans="1:4" ht="23.25">
      <c r="A218" s="60">
        <v>40121</v>
      </c>
      <c r="B218" s="61">
        <v>37564</v>
      </c>
      <c r="C218"/>
      <c r="D218" s="62"/>
    </row>
    <row r="219" spans="1:4" ht="23.25">
      <c r="A219" s="60">
        <v>40122</v>
      </c>
      <c r="B219" s="61">
        <v>37565</v>
      </c>
      <c r="C219"/>
      <c r="D219" s="62"/>
    </row>
    <row r="220" spans="1:4" ht="23.25">
      <c r="A220" s="60">
        <v>40123</v>
      </c>
      <c r="B220" s="61">
        <v>37566</v>
      </c>
      <c r="C220"/>
      <c r="D220" s="62"/>
    </row>
    <row r="221" spans="1:4" ht="23.25">
      <c r="A221" s="60">
        <v>40124</v>
      </c>
      <c r="B221" s="61">
        <v>37567</v>
      </c>
      <c r="C221"/>
      <c r="D221" s="62"/>
    </row>
    <row r="222" spans="1:4" ht="23.25">
      <c r="A222" s="60">
        <v>40125</v>
      </c>
      <c r="B222" s="61">
        <v>37568</v>
      </c>
      <c r="C222"/>
      <c r="D222" s="62"/>
    </row>
    <row r="223" spans="1:4" ht="23.25">
      <c r="A223" s="60">
        <v>40126</v>
      </c>
      <c r="B223" s="61">
        <v>37569</v>
      </c>
      <c r="C223"/>
      <c r="D223" s="62"/>
    </row>
    <row r="224" spans="1:4" ht="23.25">
      <c r="A224" s="60">
        <v>40127</v>
      </c>
      <c r="B224" s="61">
        <v>37570</v>
      </c>
      <c r="C224"/>
      <c r="D224" s="62"/>
    </row>
    <row r="225" spans="1:4" ht="23.25">
      <c r="A225" s="60">
        <v>40128</v>
      </c>
      <c r="B225" s="61">
        <v>37571</v>
      </c>
      <c r="C225"/>
      <c r="D225" s="62"/>
    </row>
    <row r="226" spans="1:4" ht="23.25">
      <c r="A226" s="60">
        <v>40129</v>
      </c>
      <c r="B226" s="61">
        <v>37572</v>
      </c>
      <c r="C226"/>
      <c r="D226" s="62"/>
    </row>
    <row r="227" spans="1:4" ht="23.25">
      <c r="A227" s="60">
        <v>40130</v>
      </c>
      <c r="B227" s="61">
        <v>37573</v>
      </c>
      <c r="C227"/>
      <c r="D227" s="62"/>
    </row>
    <row r="228" spans="1:4" ht="23.25">
      <c r="A228" s="60">
        <v>40131</v>
      </c>
      <c r="B228" s="61">
        <v>37574</v>
      </c>
      <c r="C228"/>
      <c r="D228" s="62"/>
    </row>
    <row r="229" spans="1:4" ht="23.25">
      <c r="A229" s="60">
        <v>40132</v>
      </c>
      <c r="B229" s="61">
        <v>37575</v>
      </c>
      <c r="C229"/>
      <c r="D229" s="62"/>
    </row>
    <row r="230" spans="1:4" ht="23.25">
      <c r="A230" s="60">
        <v>40133</v>
      </c>
      <c r="B230" s="61">
        <v>37576</v>
      </c>
      <c r="C230"/>
      <c r="D230" s="62"/>
    </row>
    <row r="231" spans="1:4" ht="23.25">
      <c r="A231" s="60">
        <v>40134</v>
      </c>
      <c r="B231" s="61">
        <v>37577</v>
      </c>
      <c r="C231"/>
      <c r="D231" s="62"/>
    </row>
    <row r="232" spans="1:4" ht="23.25">
      <c r="A232" s="60">
        <v>40135</v>
      </c>
      <c r="B232" s="61">
        <v>37578</v>
      </c>
      <c r="C232"/>
      <c r="D232" s="62"/>
    </row>
    <row r="233" spans="1:4" ht="23.25">
      <c r="A233" s="60">
        <v>40136</v>
      </c>
      <c r="B233" s="61">
        <v>37579</v>
      </c>
      <c r="C233"/>
      <c r="D233" s="62"/>
    </row>
    <row r="234" spans="1:4" ht="23.25">
      <c r="A234" s="60">
        <v>40137</v>
      </c>
      <c r="B234" s="61">
        <v>37580</v>
      </c>
      <c r="C234"/>
      <c r="D234" s="62"/>
    </row>
    <row r="235" spans="1:4" ht="23.25">
      <c r="A235" s="60">
        <v>40138</v>
      </c>
      <c r="B235" s="61">
        <v>37581</v>
      </c>
      <c r="C235"/>
      <c r="D235" s="62"/>
    </row>
    <row r="236" spans="1:4" ht="23.25">
      <c r="A236" s="60">
        <v>40139</v>
      </c>
      <c r="B236" s="61">
        <v>37582</v>
      </c>
      <c r="C236"/>
      <c r="D236" s="62"/>
    </row>
    <row r="237" spans="1:4" ht="23.25">
      <c r="A237" s="60">
        <v>40140</v>
      </c>
      <c r="B237" s="61">
        <v>37583</v>
      </c>
      <c r="C237"/>
      <c r="D237" s="62"/>
    </row>
    <row r="238" spans="1:4" ht="23.25">
      <c r="A238" s="60">
        <v>40141</v>
      </c>
      <c r="B238" s="61">
        <v>37584</v>
      </c>
      <c r="C238"/>
      <c r="D238" s="62"/>
    </row>
    <row r="239" spans="1:4" ht="23.25">
      <c r="A239" s="60">
        <v>40142</v>
      </c>
      <c r="B239" s="61">
        <v>37585</v>
      </c>
      <c r="C239"/>
      <c r="D239" s="62"/>
    </row>
    <row r="240" spans="1:4" ht="23.25">
      <c r="A240" s="60">
        <v>40143</v>
      </c>
      <c r="B240" s="61">
        <v>37586</v>
      </c>
      <c r="C240"/>
      <c r="D240" s="62"/>
    </row>
    <row r="241" spans="1:4" ht="23.25">
      <c r="A241" s="60">
        <v>40144</v>
      </c>
      <c r="B241" s="61">
        <v>37587</v>
      </c>
      <c r="C241"/>
      <c r="D241" s="62"/>
    </row>
    <row r="242" spans="1:4" ht="23.25">
      <c r="A242" s="60">
        <v>40145</v>
      </c>
      <c r="B242" s="61">
        <v>37588</v>
      </c>
      <c r="C242"/>
      <c r="D242" s="62"/>
    </row>
    <row r="243" spans="1:5" ht="23.25">
      <c r="A243" s="60">
        <v>40146</v>
      </c>
      <c r="B243" s="61">
        <v>37589</v>
      </c>
      <c r="C243"/>
      <c r="D243" s="62"/>
      <c r="E243" s="69"/>
    </row>
    <row r="244" spans="1:4" ht="23.25">
      <c r="A244" s="60">
        <v>40147</v>
      </c>
      <c r="B244" s="61">
        <v>37590</v>
      </c>
      <c r="C244"/>
      <c r="D244" s="62"/>
    </row>
    <row r="245" spans="1:4" ht="23.25">
      <c r="A245" s="60">
        <v>40148</v>
      </c>
      <c r="B245" s="61">
        <v>37591</v>
      </c>
      <c r="C245"/>
      <c r="D245" s="62"/>
    </row>
    <row r="246" spans="1:4" ht="23.25">
      <c r="A246" s="60">
        <v>40149</v>
      </c>
      <c r="B246" s="61">
        <v>37592</v>
      </c>
      <c r="C246"/>
      <c r="D246" s="62"/>
    </row>
    <row r="247" spans="1:4" ht="23.25">
      <c r="A247" s="60">
        <v>40150</v>
      </c>
      <c r="B247" s="61">
        <v>37593</v>
      </c>
      <c r="C247"/>
      <c r="D247" s="62"/>
    </row>
    <row r="248" spans="1:4" ht="23.25">
      <c r="A248" s="60">
        <v>40151</v>
      </c>
      <c r="B248" s="61">
        <v>37594</v>
      </c>
      <c r="C248"/>
      <c r="D248" s="62"/>
    </row>
    <row r="249" spans="1:4" ht="23.25">
      <c r="A249" s="60">
        <v>40152</v>
      </c>
      <c r="B249" s="61">
        <v>37595</v>
      </c>
      <c r="C249"/>
      <c r="D249" s="62"/>
    </row>
    <row r="250" spans="1:4" ht="23.25">
      <c r="A250" s="60">
        <v>40153</v>
      </c>
      <c r="B250" s="61">
        <v>37596</v>
      </c>
      <c r="C250"/>
      <c r="D250" s="62"/>
    </row>
    <row r="251" spans="1:4" ht="23.25">
      <c r="A251" s="60">
        <v>40154</v>
      </c>
      <c r="B251" s="61">
        <v>37597</v>
      </c>
      <c r="C251"/>
      <c r="D251" s="62"/>
    </row>
    <row r="252" spans="1:4" ht="23.25">
      <c r="A252" s="60">
        <v>40155</v>
      </c>
      <c r="B252" s="61">
        <v>37598</v>
      </c>
      <c r="C252"/>
      <c r="D252" s="62"/>
    </row>
    <row r="253" spans="1:4" ht="23.25">
      <c r="A253" s="60">
        <v>40156</v>
      </c>
      <c r="B253" s="61">
        <v>37599</v>
      </c>
      <c r="C253"/>
      <c r="D253" s="62"/>
    </row>
    <row r="254" spans="1:4" ht="23.25">
      <c r="A254" s="60">
        <v>40157</v>
      </c>
      <c r="B254" s="61">
        <v>37600</v>
      </c>
      <c r="C254"/>
      <c r="D254" s="62"/>
    </row>
    <row r="255" spans="1:4" ht="23.25">
      <c r="A255" s="60">
        <v>40158</v>
      </c>
      <c r="B255" s="61">
        <v>37601</v>
      </c>
      <c r="C255"/>
      <c r="D255" s="62"/>
    </row>
    <row r="256" spans="1:4" ht="23.25">
      <c r="A256" s="60">
        <v>40159</v>
      </c>
      <c r="B256" s="61">
        <v>37602</v>
      </c>
      <c r="C256"/>
      <c r="D256" s="62"/>
    </row>
    <row r="257" spans="1:4" ht="23.25">
      <c r="A257" s="60">
        <v>40160</v>
      </c>
      <c r="B257" s="61">
        <v>37603</v>
      </c>
      <c r="C257"/>
      <c r="D257" s="62"/>
    </row>
    <row r="258" spans="1:4" ht="23.25">
      <c r="A258" s="60">
        <v>40161</v>
      </c>
      <c r="B258" s="61">
        <v>37604</v>
      </c>
      <c r="C258"/>
      <c r="D258" s="62"/>
    </row>
    <row r="259" spans="1:4" ht="23.25">
      <c r="A259" s="60">
        <v>40162</v>
      </c>
      <c r="B259" s="61">
        <v>37605</v>
      </c>
      <c r="C259"/>
      <c r="D259" s="62"/>
    </row>
    <row r="260" spans="1:4" ht="23.25">
      <c r="A260" s="60">
        <v>40163</v>
      </c>
      <c r="B260" s="61">
        <v>37606</v>
      </c>
      <c r="C260"/>
      <c r="D260" s="62"/>
    </row>
    <row r="261" spans="1:4" ht="23.25">
      <c r="A261" s="60">
        <v>40164</v>
      </c>
      <c r="B261" s="61">
        <v>37607</v>
      </c>
      <c r="C261"/>
      <c r="D261" s="62"/>
    </row>
    <row r="262" spans="1:4" ht="23.25">
      <c r="A262" s="60">
        <v>40165</v>
      </c>
      <c r="B262" s="61">
        <v>37608</v>
      </c>
      <c r="C262"/>
      <c r="D262" s="62"/>
    </row>
    <row r="263" spans="1:4" ht="23.25">
      <c r="A263" s="60">
        <v>40166</v>
      </c>
      <c r="B263" s="61">
        <v>37609</v>
      </c>
      <c r="C263"/>
      <c r="D263" s="62"/>
    </row>
    <row r="264" spans="1:4" ht="23.25">
      <c r="A264" s="60">
        <v>40167</v>
      </c>
      <c r="B264" s="61">
        <v>37610</v>
      </c>
      <c r="C264"/>
      <c r="D264" s="62"/>
    </row>
    <row r="265" spans="1:4" ht="23.25">
      <c r="A265" s="60">
        <v>40168</v>
      </c>
      <c r="B265" s="61">
        <v>37611</v>
      </c>
      <c r="C265"/>
      <c r="D265" s="62"/>
    </row>
    <row r="266" spans="1:4" ht="23.25">
      <c r="A266" s="60">
        <v>40169</v>
      </c>
      <c r="B266" s="61">
        <v>37612</v>
      </c>
      <c r="C266"/>
      <c r="D266" s="62"/>
    </row>
    <row r="267" spans="1:4" ht="23.25">
      <c r="A267" s="60">
        <v>40170</v>
      </c>
      <c r="B267" s="61">
        <v>37613</v>
      </c>
      <c r="C267"/>
      <c r="D267" s="62"/>
    </row>
    <row r="268" spans="1:4" ht="23.25">
      <c r="A268" s="60">
        <v>40171</v>
      </c>
      <c r="B268" s="61">
        <v>37614</v>
      </c>
      <c r="C268"/>
      <c r="D268" s="62"/>
    </row>
    <row r="269" spans="1:4" ht="23.25">
      <c r="A269" s="60">
        <v>40172</v>
      </c>
      <c r="B269" s="61">
        <v>37615</v>
      </c>
      <c r="C269"/>
      <c r="D269" s="62"/>
    </row>
    <row r="270" spans="1:4" ht="23.25">
      <c r="A270" s="60">
        <v>40173</v>
      </c>
      <c r="B270" s="61">
        <v>37616</v>
      </c>
      <c r="C270"/>
      <c r="D270" s="62"/>
    </row>
    <row r="271" spans="1:4" ht="23.25">
      <c r="A271" s="60">
        <v>40174</v>
      </c>
      <c r="B271" s="61">
        <v>37617</v>
      </c>
      <c r="C271"/>
      <c r="D271" s="62"/>
    </row>
    <row r="272" spans="1:4" ht="23.25">
      <c r="A272" s="60">
        <v>40175</v>
      </c>
      <c r="B272" s="61">
        <v>37618</v>
      </c>
      <c r="C272"/>
      <c r="D272" s="62"/>
    </row>
    <row r="273" spans="1:4" ht="23.25">
      <c r="A273" s="60">
        <v>40176</v>
      </c>
      <c r="B273" s="61">
        <v>37619</v>
      </c>
      <c r="C273"/>
      <c r="D273" s="62"/>
    </row>
    <row r="274" spans="1:4" ht="23.25">
      <c r="A274" s="60">
        <v>40177</v>
      </c>
      <c r="B274" s="61">
        <v>37620</v>
      </c>
      <c r="C274"/>
      <c r="D274" s="62"/>
    </row>
    <row r="275" spans="1:4" ht="23.25">
      <c r="A275" s="60">
        <v>40178</v>
      </c>
      <c r="B275" s="61">
        <v>37621</v>
      </c>
      <c r="C275"/>
      <c r="D275" s="62"/>
    </row>
    <row r="276" spans="1:5" ht="23.25">
      <c r="A276" s="60">
        <v>40179</v>
      </c>
      <c r="B276" s="61">
        <v>37622</v>
      </c>
      <c r="C276"/>
      <c r="D276" s="62"/>
      <c r="E276" s="69"/>
    </row>
    <row r="277" spans="1:4" ht="23.25">
      <c r="A277" s="60">
        <v>40180</v>
      </c>
      <c r="B277" s="61">
        <v>37623</v>
      </c>
      <c r="C277"/>
      <c r="D277" s="62"/>
    </row>
    <row r="278" spans="1:4" ht="23.25">
      <c r="A278" s="60">
        <v>40181</v>
      </c>
      <c r="B278" s="61">
        <v>37624</v>
      </c>
      <c r="C278"/>
      <c r="D278" s="62"/>
    </row>
    <row r="279" spans="1:4" ht="23.25">
      <c r="A279" s="60">
        <v>40182</v>
      </c>
      <c r="B279" s="61">
        <v>37625</v>
      </c>
      <c r="C279"/>
      <c r="D279" s="62"/>
    </row>
    <row r="280" spans="1:4" ht="23.25">
      <c r="A280" s="60">
        <v>40183</v>
      </c>
      <c r="B280" s="61">
        <v>37626</v>
      </c>
      <c r="C280"/>
      <c r="D280" s="62"/>
    </row>
    <row r="281" spans="1:4" ht="23.25">
      <c r="A281" s="60">
        <v>40184</v>
      </c>
      <c r="B281" s="61">
        <v>37627</v>
      </c>
      <c r="C281"/>
      <c r="D281" s="62"/>
    </row>
    <row r="282" spans="1:4" ht="23.25">
      <c r="A282" s="60">
        <v>40185</v>
      </c>
      <c r="B282" s="61">
        <v>37628</v>
      </c>
      <c r="C282"/>
      <c r="D282" s="62"/>
    </row>
    <row r="283" spans="1:4" ht="23.25">
      <c r="A283" s="60">
        <v>40186</v>
      </c>
      <c r="B283" s="61">
        <v>37629</v>
      </c>
      <c r="C283"/>
      <c r="D283" s="62"/>
    </row>
    <row r="284" spans="1:4" ht="23.25">
      <c r="A284" s="60">
        <v>40187</v>
      </c>
      <c r="B284" s="61">
        <v>37630</v>
      </c>
      <c r="C284"/>
      <c r="D284" s="62"/>
    </row>
    <row r="285" spans="1:4" ht="23.25">
      <c r="A285" s="60">
        <v>40188</v>
      </c>
      <c r="B285" s="61">
        <v>37631</v>
      </c>
      <c r="C285"/>
      <c r="D285" s="62"/>
    </row>
    <row r="286" spans="1:4" ht="23.25">
      <c r="A286" s="60">
        <v>40189</v>
      </c>
      <c r="B286" s="61">
        <v>37632</v>
      </c>
      <c r="C286"/>
      <c r="D286" s="62"/>
    </row>
    <row r="287" spans="1:4" ht="23.25">
      <c r="A287" s="60">
        <v>40190</v>
      </c>
      <c r="B287" s="61">
        <v>37633</v>
      </c>
      <c r="C287"/>
      <c r="D287" s="62"/>
    </row>
    <row r="288" spans="1:4" ht="23.25">
      <c r="A288" s="60">
        <v>40191</v>
      </c>
      <c r="B288" s="61">
        <v>37634</v>
      </c>
      <c r="C288"/>
      <c r="D288" s="62"/>
    </row>
    <row r="289" spans="1:4" ht="23.25">
      <c r="A289" s="60">
        <v>40192</v>
      </c>
      <c r="B289" s="61">
        <v>37635</v>
      </c>
      <c r="C289"/>
      <c r="D289" s="62"/>
    </row>
    <row r="290" spans="1:4" ht="23.25">
      <c r="A290" s="60">
        <v>40193</v>
      </c>
      <c r="B290" s="61">
        <v>37636</v>
      </c>
      <c r="C290"/>
      <c r="D290" s="62"/>
    </row>
    <row r="291" spans="1:4" ht="23.25">
      <c r="A291" s="60">
        <v>40194</v>
      </c>
      <c r="B291" s="61">
        <v>37637</v>
      </c>
      <c r="C291"/>
      <c r="D291" s="62"/>
    </row>
    <row r="292" spans="1:4" ht="23.25">
      <c r="A292" s="60">
        <v>40195</v>
      </c>
      <c r="B292" s="61">
        <v>37638</v>
      </c>
      <c r="C292"/>
      <c r="D292" s="62"/>
    </row>
    <row r="293" spans="1:4" ht="23.25">
      <c r="A293" s="60">
        <v>40196</v>
      </c>
      <c r="B293" s="61">
        <v>37639</v>
      </c>
      <c r="C293"/>
      <c r="D293" s="62"/>
    </row>
    <row r="294" spans="1:4" ht="23.25">
      <c r="A294" s="60">
        <v>40197</v>
      </c>
      <c r="B294" s="61">
        <v>37640</v>
      </c>
      <c r="C294"/>
      <c r="D294" s="62"/>
    </row>
    <row r="295" spans="1:4" ht="23.25">
      <c r="A295" s="60">
        <v>40198</v>
      </c>
      <c r="B295" s="61">
        <v>37641</v>
      </c>
      <c r="C295"/>
      <c r="D295" s="62"/>
    </row>
    <row r="296" spans="1:4" ht="23.25">
      <c r="A296" s="60">
        <v>40199</v>
      </c>
      <c r="B296" s="61">
        <v>37642</v>
      </c>
      <c r="C296"/>
      <c r="D296" s="62"/>
    </row>
    <row r="297" spans="1:4" ht="23.25">
      <c r="A297" s="60">
        <v>40200</v>
      </c>
      <c r="B297" s="61">
        <v>37643</v>
      </c>
      <c r="C297"/>
      <c r="D297" s="62"/>
    </row>
    <row r="298" spans="1:4" ht="23.25">
      <c r="A298" s="60">
        <v>40201</v>
      </c>
      <c r="B298" s="61">
        <v>37644</v>
      </c>
      <c r="C298"/>
      <c r="D298" s="62"/>
    </row>
    <row r="299" spans="1:4" ht="23.25">
      <c r="A299" s="60">
        <v>40202</v>
      </c>
      <c r="B299" s="61">
        <v>37645</v>
      </c>
      <c r="C299"/>
      <c r="D299" s="62"/>
    </row>
    <row r="300" spans="1:4" ht="23.25">
      <c r="A300" s="60">
        <v>40203</v>
      </c>
      <c r="B300" s="61">
        <v>37646</v>
      </c>
      <c r="C300"/>
      <c r="D300" s="62"/>
    </row>
    <row r="301" spans="1:4" ht="23.25">
      <c r="A301" s="60">
        <v>40204</v>
      </c>
      <c r="B301" s="61">
        <v>37647</v>
      </c>
      <c r="C301"/>
      <c r="D301" s="62"/>
    </row>
    <row r="302" spans="1:4" ht="23.25">
      <c r="A302" s="60">
        <v>40205</v>
      </c>
      <c r="B302" s="61">
        <v>37648</v>
      </c>
      <c r="C302"/>
      <c r="D302" s="62"/>
    </row>
    <row r="303" spans="1:4" ht="23.25">
      <c r="A303" s="60">
        <v>40206</v>
      </c>
      <c r="B303" s="61">
        <v>37649</v>
      </c>
      <c r="C303"/>
      <c r="D303" s="62"/>
    </row>
    <row r="304" spans="1:4" ht="23.25">
      <c r="A304" s="60">
        <v>40207</v>
      </c>
      <c r="B304" s="61">
        <v>37650</v>
      </c>
      <c r="C304"/>
      <c r="D304" s="62"/>
    </row>
    <row r="305" spans="1:4" ht="23.25">
      <c r="A305" s="60">
        <v>40208</v>
      </c>
      <c r="B305" s="61">
        <v>37651</v>
      </c>
      <c r="C305"/>
      <c r="D305" s="62"/>
    </row>
    <row r="306" spans="1:4" ht="23.25">
      <c r="A306" s="60">
        <v>40209</v>
      </c>
      <c r="B306" s="61">
        <v>37652</v>
      </c>
      <c r="C306"/>
      <c r="D306" s="62"/>
    </row>
    <row r="307" spans="1:4" ht="23.25">
      <c r="A307" s="60">
        <v>40210</v>
      </c>
      <c r="B307" s="61">
        <v>37653</v>
      </c>
      <c r="C307"/>
      <c r="D307" s="62"/>
    </row>
    <row r="308" spans="1:4" ht="23.25">
      <c r="A308" s="60">
        <v>40211</v>
      </c>
      <c r="B308" s="61">
        <v>37654</v>
      </c>
      <c r="C308"/>
      <c r="D308" s="62"/>
    </row>
    <row r="309" spans="1:4" ht="23.25">
      <c r="A309" s="60">
        <v>40212</v>
      </c>
      <c r="B309" s="61">
        <v>37655</v>
      </c>
      <c r="C309"/>
      <c r="D309" s="62"/>
    </row>
    <row r="310" spans="1:4" ht="23.25">
      <c r="A310" s="60">
        <v>40213</v>
      </c>
      <c r="B310" s="61">
        <v>37656</v>
      </c>
      <c r="C310"/>
      <c r="D310" s="62"/>
    </row>
    <row r="311" spans="1:4" ht="23.25">
      <c r="A311" s="60">
        <v>40214</v>
      </c>
      <c r="B311" s="61">
        <v>37657</v>
      </c>
      <c r="C311"/>
      <c r="D311" s="62"/>
    </row>
    <row r="312" spans="1:4" ht="23.25">
      <c r="A312" s="60">
        <v>40215</v>
      </c>
      <c r="B312" s="61">
        <v>37658</v>
      </c>
      <c r="C312"/>
      <c r="D312" s="62"/>
    </row>
    <row r="313" spans="1:4" ht="23.25">
      <c r="A313" s="60">
        <v>40216</v>
      </c>
      <c r="B313" s="61">
        <v>37659</v>
      </c>
      <c r="C313"/>
      <c r="D313" s="62"/>
    </row>
    <row r="314" spans="1:4" ht="23.25">
      <c r="A314" s="60">
        <v>40217</v>
      </c>
      <c r="B314" s="61">
        <v>37660</v>
      </c>
      <c r="C314"/>
      <c r="D314" s="62"/>
    </row>
    <row r="315" spans="1:4" ht="23.25">
      <c r="A315" s="60">
        <v>40218</v>
      </c>
      <c r="B315" s="61">
        <v>37661</v>
      </c>
      <c r="C315"/>
      <c r="D315" s="62"/>
    </row>
    <row r="316" spans="1:4" ht="23.25">
      <c r="A316" s="60">
        <v>40219</v>
      </c>
      <c r="B316" s="61">
        <v>37662</v>
      </c>
      <c r="C316"/>
      <c r="D316" s="62"/>
    </row>
    <row r="317" spans="1:4" ht="23.25">
      <c r="A317" s="60">
        <v>40220</v>
      </c>
      <c r="B317" s="61">
        <v>37663</v>
      </c>
      <c r="C317"/>
      <c r="D317" s="62"/>
    </row>
    <row r="318" spans="1:4" ht="23.25">
      <c r="A318" s="60">
        <v>40221</v>
      </c>
      <c r="B318" s="61">
        <v>37664</v>
      </c>
      <c r="C318"/>
      <c r="D318" s="62"/>
    </row>
    <row r="319" spans="1:4" ht="23.25">
      <c r="A319" s="60">
        <v>40222</v>
      </c>
      <c r="B319" s="61">
        <v>37665</v>
      </c>
      <c r="C319"/>
      <c r="D319" s="62"/>
    </row>
    <row r="320" spans="1:4" ht="23.25">
      <c r="A320" s="60">
        <v>40223</v>
      </c>
      <c r="B320" s="61">
        <v>37666</v>
      </c>
      <c r="C320"/>
      <c r="D320" s="62"/>
    </row>
    <row r="321" spans="1:4" ht="23.25">
      <c r="A321" s="60">
        <v>40224</v>
      </c>
      <c r="B321" s="61">
        <v>37667</v>
      </c>
      <c r="C321"/>
      <c r="D321" s="62"/>
    </row>
    <row r="322" spans="1:4" ht="23.25">
      <c r="A322" s="60">
        <v>40225</v>
      </c>
      <c r="B322" s="61">
        <v>37668</v>
      </c>
      <c r="C322"/>
      <c r="D322" s="62"/>
    </row>
    <row r="323" spans="1:4" ht="23.25">
      <c r="A323" s="60">
        <v>40226</v>
      </c>
      <c r="B323" s="61">
        <v>37669</v>
      </c>
      <c r="C323"/>
      <c r="D323" s="62"/>
    </row>
    <row r="324" spans="1:4" ht="23.25">
      <c r="A324" s="60">
        <v>40227</v>
      </c>
      <c r="B324" s="61">
        <v>37670</v>
      </c>
      <c r="C324"/>
      <c r="D324" s="62"/>
    </row>
    <row r="325" spans="1:4" ht="23.25">
      <c r="A325" s="60">
        <v>40228</v>
      </c>
      <c r="B325" s="61">
        <v>37671</v>
      </c>
      <c r="C325"/>
      <c r="D325" s="62"/>
    </row>
    <row r="326" spans="1:4" ht="23.25">
      <c r="A326" s="60">
        <v>40229</v>
      </c>
      <c r="B326" s="61">
        <v>37672</v>
      </c>
      <c r="C326"/>
      <c r="D326" s="62"/>
    </row>
    <row r="327" spans="1:4" ht="23.25">
      <c r="A327" s="60">
        <v>40230</v>
      </c>
      <c r="B327" s="61">
        <v>37673</v>
      </c>
      <c r="C327"/>
      <c r="D327" s="62"/>
    </row>
    <row r="328" spans="1:4" ht="23.25">
      <c r="A328" s="60">
        <v>40231</v>
      </c>
      <c r="B328" s="61">
        <v>37674</v>
      </c>
      <c r="C328"/>
      <c r="D328" s="62"/>
    </row>
    <row r="329" spans="1:4" ht="23.25">
      <c r="A329" s="60">
        <v>40232</v>
      </c>
      <c r="B329" s="61">
        <v>37675</v>
      </c>
      <c r="C329"/>
      <c r="D329" s="62"/>
    </row>
    <row r="330" spans="1:4" ht="23.25">
      <c r="A330" s="60">
        <v>40233</v>
      </c>
      <c r="B330" s="61">
        <v>37676</v>
      </c>
      <c r="C330"/>
      <c r="D330" s="62"/>
    </row>
    <row r="331" spans="1:4" ht="23.25">
      <c r="A331" s="60">
        <v>40234</v>
      </c>
      <c r="B331" s="61">
        <v>37677</v>
      </c>
      <c r="C331"/>
      <c r="D331" s="62"/>
    </row>
    <row r="332" spans="1:4" ht="23.25">
      <c r="A332" s="60">
        <v>40235</v>
      </c>
      <c r="B332" s="61">
        <v>37678</v>
      </c>
      <c r="C332"/>
      <c r="D332" s="62"/>
    </row>
    <row r="333" spans="1:5" ht="23.25">
      <c r="A333" s="60">
        <v>40236</v>
      </c>
      <c r="B333" s="61">
        <v>37679</v>
      </c>
      <c r="C333"/>
      <c r="D333" s="62"/>
      <c r="E333" s="69"/>
    </row>
    <row r="334" spans="1:4" ht="23.25">
      <c r="A334" s="60">
        <v>40237</v>
      </c>
      <c r="B334" s="61">
        <v>37680</v>
      </c>
      <c r="C334"/>
      <c r="D334" s="62"/>
    </row>
    <row r="335" spans="1:4" ht="23.25">
      <c r="A335" s="60">
        <v>40238</v>
      </c>
      <c r="B335" s="61">
        <v>37681</v>
      </c>
      <c r="C335"/>
      <c r="D335" s="62"/>
    </row>
    <row r="336" spans="1:4" ht="23.25">
      <c r="A336" s="60">
        <v>40239</v>
      </c>
      <c r="B336" s="61">
        <v>37682</v>
      </c>
      <c r="C336"/>
      <c r="D336" s="62"/>
    </row>
    <row r="337" spans="1:4" ht="23.25">
      <c r="A337" s="60">
        <v>40240</v>
      </c>
      <c r="B337" s="61">
        <v>37683</v>
      </c>
      <c r="C337"/>
      <c r="D337" s="62"/>
    </row>
    <row r="338" spans="1:4" ht="23.25">
      <c r="A338" s="60">
        <v>40241</v>
      </c>
      <c r="B338" s="61">
        <v>37684</v>
      </c>
      <c r="C338"/>
      <c r="D338" s="62"/>
    </row>
    <row r="339" spans="1:4" ht="23.25">
      <c r="A339" s="60">
        <v>40242</v>
      </c>
      <c r="B339" s="61">
        <v>37685</v>
      </c>
      <c r="C339"/>
      <c r="D339" s="62"/>
    </row>
    <row r="340" spans="1:4" ht="23.25">
      <c r="A340" s="60">
        <v>40243</v>
      </c>
      <c r="B340" s="61">
        <v>37686</v>
      </c>
      <c r="C340"/>
      <c r="D340" s="62"/>
    </row>
    <row r="341" spans="1:4" ht="23.25">
      <c r="A341" s="60">
        <v>40244</v>
      </c>
      <c r="B341" s="61">
        <v>37687</v>
      </c>
      <c r="C341"/>
      <c r="D341" s="62"/>
    </row>
    <row r="342" spans="1:4" ht="23.25">
      <c r="A342" s="60">
        <v>40245</v>
      </c>
      <c r="B342" s="61">
        <v>37688</v>
      </c>
      <c r="C342"/>
      <c r="D342" s="62"/>
    </row>
    <row r="343" spans="1:4" ht="23.25">
      <c r="A343" s="60">
        <v>40246</v>
      </c>
      <c r="B343" s="61">
        <v>37689</v>
      </c>
      <c r="C343"/>
      <c r="D343" s="62"/>
    </row>
    <row r="344" spans="1:4" ht="23.25">
      <c r="A344" s="60">
        <v>40247</v>
      </c>
      <c r="B344" s="61">
        <v>37690</v>
      </c>
      <c r="C344"/>
      <c r="D344" s="62"/>
    </row>
    <row r="345" spans="1:4" ht="23.25">
      <c r="A345" s="60">
        <v>40248</v>
      </c>
      <c r="B345" s="61">
        <v>37691</v>
      </c>
      <c r="C345"/>
      <c r="D345" s="62"/>
    </row>
    <row r="346" spans="1:4" ht="23.25">
      <c r="A346" s="60">
        <v>40249</v>
      </c>
      <c r="B346" s="61">
        <v>37692</v>
      </c>
      <c r="C346"/>
      <c r="D346" s="62"/>
    </row>
    <row r="347" spans="1:4" ht="23.25">
      <c r="A347" s="60">
        <v>40250</v>
      </c>
      <c r="B347" s="61">
        <v>37693</v>
      </c>
      <c r="C347"/>
      <c r="D347" s="62"/>
    </row>
    <row r="348" spans="1:4" ht="23.25">
      <c r="A348" s="60">
        <v>40251</v>
      </c>
      <c r="B348" s="61">
        <v>37694</v>
      </c>
      <c r="C348"/>
      <c r="D348" s="62"/>
    </row>
    <row r="349" spans="1:4" ht="23.25">
      <c r="A349" s="60">
        <v>40252</v>
      </c>
      <c r="B349" s="61">
        <v>37695</v>
      </c>
      <c r="C349"/>
      <c r="D349" s="62"/>
    </row>
    <row r="350" spans="1:4" ht="23.25">
      <c r="A350" s="60">
        <v>40253</v>
      </c>
      <c r="B350" s="61">
        <v>37696</v>
      </c>
      <c r="C350"/>
      <c r="D350" s="62"/>
    </row>
    <row r="351" spans="1:4" ht="23.25">
      <c r="A351" s="60">
        <v>40254</v>
      </c>
      <c r="B351" s="61">
        <v>37697</v>
      </c>
      <c r="C351"/>
      <c r="D351" s="62"/>
    </row>
    <row r="352" spans="1:4" ht="23.25">
      <c r="A352" s="60">
        <v>40255</v>
      </c>
      <c r="B352" s="61">
        <v>37698</v>
      </c>
      <c r="C352"/>
      <c r="D352" s="62"/>
    </row>
    <row r="353" spans="1:4" ht="23.25">
      <c r="A353" s="60">
        <v>40256</v>
      </c>
      <c r="B353" s="61">
        <v>37699</v>
      </c>
      <c r="C353"/>
      <c r="D353" s="62"/>
    </row>
    <row r="354" spans="1:4" ht="23.25">
      <c r="A354" s="60">
        <v>40257</v>
      </c>
      <c r="B354" s="61">
        <v>37700</v>
      </c>
      <c r="C354"/>
      <c r="D354" s="62"/>
    </row>
    <row r="355" spans="1:4" ht="23.25">
      <c r="A355" s="60">
        <v>40258</v>
      </c>
      <c r="B355" s="61">
        <v>37701</v>
      </c>
      <c r="C355"/>
      <c r="D355" s="62"/>
    </row>
    <row r="356" spans="1:4" ht="23.25">
      <c r="A356" s="60">
        <v>40259</v>
      </c>
      <c r="B356" s="61">
        <v>37702</v>
      </c>
      <c r="C356"/>
      <c r="D356" s="62"/>
    </row>
    <row r="357" spans="1:4" ht="23.25">
      <c r="A357" s="60">
        <v>40260</v>
      </c>
      <c r="B357" s="61">
        <v>37703</v>
      </c>
      <c r="C357"/>
      <c r="D357" s="62"/>
    </row>
    <row r="358" spans="1:4" ht="23.25">
      <c r="A358" s="60">
        <v>40261</v>
      </c>
      <c r="B358" s="61">
        <v>37704</v>
      </c>
      <c r="C358"/>
      <c r="D358" s="62"/>
    </row>
    <row r="359" spans="1:5" ht="23.25">
      <c r="A359" s="60">
        <v>40262</v>
      </c>
      <c r="B359" s="61">
        <v>37705</v>
      </c>
      <c r="C359"/>
      <c r="D359" s="62"/>
      <c r="E359" s="69"/>
    </row>
    <row r="360" spans="1:4" ht="23.25">
      <c r="A360" s="60">
        <v>40263</v>
      </c>
      <c r="B360" s="61">
        <v>37706</v>
      </c>
      <c r="C360"/>
      <c r="D360" s="62"/>
    </row>
    <row r="361" spans="1:4" ht="23.25">
      <c r="A361" s="60">
        <v>40264</v>
      </c>
      <c r="B361" s="61">
        <v>37707</v>
      </c>
      <c r="C361"/>
      <c r="D361" s="62"/>
    </row>
    <row r="362" spans="1:4" ht="23.25">
      <c r="A362" s="60">
        <v>40265</v>
      </c>
      <c r="B362" s="61">
        <v>37708</v>
      </c>
      <c r="C362"/>
      <c r="D362" s="62"/>
    </row>
    <row r="363" spans="1:4" ht="23.25">
      <c r="A363" s="60">
        <v>40266</v>
      </c>
      <c r="B363" s="61">
        <v>37709</v>
      </c>
      <c r="C363"/>
      <c r="D363" s="62"/>
    </row>
    <row r="364" spans="1:4" ht="23.25">
      <c r="A364" s="60">
        <v>40267</v>
      </c>
      <c r="B364" s="61">
        <v>37710</v>
      </c>
      <c r="C364"/>
      <c r="D364" s="62"/>
    </row>
    <row r="365" spans="1:4" ht="23.25">
      <c r="A365" s="60">
        <v>40268</v>
      </c>
      <c r="B365" s="61">
        <v>37711</v>
      </c>
      <c r="C365"/>
      <c r="D365" s="62"/>
    </row>
    <row r="366" spans="1:4" ht="23.25">
      <c r="A366" s="60"/>
      <c r="B366" s="61"/>
      <c r="C366"/>
      <c r="D366" s="62"/>
    </row>
    <row r="367" ht="21">
      <c r="E367" s="64"/>
    </row>
  </sheetData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Home Used Only</cp:lastModifiedBy>
  <cp:lastPrinted>2003-12-23T03:40:47Z</cp:lastPrinted>
  <dcterms:created xsi:type="dcterms:W3CDTF">1998-07-27T01:23:43Z</dcterms:created>
  <dcterms:modified xsi:type="dcterms:W3CDTF">2012-06-12T02:36:03Z</dcterms:modified>
  <cp:category/>
  <cp:version/>
  <cp:contentType/>
  <cp:contentStatus/>
</cp:coreProperties>
</file>