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175" tabRatio="786" firstSheet="1" activeTab="1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4" sheetId="6" r:id="rId6"/>
  </sheets>
  <definedNames>
    <definedName name="_xlnm.Print_Area" localSheetId="5">'P84'!$G$1:$O$34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<sst xmlns="http://schemas.openxmlformats.org/spreadsheetml/2006/main" count="495" uniqueCount="175">
  <si>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</si>
  <si>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</si>
  <si>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</si>
  <si>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</si>
  <si>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</si>
  <si>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</si>
  <si>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</si>
  <si>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</si>
  <si>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</si>
  <si>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</si>
  <si>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</si>
  <si>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</si>
  <si>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</si>
  <si>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</si>
  <si>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</si>
  <si>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</si>
  <si>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</si>
  <si>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</si>
  <si>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</si>
  <si>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</si>
  <si>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</si>
  <si>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</si>
  <si>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</si>
  <si>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</si>
  <si>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</si>
  <si>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</si>
  <si>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</si>
  <si>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</si>
  <si>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</si>
  <si>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</si>
  <si>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</si>
  <si>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</si>
  <si>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</si>
  <si>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</si>
  <si>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</si>
  <si>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</si>
  <si>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</si>
  <si>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</si>
  <si>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</si>
  <si>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</si>
  <si>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</si>
  <si>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</si>
  <si>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</si>
  <si>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</si>
  <si>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1 - 3</t>
  </si>
  <si>
    <t>4 - 6</t>
  </si>
  <si>
    <t>7 - 9</t>
  </si>
  <si>
    <t>10 - 12</t>
  </si>
  <si>
    <t>13,14,15</t>
  </si>
  <si>
    <t>16,17,18</t>
  </si>
  <si>
    <t>19,21,23</t>
  </si>
  <si>
    <t>13 - 15</t>
  </si>
  <si>
    <t>16 - 18</t>
  </si>
  <si>
    <t>49 - 51</t>
  </si>
  <si>
    <t>52 - 54</t>
  </si>
  <si>
    <t>55,57,59</t>
  </si>
  <si>
    <t>61-63</t>
  </si>
  <si>
    <t>64-66</t>
  </si>
  <si>
    <t>67,69,71</t>
  </si>
  <si>
    <t>73-75</t>
  </si>
  <si>
    <t>76-78</t>
  </si>
  <si>
    <t>79,81,83</t>
  </si>
  <si>
    <t>1,3,5</t>
  </si>
  <si>
    <t>13,15,17</t>
  </si>
  <si>
    <t>25-27</t>
  </si>
  <si>
    <t>28-30</t>
  </si>
  <si>
    <t>31,33,35</t>
  </si>
  <si>
    <t>37-39</t>
  </si>
  <si>
    <t>40-42</t>
  </si>
  <si>
    <t>43,45,47</t>
  </si>
  <si>
    <t>49-51</t>
  </si>
  <si>
    <t>52-54</t>
  </si>
  <si>
    <t xml:space="preserve">79,81,83 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</si>
  <si>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</si>
  <si>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</si>
  <si>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</si>
  <si>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</si>
  <si>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</si>
  <si>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</si>
  <si>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</si>
  <si>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</si>
  <si>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</si>
  <si>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</si>
  <si>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</si>
  <si>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</si>
  <si>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</si>
  <si>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</si>
  <si>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</si>
  <si>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</si>
  <si>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</si>
  <si>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</si>
  <si>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</si>
  <si>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</si>
  <si>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</si>
  <si>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</si>
  <si>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</si>
  <si>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</si>
  <si>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</si>
  <si>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</si>
  <si>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103 - 105</t>
  </si>
  <si>
    <t>76-79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</si>
  <si>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</si>
  <si>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</si>
  <si>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</si>
  <si>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</si>
  <si>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</si>
  <si>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</si>
  <si>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</si>
  <si>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</si>
  <si>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</si>
  <si>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</si>
  <si>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</si>
  <si>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</si>
  <si>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</si>
  <si>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</si>
  <si>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46-48</t>
  </si>
  <si>
    <t>55-57</t>
  </si>
  <si>
    <t>58-60</t>
  </si>
  <si>
    <t>67-69</t>
  </si>
  <si>
    <t>70-72</t>
  </si>
  <si>
    <t>58-87</t>
  </si>
  <si>
    <t>88-90</t>
  </si>
  <si>
    <t>91-93</t>
  </si>
  <si>
    <t>94-96</t>
  </si>
  <si>
    <t>97-99</t>
  </si>
  <si>
    <t>100-102</t>
  </si>
  <si>
    <t>103-105</t>
  </si>
  <si>
    <t xml:space="preserve"> 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</si>
  <si>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</si>
  <si>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</si>
  <si>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</si>
  <si>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</si>
  <si>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</si>
  <si>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</si>
  <si>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</si>
  <si>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</si>
  <si>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</si>
  <si>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</si>
  <si>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</si>
  <si>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</si>
  <si>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River....Nam Mae Wang................................................................................</t>
  </si>
  <si>
    <t>Nam Mae Wang</t>
  </si>
  <si>
    <t>A.Mae Win</t>
  </si>
  <si>
    <t>Chiang Mai</t>
  </si>
  <si>
    <t>การคำนวณตะกอน สถานี   P.84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</si>
  <si>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</si>
  <si>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</si>
  <si>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</si>
  <si>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</si>
  <si>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</si>
  <si>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</si>
  <si>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</si>
  <si>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</si>
  <si>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</si>
  <si>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</si>
  <si>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</si>
  <si>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</si>
  <si>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</si>
  <si>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</si>
  <si>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</si>
  <si>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</si>
  <si>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</si>
  <si>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</si>
  <si>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</si>
  <si>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</si>
  <si>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</si>
  <si>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</si>
  <si>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</si>
  <si>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79-91</t>
  </si>
  <si>
    <t>พ.คไม่ได้สำรวจตะกอน</t>
  </si>
  <si>
    <t xml:space="preserve">Station.....  P.84.................................. Water year…2005-2015......... </t>
  </si>
  <si>
    <r>
      <t>Drainage Area.....…491.........................Km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</si>
  <si>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491 Km.</t>
    </r>
    <r>
      <rPr>
        <vertAlign val="superscript"/>
        <sz val="14"/>
        <rFont val="DilleniaUPC"/>
        <family val="1"/>
      </rPr>
      <t>2</t>
    </r>
  </si>
  <si>
    <t>Zero Gage303.244 M. msl.</t>
  </si>
  <si>
    <t>Station  P.84  Water year 2016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</si>
</sst>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[$-41E]d\ mmmm\ yyyy"/>
    <numFmt numFmtId="204" formatCode="d\-mmm\-yyyy"/>
    <numFmt numFmtId="205" formatCode="mmm\-yyyy"/>
    <numFmt numFmtId="206" formatCode="0.0000"/>
    <numFmt numFmtId="207" formatCode="0.000000"/>
    <numFmt numFmtId="208" formatCode="[$-107041E]d\ mmm\ yy;@"/>
    <numFmt numFmtId="209" formatCode="[$-101041E]d\ mmm\ yy;@"/>
  </numFmts>
  <fonts count="6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sz val="14"/>
      <color indexed="8"/>
      <name val="DilleniaUPC"/>
      <family val="1"/>
    </font>
    <font>
      <vertAlign val="superscript"/>
      <sz val="14"/>
      <color indexed="8"/>
      <name val="DilleniaUPC"/>
      <family val="1"/>
    </font>
    <font>
      <sz val="12.85"/>
      <color indexed="8"/>
      <name val="DilleniaUPC"/>
      <family val="1"/>
    </font>
    <font>
      <sz val="5.9"/>
      <color indexed="8"/>
      <name val="DilleniaUPC"/>
      <family val="1"/>
    </font>
    <font>
      <sz val="7.75"/>
      <color indexed="8"/>
      <name val="DilleniaUPC"/>
      <family val="1"/>
    </font>
    <font>
      <sz val="10.85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4" fillId="20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4" applyNumberFormat="0" applyAlignment="0" applyProtection="0"/>
    <xf numFmtId="0" fontId="59" fillId="0" borderId="5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1" fillId="23" borderId="3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7" applyNumberFormat="0" applyAlignment="0" applyProtection="0"/>
    <xf numFmtId="0" fontId="0" fillId="32" borderId="8" applyNumberFormat="0" applyFont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8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10" fillId="0" borderId="0" xfId="60" applyFont="1">
      <alignment/>
      <protection/>
    </xf>
    <xf numFmtId="2" fontId="10" fillId="0" borderId="15" xfId="60" applyNumberFormat="1" applyFont="1" applyFill="1" applyBorder="1" applyAlignment="1" applyProtection="1">
      <alignment horizontal="center" vertical="center" shrinkToFit="1"/>
      <protection/>
    </xf>
    <xf numFmtId="198" fontId="10" fillId="0" borderId="15" xfId="60" applyNumberFormat="1" applyFont="1" applyFill="1" applyBorder="1" applyAlignment="1" applyProtection="1">
      <alignment horizontal="center" vertical="center" wrapText="1"/>
      <protection/>
    </xf>
    <xf numFmtId="192" fontId="10" fillId="0" borderId="15" xfId="60" applyNumberFormat="1" applyFont="1" applyFill="1" applyBorder="1" applyAlignment="1" applyProtection="1">
      <alignment horizontal="center" vertical="center" wrapText="1"/>
      <protection/>
    </xf>
    <xf numFmtId="2" fontId="10" fillId="0" borderId="16" xfId="60" applyNumberFormat="1" applyFont="1" applyFill="1" applyBorder="1" applyAlignment="1" applyProtection="1">
      <alignment horizontal="center" vertical="center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0" fontId="10" fillId="0" borderId="18" xfId="60" applyFont="1" applyFill="1" applyBorder="1" applyAlignment="1" applyProtection="1">
      <alignment horizontal="center" vertical="center"/>
      <protection/>
    </xf>
    <xf numFmtId="198" fontId="10" fillId="0" borderId="16" xfId="60" applyNumberFormat="1" applyFont="1" applyFill="1" applyBorder="1" applyAlignment="1" applyProtection="1">
      <alignment horizontal="center" vertical="center" wrapText="1"/>
      <protection/>
    </xf>
    <xf numFmtId="192" fontId="10" fillId="0" borderId="16" xfId="60" applyNumberFormat="1" applyFont="1" applyFill="1" applyBorder="1" applyAlignment="1" applyProtection="1">
      <alignment horizontal="center" vertical="center"/>
      <protection/>
    </xf>
    <xf numFmtId="4" fontId="10" fillId="0" borderId="19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0" fontId="10" fillId="33" borderId="15" xfId="60" applyFont="1" applyFill="1" applyBorder="1" applyAlignment="1" applyProtection="1" quotePrefix="1">
      <alignment horizontal="center" vertical="center"/>
      <protection/>
    </xf>
    <xf numFmtId="2" fontId="10" fillId="33" borderId="15" xfId="60" applyNumberFormat="1" applyFont="1" applyFill="1" applyBorder="1" applyAlignment="1" applyProtection="1" quotePrefix="1">
      <alignment horizontal="center" vertical="center"/>
      <protection/>
    </xf>
    <xf numFmtId="0" fontId="10" fillId="33" borderId="22" xfId="60" applyFont="1" applyFill="1" applyBorder="1" applyAlignment="1" applyProtection="1" quotePrefix="1">
      <alignment horizontal="center" vertical="center"/>
      <protection/>
    </xf>
    <xf numFmtId="0" fontId="10" fillId="33" borderId="23" xfId="60" applyFont="1" applyFill="1" applyBorder="1" applyAlignment="1" applyProtection="1" quotePrefix="1">
      <alignment horizontal="center" vertical="center"/>
      <protection/>
    </xf>
    <xf numFmtId="198" fontId="10" fillId="33" borderId="15" xfId="60" applyNumberFormat="1" applyFont="1" applyFill="1" applyBorder="1" applyAlignment="1" applyProtection="1" quotePrefix="1">
      <alignment horizontal="center" vertical="center"/>
      <protection/>
    </xf>
    <xf numFmtId="192" fontId="10" fillId="33" borderId="15" xfId="60" applyNumberFormat="1" applyFont="1" applyFill="1" applyBorder="1" applyAlignment="1" applyProtection="1" quotePrefix="1">
      <alignment horizontal="center" vertical="center"/>
      <protection/>
    </xf>
    <xf numFmtId="194" fontId="10" fillId="33" borderId="15" xfId="60" applyNumberFormat="1" applyFont="1" applyFill="1" applyBorder="1" applyAlignment="1" applyProtection="1" quotePrefix="1">
      <alignment horizontal="center" vertical="center"/>
      <protection/>
    </xf>
    <xf numFmtId="4" fontId="10" fillId="33" borderId="22" xfId="60" applyNumberFormat="1" applyFont="1" applyFill="1" applyBorder="1" applyAlignment="1" applyProtection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4" fontId="10" fillId="33" borderId="23" xfId="60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0" fontId="12" fillId="0" borderId="0" xfId="60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5" xfId="59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0" fontId="0" fillId="0" borderId="0" xfId="42" applyFont="1" applyAlignment="1">
      <alignment horizontal="center" vertical="center"/>
      <protection/>
    </xf>
    <xf numFmtId="2" fontId="0" fillId="0" borderId="0" xfId="42" applyNumberFormat="1" applyFont="1" applyBorder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6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0" xfId="43" applyNumberFormat="1" applyFont="1" applyBorder="1" applyAlignment="1">
      <alignment horizontal="right"/>
      <protection/>
    </xf>
    <xf numFmtId="0" fontId="0" fillId="0" borderId="0" xfId="59" applyFont="1">
      <alignment/>
      <protection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191" fontId="4" fillId="0" borderId="28" xfId="0" applyNumberFormat="1" applyFont="1" applyFill="1" applyBorder="1" applyAlignment="1">
      <alignment horizontal="right"/>
    </xf>
    <xf numFmtId="191" fontId="4" fillId="0" borderId="28" xfId="0" applyNumberFormat="1" applyFont="1" applyFill="1" applyBorder="1" applyAlignment="1">
      <alignment/>
    </xf>
    <xf numFmtId="191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8" xfId="0" applyFont="1" applyBorder="1" applyAlignment="1" quotePrefix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28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09" fontId="4" fillId="0" borderId="0" xfId="0" applyNumberFormat="1" applyFont="1" applyAlignment="1">
      <alignment/>
    </xf>
    <xf numFmtId="191" fontId="4" fillId="0" borderId="28" xfId="43" applyNumberFormat="1" applyFont="1" applyBorder="1" applyAlignment="1">
      <alignment horizontal="right"/>
      <protection/>
    </xf>
    <xf numFmtId="0" fontId="4" fillId="34" borderId="0" xfId="0" applyFont="1" applyFill="1" applyAlignment="1">
      <alignment/>
    </xf>
    <xf numFmtId="0" fontId="4" fillId="0" borderId="29" xfId="0" applyFont="1" applyBorder="1" applyAlignment="1">
      <alignment horizontal="center"/>
    </xf>
    <xf numFmtId="209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191" fontId="4" fillId="0" borderId="29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30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191" fontId="4" fillId="0" borderId="26" xfId="0" applyNumberFormat="1" applyFont="1" applyBorder="1" applyAlignment="1" quotePrefix="1">
      <alignment horizontal="center"/>
    </xf>
    <xf numFmtId="209" fontId="5" fillId="0" borderId="0" xfId="0" applyNumberFormat="1" applyFont="1" applyAlignment="1">
      <alignment horizontal="centerContinuous"/>
    </xf>
    <xf numFmtId="209" fontId="4" fillId="0" borderId="31" xfId="0" applyNumberFormat="1" applyFont="1" applyBorder="1" applyAlignment="1">
      <alignment horizontal="center"/>
    </xf>
    <xf numFmtId="209" fontId="4" fillId="0" borderId="32" xfId="0" applyNumberFormat="1" applyFont="1" applyBorder="1" applyAlignment="1">
      <alignment horizontal="center"/>
    </xf>
    <xf numFmtId="209" fontId="4" fillId="0" borderId="33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34" xfId="0" applyNumberFormat="1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"/>
    </xf>
    <xf numFmtId="191" fontId="10" fillId="0" borderId="36" xfId="59" applyNumberFormat="1" applyFont="1" applyBorder="1" applyAlignment="1">
      <alignment horizontal="right" vertical="center"/>
      <protection/>
    </xf>
    <xf numFmtId="194" fontId="10" fillId="0" borderId="36" xfId="59" applyNumberFormat="1" applyFont="1" applyBorder="1" applyAlignment="1">
      <alignment horizontal="center" vertical="center"/>
      <protection/>
    </xf>
    <xf numFmtId="0" fontId="10" fillId="33" borderId="36" xfId="60" applyFont="1" applyFill="1" applyBorder="1" applyAlignment="1">
      <alignment horizontal="center" vertical="center"/>
      <protection/>
    </xf>
    <xf numFmtId="194" fontId="10" fillId="0" borderId="36" xfId="59" applyNumberFormat="1" applyFont="1" applyBorder="1" applyAlignment="1">
      <alignment horizontal="right" vertical="center"/>
      <protection/>
    </xf>
    <xf numFmtId="0" fontId="23" fillId="0" borderId="36" xfId="0" applyFont="1" applyBorder="1" applyAlignment="1">
      <alignment horizontal="center"/>
    </xf>
    <xf numFmtId="0" fontId="10" fillId="0" borderId="36" xfId="60" applyFont="1" applyBorder="1">
      <alignment/>
      <protection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61" applyBorder="1">
      <alignment/>
      <protection/>
    </xf>
    <xf numFmtId="0" fontId="24" fillId="0" borderId="15" xfId="61" applyFont="1" applyBorder="1" applyAlignment="1">
      <alignment horizontal="center"/>
      <protection/>
    </xf>
    <xf numFmtId="0" fontId="24" fillId="0" borderId="37" xfId="61" applyFont="1" applyBorder="1" applyAlignment="1">
      <alignment horizontal="center"/>
      <protection/>
    </xf>
    <xf numFmtId="0" fontId="24" fillId="35" borderId="37" xfId="61" applyFont="1" applyFill="1" applyBorder="1" applyAlignment="1">
      <alignment horizontal="center"/>
      <protection/>
    </xf>
    <xf numFmtId="0" fontId="24" fillId="0" borderId="38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35" borderId="0" xfId="61" applyFont="1" applyFill="1" applyBorder="1" applyAlignment="1">
      <alignment horizontal="center"/>
      <protection/>
    </xf>
    <xf numFmtId="0" fontId="24" fillId="0" borderId="39" xfId="61" applyFont="1" applyBorder="1">
      <alignment/>
      <protection/>
    </xf>
    <xf numFmtId="0" fontId="24" fillId="0" borderId="16" xfId="61" applyFont="1" applyBorder="1" applyAlignment="1">
      <alignment horizontal="center"/>
      <protection/>
    </xf>
    <xf numFmtId="0" fontId="24" fillId="0" borderId="39" xfId="61" applyFont="1" applyBorder="1" applyAlignment="1">
      <alignment horizontal="center"/>
      <protection/>
    </xf>
    <xf numFmtId="0" fontId="24" fillId="35" borderId="39" xfId="61" applyFont="1" applyFill="1" applyBorder="1">
      <alignment/>
      <protection/>
    </xf>
    <xf numFmtId="209" fontId="0" fillId="0" borderId="36" xfId="61" applyNumberFormat="1" applyFont="1" applyBorder="1" applyAlignment="1">
      <alignment horizontal="center"/>
      <protection/>
    </xf>
    <xf numFmtId="0" fontId="0" fillId="0" borderId="36" xfId="61" applyBorder="1" applyAlignment="1">
      <alignment horizontal="center"/>
      <protection/>
    </xf>
    <xf numFmtId="206" fontId="0" fillId="0" borderId="36" xfId="61" applyNumberFormat="1" applyBorder="1">
      <alignment/>
      <protection/>
    </xf>
    <xf numFmtId="192" fontId="0" fillId="35" borderId="36" xfId="61" applyNumberFormat="1" applyFill="1" applyBorder="1">
      <alignment/>
      <protection/>
    </xf>
    <xf numFmtId="2" fontId="0" fillId="0" borderId="36" xfId="61" applyNumberFormat="1" applyBorder="1">
      <alignment/>
      <protection/>
    </xf>
    <xf numFmtId="2" fontId="0" fillId="0" borderId="40" xfId="61" applyNumberFormat="1" applyBorder="1">
      <alignment/>
      <protection/>
    </xf>
    <xf numFmtId="2" fontId="0" fillId="0" borderId="16" xfId="61" applyNumberFormat="1" applyBorder="1">
      <alignment/>
      <protection/>
    </xf>
    <xf numFmtId="209" fontId="24" fillId="0" borderId="15" xfId="61" applyNumberFormat="1" applyFont="1" applyBorder="1" applyAlignment="1">
      <alignment horizontal="center"/>
      <protection/>
    </xf>
    <xf numFmtId="209" fontId="24" fillId="0" borderId="38" xfId="61" applyNumberFormat="1" applyFont="1" applyBorder="1" applyAlignment="1">
      <alignment horizontal="center"/>
      <protection/>
    </xf>
    <xf numFmtId="209" fontId="24" fillId="0" borderId="38" xfId="61" applyNumberFormat="1" applyFont="1" applyBorder="1">
      <alignment/>
      <protection/>
    </xf>
    <xf numFmtId="209" fontId="24" fillId="0" borderId="16" xfId="61" applyNumberFormat="1" applyFont="1" applyBorder="1">
      <alignment/>
      <protection/>
    </xf>
    <xf numFmtId="209" fontId="0" fillId="0" borderId="36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2" fontId="24" fillId="0" borderId="41" xfId="61" applyNumberFormat="1" applyFont="1" applyBorder="1" applyAlignment="1">
      <alignment horizontal="center"/>
      <protection/>
    </xf>
    <xf numFmtId="2" fontId="24" fillId="0" borderId="15" xfId="61" applyNumberFormat="1" applyFont="1" applyBorder="1" applyAlignment="1">
      <alignment horizontal="center"/>
      <protection/>
    </xf>
    <xf numFmtId="2" fontId="24" fillId="0" borderId="42" xfId="61" applyNumberFormat="1" applyFont="1" applyBorder="1" applyAlignment="1">
      <alignment horizontal="center"/>
      <protection/>
    </xf>
    <xf numFmtId="2" fontId="24" fillId="0" borderId="38" xfId="61" applyNumberFormat="1" applyFont="1" applyBorder="1" applyAlignment="1">
      <alignment horizontal="center"/>
      <protection/>
    </xf>
    <xf numFmtId="2" fontId="24" fillId="0" borderId="42" xfId="61" applyNumberFormat="1" applyFont="1" applyBorder="1">
      <alignment/>
      <protection/>
    </xf>
    <xf numFmtId="2" fontId="24" fillId="0" borderId="38" xfId="61" applyNumberFormat="1" applyFont="1" applyBorder="1">
      <alignment/>
      <protection/>
    </xf>
    <xf numFmtId="2" fontId="24" fillId="0" borderId="43" xfId="61" applyNumberFormat="1" applyFont="1" applyBorder="1" applyAlignment="1">
      <alignment horizontal="center"/>
      <protection/>
    </xf>
    <xf numFmtId="2" fontId="0" fillId="0" borderId="36" xfId="0" applyNumberFormat="1" applyBorder="1" applyAlignment="1">
      <alignment/>
    </xf>
    <xf numFmtId="2" fontId="0" fillId="0" borderId="0" xfId="0" applyNumberFormat="1" applyAlignment="1">
      <alignment/>
    </xf>
    <xf numFmtId="206" fontId="24" fillId="0" borderId="15" xfId="61" applyNumberFormat="1" applyFont="1" applyBorder="1" applyAlignment="1">
      <alignment horizontal="center"/>
      <protection/>
    </xf>
    <xf numFmtId="206" fontId="24" fillId="0" borderId="37" xfId="61" applyNumberFormat="1" applyFont="1" applyBorder="1" applyAlignment="1">
      <alignment horizontal="center"/>
      <protection/>
    </xf>
    <xf numFmtId="206" fontId="24" fillId="0" borderId="38" xfId="61" applyNumberFormat="1" applyFont="1" applyBorder="1" applyAlignment="1">
      <alignment horizontal="center"/>
      <protection/>
    </xf>
    <xf numFmtId="206" fontId="24" fillId="0" borderId="0" xfId="61" applyNumberFormat="1" applyFont="1" applyBorder="1" applyAlignment="1">
      <alignment horizontal="center"/>
      <protection/>
    </xf>
    <xf numFmtId="206" fontId="24" fillId="0" borderId="16" xfId="61" applyNumberFormat="1" applyFont="1" applyBorder="1" applyAlignment="1">
      <alignment horizontal="center"/>
      <protection/>
    </xf>
    <xf numFmtId="206" fontId="24" fillId="0" borderId="39" xfId="61" applyNumberFormat="1" applyFont="1" applyBorder="1" applyAlignment="1">
      <alignment horizontal="center"/>
      <protection/>
    </xf>
    <xf numFmtId="206" fontId="0" fillId="0" borderId="36" xfId="0" applyNumberFormat="1" applyBorder="1" applyAlignment="1">
      <alignment/>
    </xf>
    <xf numFmtId="206" fontId="0" fillId="0" borderId="0" xfId="0" applyNumberFormat="1" applyAlignment="1">
      <alignment/>
    </xf>
    <xf numFmtId="0" fontId="4" fillId="0" borderId="44" xfId="0" applyFont="1" applyBorder="1" applyAlignment="1">
      <alignment horizontal="center"/>
    </xf>
    <xf numFmtId="209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191" fontId="4" fillId="0" borderId="44" xfId="0" applyNumberFormat="1" applyFont="1" applyBorder="1" applyAlignment="1">
      <alignment/>
    </xf>
    <xf numFmtId="209" fontId="23" fillId="0" borderId="37" xfId="0" applyNumberFormat="1" applyFont="1" applyBorder="1" applyAlignment="1">
      <alignment/>
    </xf>
    <xf numFmtId="0" fontId="23" fillId="0" borderId="37" xfId="0" applyFont="1" applyBorder="1" applyAlignment="1">
      <alignment/>
    </xf>
    <xf numFmtId="191" fontId="23" fillId="0" borderId="37" xfId="0" applyNumberFormat="1" applyFont="1" applyBorder="1" applyAlignment="1">
      <alignment/>
    </xf>
    <xf numFmtId="191" fontId="10" fillId="0" borderId="37" xfId="59" applyNumberFormat="1" applyFont="1" applyBorder="1" applyAlignment="1">
      <alignment horizontal="right" vertical="center"/>
      <protection/>
    </xf>
    <xf numFmtId="0" fontId="23" fillId="0" borderId="37" xfId="0" applyFont="1" applyBorder="1" applyAlignment="1">
      <alignment horizontal="center"/>
    </xf>
    <xf numFmtId="0" fontId="10" fillId="0" borderId="37" xfId="60" applyFont="1" applyBorder="1">
      <alignment/>
      <protection/>
    </xf>
    <xf numFmtId="20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91" fontId="23" fillId="0" borderId="0" xfId="0" applyNumberFormat="1" applyFont="1" applyBorder="1" applyAlignment="1">
      <alignment/>
    </xf>
    <xf numFmtId="191" fontId="10" fillId="0" borderId="0" xfId="59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 horizontal="center"/>
    </xf>
    <xf numFmtId="0" fontId="10" fillId="0" borderId="0" xfId="60" applyFont="1" applyBorder="1">
      <alignment/>
      <protection/>
    </xf>
    <xf numFmtId="49" fontId="4" fillId="0" borderId="4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45" xfId="0" applyFont="1" applyBorder="1" applyAlignment="1">
      <alignment horizontal="center"/>
    </xf>
    <xf numFmtId="209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191" fontId="4" fillId="0" borderId="45" xfId="0" applyNumberFormat="1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8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28" xfId="0" applyNumberFormat="1" applyFont="1" applyFill="1" applyBorder="1" applyAlignment="1">
      <alignment/>
    </xf>
    <xf numFmtId="208" fontId="4" fillId="0" borderId="0" xfId="0" applyNumberFormat="1" applyFont="1" applyAlignment="1">
      <alignment/>
    </xf>
    <xf numFmtId="206" fontId="0" fillId="0" borderId="36" xfId="61" applyNumberFormat="1" applyFont="1" applyBorder="1">
      <alignment/>
      <protection/>
    </xf>
    <xf numFmtId="192" fontId="0" fillId="35" borderId="36" xfId="61" applyNumberFormat="1" applyFont="1" applyFill="1" applyBorder="1">
      <alignment/>
      <protection/>
    </xf>
    <xf numFmtId="2" fontId="0" fillId="0" borderId="36" xfId="61" applyNumberFormat="1" applyFont="1" applyBorder="1">
      <alignment/>
      <protection/>
    </xf>
    <xf numFmtId="0" fontId="0" fillId="0" borderId="36" xfId="61" applyFont="1" applyBorder="1" applyAlignment="1">
      <alignment horizontal="center"/>
      <protection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6" fontId="0" fillId="0" borderId="46" xfId="0" applyNumberFormat="1" applyBorder="1" applyAlignment="1">
      <alignment/>
    </xf>
    <xf numFmtId="206" fontId="0" fillId="0" borderId="46" xfId="61" applyNumberFormat="1" applyFont="1" applyBorder="1">
      <alignment/>
      <protection/>
    </xf>
    <xf numFmtId="192" fontId="0" fillId="35" borderId="46" xfId="61" applyNumberFormat="1" applyFont="1" applyFill="1" applyBorder="1">
      <alignment/>
      <protection/>
    </xf>
    <xf numFmtId="2" fontId="0" fillId="0" borderId="46" xfId="61" applyNumberFormat="1" applyFont="1" applyBorder="1">
      <alignment/>
      <protection/>
    </xf>
    <xf numFmtId="2" fontId="0" fillId="0" borderId="46" xfId="0" applyNumberFormat="1" applyBorder="1" applyAlignment="1">
      <alignment/>
    </xf>
    <xf numFmtId="209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06" fontId="0" fillId="0" borderId="16" xfId="0" applyNumberFormat="1" applyBorder="1" applyAlignment="1">
      <alignment/>
    </xf>
    <xf numFmtId="206" fontId="0" fillId="0" borderId="16" xfId="61" applyNumberFormat="1" applyFont="1" applyBorder="1">
      <alignment/>
      <protection/>
    </xf>
    <xf numFmtId="192" fontId="0" fillId="35" borderId="16" xfId="61" applyNumberFormat="1" applyFont="1" applyFill="1" applyBorder="1">
      <alignment/>
      <protection/>
    </xf>
    <xf numFmtId="2" fontId="0" fillId="0" borderId="16" xfId="61" applyNumberFormat="1" applyFont="1" applyBorder="1">
      <alignment/>
      <protection/>
    </xf>
    <xf numFmtId="2" fontId="0" fillId="0" borderId="16" xfId="0" applyNumberFormat="1" applyBorder="1" applyAlignment="1">
      <alignment/>
    </xf>
    <xf numFmtId="20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6" fontId="0" fillId="0" borderId="47" xfId="0" applyNumberFormat="1" applyBorder="1" applyAlignment="1">
      <alignment/>
    </xf>
    <xf numFmtId="206" fontId="0" fillId="0" borderId="47" xfId="61" applyNumberFormat="1" applyFont="1" applyBorder="1">
      <alignment/>
      <protection/>
    </xf>
    <xf numFmtId="192" fontId="0" fillId="35" borderId="47" xfId="61" applyNumberFormat="1" applyFont="1" applyFill="1" applyBorder="1">
      <alignment/>
      <protection/>
    </xf>
    <xf numFmtId="2" fontId="0" fillId="0" borderId="47" xfId="61" applyNumberFormat="1" applyFont="1" applyBorder="1">
      <alignment/>
      <protection/>
    </xf>
    <xf numFmtId="2" fontId="0" fillId="0" borderId="47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26" fillId="0" borderId="0" xfId="0" applyFont="1" applyAlignment="1">
      <alignment/>
    </xf>
    <xf numFmtId="209" fontId="26" fillId="0" borderId="36" xfId="0" applyNumberFormat="1" applyFont="1" applyBorder="1" applyAlignment="1">
      <alignment/>
    </xf>
    <xf numFmtId="0" fontId="26" fillId="0" borderId="36" xfId="0" applyFont="1" applyBorder="1" applyAlignment="1">
      <alignment/>
    </xf>
    <xf numFmtId="191" fontId="26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24" fillId="35" borderId="40" xfId="61" applyFont="1" applyFill="1" applyBorder="1" applyAlignment="1">
      <alignment horizontal="center"/>
      <protection/>
    </xf>
    <xf numFmtId="0" fontId="24" fillId="35" borderId="48" xfId="61" applyFont="1" applyFill="1" applyBorder="1" applyAlignment="1">
      <alignment horizontal="center"/>
      <protection/>
    </xf>
    <xf numFmtId="0" fontId="24" fillId="35" borderId="49" xfId="61" applyFont="1" applyFill="1" applyBorder="1" applyAlignment="1">
      <alignment horizontal="center"/>
      <protection/>
    </xf>
    <xf numFmtId="0" fontId="10" fillId="0" borderId="36" xfId="60" applyFont="1" applyFill="1" applyBorder="1" applyAlignment="1" applyProtection="1">
      <alignment horizontal="center" vertical="center"/>
      <protection/>
    </xf>
    <xf numFmtId="0" fontId="10" fillId="0" borderId="15" xfId="60" applyFont="1" applyFill="1" applyBorder="1" applyAlignment="1" applyProtection="1">
      <alignment horizontal="center" vertical="center"/>
      <protection/>
    </xf>
    <xf numFmtId="0" fontId="10" fillId="0" borderId="36" xfId="60" applyFont="1" applyFill="1" applyBorder="1" applyAlignment="1" applyProtection="1">
      <alignment horizontal="center" vertical="center" textRotation="90"/>
      <protection/>
    </xf>
    <xf numFmtId="2" fontId="10" fillId="0" borderId="36" xfId="60" applyNumberFormat="1" applyFont="1" applyFill="1" applyBorder="1" applyAlignment="1" applyProtection="1">
      <alignment horizontal="left"/>
      <protection/>
    </xf>
    <xf numFmtId="192" fontId="10" fillId="0" borderId="36" xfId="60" applyNumberFormat="1" applyFont="1" applyFill="1" applyBorder="1" applyAlignment="1" applyProtection="1">
      <alignment/>
      <protection/>
    </xf>
    <xf numFmtId="192" fontId="10" fillId="0" borderId="36" xfId="60" applyNumberFormat="1" applyFont="1" applyFill="1" applyBorder="1" applyProtection="1">
      <alignment/>
      <protection/>
    </xf>
    <xf numFmtId="2" fontId="9" fillId="0" borderId="40" xfId="60" applyNumberFormat="1" applyFont="1" applyFill="1" applyBorder="1" applyAlignment="1" applyProtection="1">
      <alignment horizontal="center"/>
      <protection/>
    </xf>
    <xf numFmtId="2" fontId="9" fillId="0" borderId="48" xfId="60" applyNumberFormat="1" applyFont="1" applyFill="1" applyBorder="1" applyAlignment="1" applyProtection="1">
      <alignment horizontal="center"/>
      <protection/>
    </xf>
    <xf numFmtId="2" fontId="9" fillId="0" borderId="49" xfId="60" applyNumberFormat="1" applyFont="1" applyFill="1" applyBorder="1" applyAlignment="1" applyProtection="1">
      <alignment horizontal="center"/>
      <protection/>
    </xf>
    <xf numFmtId="2" fontId="10" fillId="0" borderId="36" xfId="60" applyNumberFormat="1" applyFont="1" applyFill="1" applyBorder="1" applyAlignment="1" applyProtection="1">
      <alignment horizontal="center"/>
      <protection/>
    </xf>
    <xf numFmtId="192" fontId="10" fillId="0" borderId="36" xfId="60" applyNumberFormat="1" applyFont="1" applyFill="1" applyBorder="1" applyAlignment="1" applyProtection="1">
      <alignment horizontal="center"/>
      <protection/>
    </xf>
    <xf numFmtId="194" fontId="10" fillId="0" borderId="36" xfId="60" applyNumberFormat="1" applyFont="1" applyFill="1" applyBorder="1" applyAlignment="1" applyProtection="1">
      <alignment horizontal="center"/>
      <protection/>
    </xf>
    <xf numFmtId="194" fontId="10" fillId="0" borderId="15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6" xfId="60" applyNumberFormat="1" applyFont="1" applyFill="1" applyBorder="1" applyAlignment="1" applyProtection="1">
      <alignment horizontal="center" vertical="center" textRotation="90"/>
      <protection/>
    </xf>
    <xf numFmtId="4" fontId="10" fillId="0" borderId="36" xfId="60" applyNumberFormat="1" applyFont="1" applyFill="1" applyBorder="1" applyAlignment="1" applyProtection="1">
      <alignment horizontal="center" vertical="center"/>
      <protection/>
    </xf>
    <xf numFmtId="4" fontId="10" fillId="0" borderId="36" xfId="60" applyNumberFormat="1" applyFont="1" applyFill="1" applyBorder="1" applyAlignment="1" applyProtection="1">
      <alignment horizontal="center"/>
      <protection/>
    </xf>
    <xf numFmtId="0" fontId="10" fillId="0" borderId="15" xfId="60" applyFont="1" applyFill="1" applyBorder="1" applyAlignment="1" applyProtection="1">
      <alignment horizontal="center" vertical="center" textRotation="90"/>
      <protection/>
    </xf>
    <xf numFmtId="0" fontId="10" fillId="0" borderId="16" xfId="60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D.A.491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80975"/>
          <c:h val="0.866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DATA!$D$360:$D$391</c:f>
              <c:numCache>
                <c:ptCount val="32"/>
                <c:pt idx="0">
                  <c:v>0.068</c:v>
                </c:pt>
                <c:pt idx="1">
                  <c:v>0.054</c:v>
                </c:pt>
                <c:pt idx="2">
                  <c:v>6.51</c:v>
                </c:pt>
                <c:pt idx="3">
                  <c:v>27.931</c:v>
                </c:pt>
                <c:pt idx="4">
                  <c:v>21.686</c:v>
                </c:pt>
                <c:pt idx="5">
                  <c:v>15.926</c:v>
                </c:pt>
                <c:pt idx="6">
                  <c:v>0.415</c:v>
                </c:pt>
                <c:pt idx="7">
                  <c:v>0.271</c:v>
                </c:pt>
                <c:pt idx="8">
                  <c:v>0.337</c:v>
                </c:pt>
                <c:pt idx="9">
                  <c:v>0.365</c:v>
                </c:pt>
                <c:pt idx="10">
                  <c:v>0.09</c:v>
                </c:pt>
                <c:pt idx="11">
                  <c:v>0.123</c:v>
                </c:pt>
                <c:pt idx="12">
                  <c:v>0.146</c:v>
                </c:pt>
                <c:pt idx="13">
                  <c:v>34.117</c:v>
                </c:pt>
                <c:pt idx="14">
                  <c:v>7.519</c:v>
                </c:pt>
                <c:pt idx="15">
                  <c:v>4.387</c:v>
                </c:pt>
                <c:pt idx="16">
                  <c:v>0.445</c:v>
                </c:pt>
                <c:pt idx="17">
                  <c:v>0.422</c:v>
                </c:pt>
                <c:pt idx="18">
                  <c:v>0.329</c:v>
                </c:pt>
                <c:pt idx="19">
                  <c:v>3.59</c:v>
                </c:pt>
                <c:pt idx="20">
                  <c:v>0.198</c:v>
                </c:pt>
                <c:pt idx="21">
                  <c:v>0.093</c:v>
                </c:pt>
                <c:pt idx="22">
                  <c:v>0.111</c:v>
                </c:pt>
                <c:pt idx="23">
                  <c:v>1.512</c:v>
                </c:pt>
                <c:pt idx="24">
                  <c:v>0.081</c:v>
                </c:pt>
                <c:pt idx="25">
                  <c:v>0.075</c:v>
                </c:pt>
                <c:pt idx="26">
                  <c:v>0.035</c:v>
                </c:pt>
                <c:pt idx="27">
                  <c:v>0.056</c:v>
                </c:pt>
                <c:pt idx="28">
                  <c:v>0.027</c:v>
                </c:pt>
                <c:pt idx="29">
                  <c:v>0.035</c:v>
                </c:pt>
                <c:pt idx="30">
                  <c:v>0.029</c:v>
                </c:pt>
                <c:pt idx="31">
                  <c:v>0.009</c:v>
                </c:pt>
              </c:numCache>
            </c:numRef>
          </c:xVal>
          <c:yVal>
            <c:numRef>
              <c:f>DATA!$G$360:$G$391</c:f>
              <c:numCache>
                <c:ptCount val="32"/>
                <c:pt idx="0">
                  <c:v>0.08857394726400002</c:v>
                </c:pt>
                <c:pt idx="1">
                  <c:v>0.097582470336</c:v>
                </c:pt>
                <c:pt idx="2">
                  <c:v>137.89288491551997</c:v>
                </c:pt>
                <c:pt idx="3">
                  <c:v>2691.337958051616</c:v>
                </c:pt>
                <c:pt idx="4">
                  <c:v>2236.5317551610883</c:v>
                </c:pt>
                <c:pt idx="5">
                  <c:v>2828.9046705949445</c:v>
                </c:pt>
                <c:pt idx="6">
                  <c:v>1.7625572568</c:v>
                </c:pt>
                <c:pt idx="7">
                  <c:v>1.3456559286720002</c:v>
                </c:pt>
                <c:pt idx="8">
                  <c:v>5.699100853152</c:v>
                </c:pt>
                <c:pt idx="9">
                  <c:v>1.3209469603200001</c:v>
                </c:pt>
                <c:pt idx="10">
                  <c:v>0.40939092575999997</c:v>
                </c:pt>
                <c:pt idx="11">
                  <c:v>0.61464696048</c:v>
                </c:pt>
                <c:pt idx="12">
                  <c:v>13.424673033215997</c:v>
                </c:pt>
                <c:pt idx="13">
                  <c:v>3596.2316977098235</c:v>
                </c:pt>
                <c:pt idx="14">
                  <c:v>28.501689103776002</c:v>
                </c:pt>
                <c:pt idx="15">
                  <c:v>6.602334625439999</c:v>
                </c:pt>
                <c:pt idx="16">
                  <c:v>0.6743629252800001</c:v>
                </c:pt>
                <c:pt idx="17">
                  <c:v>0.11765535552</c:v>
                </c:pt>
                <c:pt idx="18">
                  <c:v>0.623980105056</c:v>
                </c:pt>
                <c:pt idx="19">
                  <c:v>10.85428033344</c:v>
                </c:pt>
                <c:pt idx="20">
                  <c:v>0.34358568076800006</c:v>
                </c:pt>
                <c:pt idx="21">
                  <c:v>0.21600559440000003</c:v>
                </c:pt>
                <c:pt idx="22">
                  <c:v>0.27808691471999997</c:v>
                </c:pt>
                <c:pt idx="23">
                  <c:v>5.939415611136</c:v>
                </c:pt>
                <c:pt idx="24">
                  <c:v>0.16446246998400005</c:v>
                </c:pt>
                <c:pt idx="25">
                  <c:v>0.15412196159999997</c:v>
                </c:pt>
                <c:pt idx="26">
                  <c:v>0.08435148624000001</c:v>
                </c:pt>
                <c:pt idx="27">
                  <c:v>0.138865095936</c:v>
                </c:pt>
                <c:pt idx="28">
                  <c:v>0.0640219464</c:v>
                </c:pt>
                <c:pt idx="29">
                  <c:v>0.12856229568000002</c:v>
                </c:pt>
                <c:pt idx="30">
                  <c:v>0.142339987296</c:v>
                </c:pt>
                <c:pt idx="31">
                  <c:v>0.03688785100800001</c:v>
                </c:pt>
              </c:numCache>
            </c:numRef>
          </c:yVal>
          <c:smooth val="0"/>
        </c:ser>
        <c:axId val="66371662"/>
        <c:axId val="60474047"/>
      </c:scatterChart>
      <c:valAx>
        <c:axId val="6637166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474047"/>
        <c:crossesAt val="0.01"/>
        <c:crossBetween val="midCat"/>
        <c:dispUnits/>
      </c:valAx>
      <c:valAx>
        <c:axId val="6047404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37166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075"/>
          <c:y val="0.290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MaeWang  D.A.491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2005 - 2016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DATA!$D$9:$D$391</c:f>
              <c:numCache>
                <c:ptCount val="383"/>
                <c:pt idx="0">
                  <c:v>0.19</c:v>
                </c:pt>
                <c:pt idx="1">
                  <c:v>0.491</c:v>
                </c:pt>
                <c:pt idx="2">
                  <c:v>0.491</c:v>
                </c:pt>
                <c:pt idx="3">
                  <c:v>0.721</c:v>
                </c:pt>
                <c:pt idx="4">
                  <c:v>0.737</c:v>
                </c:pt>
                <c:pt idx="5">
                  <c:v>0.525</c:v>
                </c:pt>
                <c:pt idx="6">
                  <c:v>0.828</c:v>
                </c:pt>
                <c:pt idx="7">
                  <c:v>4.962</c:v>
                </c:pt>
                <c:pt idx="8">
                  <c:v>3.914</c:v>
                </c:pt>
                <c:pt idx="9">
                  <c:v>0.884</c:v>
                </c:pt>
                <c:pt idx="10">
                  <c:v>0.226</c:v>
                </c:pt>
                <c:pt idx="11">
                  <c:v>0.274</c:v>
                </c:pt>
                <c:pt idx="12">
                  <c:v>14.094</c:v>
                </c:pt>
                <c:pt idx="13">
                  <c:v>60.232</c:v>
                </c:pt>
                <c:pt idx="14">
                  <c:v>10.589</c:v>
                </c:pt>
                <c:pt idx="15">
                  <c:v>2.982</c:v>
                </c:pt>
                <c:pt idx="16">
                  <c:v>1.167</c:v>
                </c:pt>
                <c:pt idx="17">
                  <c:v>23.169</c:v>
                </c:pt>
                <c:pt idx="18">
                  <c:v>30.408</c:v>
                </c:pt>
                <c:pt idx="19">
                  <c:v>10.527</c:v>
                </c:pt>
                <c:pt idx="20">
                  <c:v>16.788</c:v>
                </c:pt>
                <c:pt idx="21">
                  <c:v>10.635</c:v>
                </c:pt>
                <c:pt idx="22">
                  <c:v>33.79</c:v>
                </c:pt>
                <c:pt idx="23">
                  <c:v>11.953</c:v>
                </c:pt>
                <c:pt idx="24">
                  <c:v>8.117</c:v>
                </c:pt>
                <c:pt idx="25">
                  <c:v>5.986</c:v>
                </c:pt>
                <c:pt idx="26">
                  <c:v>3.303</c:v>
                </c:pt>
                <c:pt idx="27">
                  <c:v>1.694</c:v>
                </c:pt>
                <c:pt idx="28">
                  <c:v>1.614</c:v>
                </c:pt>
                <c:pt idx="29">
                  <c:v>1.906</c:v>
                </c:pt>
                <c:pt idx="30">
                  <c:v>1.194</c:v>
                </c:pt>
                <c:pt idx="31">
                  <c:v>1.203</c:v>
                </c:pt>
                <c:pt idx="32">
                  <c:v>0.285</c:v>
                </c:pt>
                <c:pt idx="33">
                  <c:v>0.118</c:v>
                </c:pt>
                <c:pt idx="34">
                  <c:v>0.138</c:v>
                </c:pt>
                <c:pt idx="35">
                  <c:v>0.22</c:v>
                </c:pt>
                <c:pt idx="36">
                  <c:v>0.25</c:v>
                </c:pt>
                <c:pt idx="37">
                  <c:v>1.502</c:v>
                </c:pt>
                <c:pt idx="38">
                  <c:v>13.335</c:v>
                </c:pt>
                <c:pt idx="39">
                  <c:v>24.73</c:v>
                </c:pt>
                <c:pt idx="40">
                  <c:v>37.07</c:v>
                </c:pt>
                <c:pt idx="41">
                  <c:v>5.552</c:v>
                </c:pt>
                <c:pt idx="42">
                  <c:v>3.324</c:v>
                </c:pt>
                <c:pt idx="43">
                  <c:v>1.023</c:v>
                </c:pt>
                <c:pt idx="44">
                  <c:v>2.213</c:v>
                </c:pt>
                <c:pt idx="45">
                  <c:v>1.536</c:v>
                </c:pt>
                <c:pt idx="46">
                  <c:v>1.37</c:v>
                </c:pt>
                <c:pt idx="47">
                  <c:v>14.02</c:v>
                </c:pt>
                <c:pt idx="48">
                  <c:v>6.888</c:v>
                </c:pt>
                <c:pt idx="49">
                  <c:v>26.566</c:v>
                </c:pt>
                <c:pt idx="50">
                  <c:v>32.051</c:v>
                </c:pt>
                <c:pt idx="51">
                  <c:v>70.253</c:v>
                </c:pt>
                <c:pt idx="52">
                  <c:v>115.639</c:v>
                </c:pt>
                <c:pt idx="53">
                  <c:v>41.805</c:v>
                </c:pt>
                <c:pt idx="54">
                  <c:v>19.387</c:v>
                </c:pt>
                <c:pt idx="55">
                  <c:v>16.031</c:v>
                </c:pt>
                <c:pt idx="56">
                  <c:v>6.202</c:v>
                </c:pt>
                <c:pt idx="57">
                  <c:v>8.005</c:v>
                </c:pt>
                <c:pt idx="58">
                  <c:v>6.436</c:v>
                </c:pt>
                <c:pt idx="59">
                  <c:v>4.103</c:v>
                </c:pt>
                <c:pt idx="60">
                  <c:v>4.194</c:v>
                </c:pt>
                <c:pt idx="61">
                  <c:v>4.64</c:v>
                </c:pt>
                <c:pt idx="62">
                  <c:v>2.254</c:v>
                </c:pt>
                <c:pt idx="63">
                  <c:v>2.18</c:v>
                </c:pt>
                <c:pt idx="64">
                  <c:v>2.087</c:v>
                </c:pt>
                <c:pt idx="65">
                  <c:v>0.27</c:v>
                </c:pt>
                <c:pt idx="66">
                  <c:v>0.81</c:v>
                </c:pt>
                <c:pt idx="67">
                  <c:v>0.151</c:v>
                </c:pt>
                <c:pt idx="68">
                  <c:v>0.255</c:v>
                </c:pt>
                <c:pt idx="69">
                  <c:v>1.298</c:v>
                </c:pt>
                <c:pt idx="70">
                  <c:v>1.034</c:v>
                </c:pt>
                <c:pt idx="71">
                  <c:v>0.305</c:v>
                </c:pt>
                <c:pt idx="72">
                  <c:v>0.057</c:v>
                </c:pt>
                <c:pt idx="73">
                  <c:v>0.035</c:v>
                </c:pt>
                <c:pt idx="74">
                  <c:v>4.718</c:v>
                </c:pt>
                <c:pt idx="75">
                  <c:v>12.578</c:v>
                </c:pt>
                <c:pt idx="76">
                  <c:v>6.893</c:v>
                </c:pt>
                <c:pt idx="77">
                  <c:v>9.097</c:v>
                </c:pt>
                <c:pt idx="78">
                  <c:v>9.105</c:v>
                </c:pt>
                <c:pt idx="79">
                  <c:v>3.618</c:v>
                </c:pt>
                <c:pt idx="80">
                  <c:v>0.978</c:v>
                </c:pt>
                <c:pt idx="81">
                  <c:v>0.886</c:v>
                </c:pt>
                <c:pt idx="82">
                  <c:v>0.741</c:v>
                </c:pt>
                <c:pt idx="83">
                  <c:v>0.741</c:v>
                </c:pt>
                <c:pt idx="84">
                  <c:v>2.775</c:v>
                </c:pt>
                <c:pt idx="85">
                  <c:v>2.798</c:v>
                </c:pt>
                <c:pt idx="86">
                  <c:v>3.794</c:v>
                </c:pt>
                <c:pt idx="87">
                  <c:v>4.862</c:v>
                </c:pt>
                <c:pt idx="88">
                  <c:v>6.418</c:v>
                </c:pt>
                <c:pt idx="89">
                  <c:v>6.227</c:v>
                </c:pt>
                <c:pt idx="90">
                  <c:v>5.57</c:v>
                </c:pt>
                <c:pt idx="91">
                  <c:v>37.91</c:v>
                </c:pt>
                <c:pt idx="92">
                  <c:v>58.39</c:v>
                </c:pt>
                <c:pt idx="93">
                  <c:v>54.637</c:v>
                </c:pt>
                <c:pt idx="94">
                  <c:v>3.911</c:v>
                </c:pt>
                <c:pt idx="95">
                  <c:v>2.459</c:v>
                </c:pt>
                <c:pt idx="96">
                  <c:v>0.711</c:v>
                </c:pt>
                <c:pt idx="97">
                  <c:v>0.455</c:v>
                </c:pt>
                <c:pt idx="98">
                  <c:v>0.269</c:v>
                </c:pt>
                <c:pt idx="99">
                  <c:v>0.2</c:v>
                </c:pt>
                <c:pt idx="100">
                  <c:v>0.233</c:v>
                </c:pt>
                <c:pt idx="101">
                  <c:v>0.109</c:v>
                </c:pt>
                <c:pt idx="102">
                  <c:v>4.089</c:v>
                </c:pt>
                <c:pt idx="103">
                  <c:v>0.537</c:v>
                </c:pt>
                <c:pt idx="104">
                  <c:v>3.483</c:v>
                </c:pt>
                <c:pt idx="105">
                  <c:v>1.112</c:v>
                </c:pt>
                <c:pt idx="106">
                  <c:v>4.144</c:v>
                </c:pt>
                <c:pt idx="107">
                  <c:v>6.526</c:v>
                </c:pt>
                <c:pt idx="108">
                  <c:v>5.301</c:v>
                </c:pt>
                <c:pt idx="109">
                  <c:v>0.803</c:v>
                </c:pt>
                <c:pt idx="110">
                  <c:v>1.459</c:v>
                </c:pt>
                <c:pt idx="111">
                  <c:v>1.925</c:v>
                </c:pt>
                <c:pt idx="112">
                  <c:v>2.176</c:v>
                </c:pt>
                <c:pt idx="113">
                  <c:v>35.171</c:v>
                </c:pt>
                <c:pt idx="114">
                  <c:v>7.42</c:v>
                </c:pt>
                <c:pt idx="115">
                  <c:v>9.093</c:v>
                </c:pt>
                <c:pt idx="116">
                  <c:v>6.898</c:v>
                </c:pt>
                <c:pt idx="117">
                  <c:v>49.483</c:v>
                </c:pt>
                <c:pt idx="118">
                  <c:v>10.487</c:v>
                </c:pt>
                <c:pt idx="119">
                  <c:v>10.866</c:v>
                </c:pt>
                <c:pt idx="120">
                  <c:v>12.744</c:v>
                </c:pt>
                <c:pt idx="121">
                  <c:v>9.169</c:v>
                </c:pt>
                <c:pt idx="122">
                  <c:v>7.563</c:v>
                </c:pt>
                <c:pt idx="123">
                  <c:v>4.136</c:v>
                </c:pt>
                <c:pt idx="124">
                  <c:v>3.75</c:v>
                </c:pt>
                <c:pt idx="125">
                  <c:v>3.173</c:v>
                </c:pt>
                <c:pt idx="126">
                  <c:v>0.647</c:v>
                </c:pt>
                <c:pt idx="127">
                  <c:v>0.675</c:v>
                </c:pt>
                <c:pt idx="128">
                  <c:v>1.456</c:v>
                </c:pt>
                <c:pt idx="129">
                  <c:v>0.423</c:v>
                </c:pt>
                <c:pt idx="130">
                  <c:v>0.283</c:v>
                </c:pt>
                <c:pt idx="131">
                  <c:v>0.792</c:v>
                </c:pt>
                <c:pt idx="132">
                  <c:v>0.606</c:v>
                </c:pt>
                <c:pt idx="133">
                  <c:v>1.499</c:v>
                </c:pt>
                <c:pt idx="134">
                  <c:v>0.284</c:v>
                </c:pt>
                <c:pt idx="135">
                  <c:v>0.151</c:v>
                </c:pt>
                <c:pt idx="136">
                  <c:v>0.236</c:v>
                </c:pt>
                <c:pt idx="137">
                  <c:v>0.221</c:v>
                </c:pt>
                <c:pt idx="138">
                  <c:v>0.136</c:v>
                </c:pt>
                <c:pt idx="139">
                  <c:v>0.208</c:v>
                </c:pt>
                <c:pt idx="140">
                  <c:v>0.252</c:v>
                </c:pt>
                <c:pt idx="141">
                  <c:v>0.187</c:v>
                </c:pt>
                <c:pt idx="142">
                  <c:v>0.091</c:v>
                </c:pt>
                <c:pt idx="143">
                  <c:v>0.229</c:v>
                </c:pt>
                <c:pt idx="144">
                  <c:v>0.212</c:v>
                </c:pt>
                <c:pt idx="145">
                  <c:v>0.225</c:v>
                </c:pt>
                <c:pt idx="146">
                  <c:v>0.166</c:v>
                </c:pt>
                <c:pt idx="147">
                  <c:v>0.254</c:v>
                </c:pt>
                <c:pt idx="148">
                  <c:v>0.359</c:v>
                </c:pt>
                <c:pt idx="149">
                  <c:v>0.29</c:v>
                </c:pt>
                <c:pt idx="150">
                  <c:v>0.624</c:v>
                </c:pt>
                <c:pt idx="151">
                  <c:v>12.155</c:v>
                </c:pt>
                <c:pt idx="152">
                  <c:v>15.303</c:v>
                </c:pt>
                <c:pt idx="153">
                  <c:v>0.639</c:v>
                </c:pt>
                <c:pt idx="154">
                  <c:v>6.944</c:v>
                </c:pt>
                <c:pt idx="155">
                  <c:v>8.61</c:v>
                </c:pt>
                <c:pt idx="156">
                  <c:v>27.388</c:v>
                </c:pt>
                <c:pt idx="157">
                  <c:v>12.523</c:v>
                </c:pt>
                <c:pt idx="158">
                  <c:v>78.97</c:v>
                </c:pt>
                <c:pt idx="159">
                  <c:v>9.561</c:v>
                </c:pt>
                <c:pt idx="160">
                  <c:v>6.113</c:v>
                </c:pt>
                <c:pt idx="161">
                  <c:v>2.557</c:v>
                </c:pt>
                <c:pt idx="162">
                  <c:v>1.576</c:v>
                </c:pt>
                <c:pt idx="163">
                  <c:v>1.157</c:v>
                </c:pt>
                <c:pt idx="164">
                  <c:v>0.302</c:v>
                </c:pt>
                <c:pt idx="165">
                  <c:v>0.23</c:v>
                </c:pt>
                <c:pt idx="166">
                  <c:v>0.243</c:v>
                </c:pt>
                <c:pt idx="167">
                  <c:v>0.222</c:v>
                </c:pt>
                <c:pt idx="168">
                  <c:v>0.265</c:v>
                </c:pt>
                <c:pt idx="169">
                  <c:v>0.23</c:v>
                </c:pt>
                <c:pt idx="170">
                  <c:v>0.194</c:v>
                </c:pt>
                <c:pt idx="171">
                  <c:v>0.102</c:v>
                </c:pt>
                <c:pt idx="172">
                  <c:v>0.1</c:v>
                </c:pt>
                <c:pt idx="173">
                  <c:v>0.098</c:v>
                </c:pt>
                <c:pt idx="174">
                  <c:v>0.173</c:v>
                </c:pt>
                <c:pt idx="175">
                  <c:v>0.186</c:v>
                </c:pt>
                <c:pt idx="176">
                  <c:v>0.454</c:v>
                </c:pt>
                <c:pt idx="177">
                  <c:v>0.332</c:v>
                </c:pt>
                <c:pt idx="178">
                  <c:v>1.698</c:v>
                </c:pt>
                <c:pt idx="179">
                  <c:v>5.737</c:v>
                </c:pt>
                <c:pt idx="180">
                  <c:v>2.43</c:v>
                </c:pt>
                <c:pt idx="181">
                  <c:v>19.959</c:v>
                </c:pt>
                <c:pt idx="182">
                  <c:v>55.397</c:v>
                </c:pt>
                <c:pt idx="183">
                  <c:v>3.619</c:v>
                </c:pt>
                <c:pt idx="184">
                  <c:v>2.829</c:v>
                </c:pt>
                <c:pt idx="185">
                  <c:v>0.902</c:v>
                </c:pt>
                <c:pt idx="186">
                  <c:v>0.5</c:v>
                </c:pt>
                <c:pt idx="187">
                  <c:v>2.511</c:v>
                </c:pt>
                <c:pt idx="188">
                  <c:v>7.813</c:v>
                </c:pt>
                <c:pt idx="189">
                  <c:v>29.833</c:v>
                </c:pt>
                <c:pt idx="190">
                  <c:v>61.468</c:v>
                </c:pt>
                <c:pt idx="191">
                  <c:v>81.307</c:v>
                </c:pt>
                <c:pt idx="192">
                  <c:v>25.542</c:v>
                </c:pt>
                <c:pt idx="193">
                  <c:v>99.665</c:v>
                </c:pt>
                <c:pt idx="194">
                  <c:v>17.761</c:v>
                </c:pt>
                <c:pt idx="195">
                  <c:v>15.41</c:v>
                </c:pt>
                <c:pt idx="196">
                  <c:v>21.497</c:v>
                </c:pt>
                <c:pt idx="197">
                  <c:v>19.608</c:v>
                </c:pt>
                <c:pt idx="198">
                  <c:v>14.919</c:v>
                </c:pt>
                <c:pt idx="199">
                  <c:v>9.72</c:v>
                </c:pt>
                <c:pt idx="200">
                  <c:v>4.191</c:v>
                </c:pt>
                <c:pt idx="201">
                  <c:v>4.55</c:v>
                </c:pt>
                <c:pt idx="202">
                  <c:v>3.033</c:v>
                </c:pt>
                <c:pt idx="203">
                  <c:v>3.43</c:v>
                </c:pt>
                <c:pt idx="204">
                  <c:v>2.495</c:v>
                </c:pt>
                <c:pt idx="205">
                  <c:v>1.75</c:v>
                </c:pt>
                <c:pt idx="206">
                  <c:v>1.15</c:v>
                </c:pt>
                <c:pt idx="207">
                  <c:v>1.841</c:v>
                </c:pt>
                <c:pt idx="208">
                  <c:v>0.599</c:v>
                </c:pt>
                <c:pt idx="209">
                  <c:v>1.991</c:v>
                </c:pt>
                <c:pt idx="210">
                  <c:v>1.07</c:v>
                </c:pt>
                <c:pt idx="211">
                  <c:v>2.042</c:v>
                </c:pt>
                <c:pt idx="212">
                  <c:v>0.79</c:v>
                </c:pt>
                <c:pt idx="213">
                  <c:v>0.038</c:v>
                </c:pt>
                <c:pt idx="214">
                  <c:v>0.194</c:v>
                </c:pt>
                <c:pt idx="215">
                  <c:v>1.962</c:v>
                </c:pt>
                <c:pt idx="216">
                  <c:v>1.782</c:v>
                </c:pt>
                <c:pt idx="217">
                  <c:v>0.639</c:v>
                </c:pt>
                <c:pt idx="218">
                  <c:v>0.585</c:v>
                </c:pt>
                <c:pt idx="219">
                  <c:v>0.441</c:v>
                </c:pt>
                <c:pt idx="220">
                  <c:v>0.455</c:v>
                </c:pt>
                <c:pt idx="221">
                  <c:v>0.572</c:v>
                </c:pt>
                <c:pt idx="222">
                  <c:v>1.005</c:v>
                </c:pt>
                <c:pt idx="223">
                  <c:v>1.037</c:v>
                </c:pt>
                <c:pt idx="224">
                  <c:v>1.055</c:v>
                </c:pt>
                <c:pt idx="225">
                  <c:v>1.297</c:v>
                </c:pt>
                <c:pt idx="226">
                  <c:v>1.421</c:v>
                </c:pt>
                <c:pt idx="227">
                  <c:v>6.106</c:v>
                </c:pt>
                <c:pt idx="228">
                  <c:v>52.114</c:v>
                </c:pt>
                <c:pt idx="229">
                  <c:v>20.628</c:v>
                </c:pt>
                <c:pt idx="230">
                  <c:v>41.919</c:v>
                </c:pt>
                <c:pt idx="231">
                  <c:v>9.992</c:v>
                </c:pt>
                <c:pt idx="232">
                  <c:v>6.759</c:v>
                </c:pt>
                <c:pt idx="233">
                  <c:v>4.572</c:v>
                </c:pt>
                <c:pt idx="234">
                  <c:v>4.494</c:v>
                </c:pt>
                <c:pt idx="235">
                  <c:v>3.611</c:v>
                </c:pt>
                <c:pt idx="236">
                  <c:v>3.002</c:v>
                </c:pt>
                <c:pt idx="237">
                  <c:v>1.894</c:v>
                </c:pt>
                <c:pt idx="238">
                  <c:v>1.723</c:v>
                </c:pt>
                <c:pt idx="239">
                  <c:v>1.541</c:v>
                </c:pt>
                <c:pt idx="240">
                  <c:v>0.751</c:v>
                </c:pt>
                <c:pt idx="241">
                  <c:v>0.325</c:v>
                </c:pt>
                <c:pt idx="242">
                  <c:v>0.476</c:v>
                </c:pt>
                <c:pt idx="243">
                  <c:v>0.212</c:v>
                </c:pt>
                <c:pt idx="244">
                  <c:v>0.469</c:v>
                </c:pt>
                <c:pt idx="245">
                  <c:v>0.47</c:v>
                </c:pt>
                <c:pt idx="246">
                  <c:v>0.271</c:v>
                </c:pt>
                <c:pt idx="247">
                  <c:v>0.704</c:v>
                </c:pt>
                <c:pt idx="248">
                  <c:v>0.2</c:v>
                </c:pt>
                <c:pt idx="249">
                  <c:v>0.212</c:v>
                </c:pt>
                <c:pt idx="250">
                  <c:v>0.182</c:v>
                </c:pt>
                <c:pt idx="251">
                  <c:v>0.215</c:v>
                </c:pt>
                <c:pt idx="252">
                  <c:v>0.248</c:v>
                </c:pt>
                <c:pt idx="253">
                  <c:v>0.245</c:v>
                </c:pt>
                <c:pt idx="254">
                  <c:v>0.296</c:v>
                </c:pt>
                <c:pt idx="255">
                  <c:v>0.081</c:v>
                </c:pt>
                <c:pt idx="256">
                  <c:v>0.372</c:v>
                </c:pt>
                <c:pt idx="257">
                  <c:v>0.154</c:v>
                </c:pt>
                <c:pt idx="258">
                  <c:v>0.213</c:v>
                </c:pt>
                <c:pt idx="259">
                  <c:v>0.216</c:v>
                </c:pt>
                <c:pt idx="260">
                  <c:v>0.192</c:v>
                </c:pt>
                <c:pt idx="261">
                  <c:v>9.245</c:v>
                </c:pt>
                <c:pt idx="262">
                  <c:v>0.874</c:v>
                </c:pt>
                <c:pt idx="263">
                  <c:v>26.598</c:v>
                </c:pt>
                <c:pt idx="264">
                  <c:v>0.862</c:v>
                </c:pt>
                <c:pt idx="265">
                  <c:v>2.467</c:v>
                </c:pt>
                <c:pt idx="266">
                  <c:v>1.994</c:v>
                </c:pt>
                <c:pt idx="267">
                  <c:v>19.903</c:v>
                </c:pt>
                <c:pt idx="268">
                  <c:v>3.784</c:v>
                </c:pt>
                <c:pt idx="269">
                  <c:v>71.479</c:v>
                </c:pt>
                <c:pt idx="270">
                  <c:v>8.701</c:v>
                </c:pt>
                <c:pt idx="271">
                  <c:v>2.373</c:v>
                </c:pt>
                <c:pt idx="272">
                  <c:v>8.117</c:v>
                </c:pt>
                <c:pt idx="273">
                  <c:v>5.397</c:v>
                </c:pt>
                <c:pt idx="274">
                  <c:v>5.102</c:v>
                </c:pt>
                <c:pt idx="275">
                  <c:v>4.812</c:v>
                </c:pt>
                <c:pt idx="276">
                  <c:v>4.665</c:v>
                </c:pt>
                <c:pt idx="277">
                  <c:v>4.515</c:v>
                </c:pt>
                <c:pt idx="278">
                  <c:v>1.323</c:v>
                </c:pt>
                <c:pt idx="279">
                  <c:v>0.433</c:v>
                </c:pt>
                <c:pt idx="280">
                  <c:v>0.387</c:v>
                </c:pt>
                <c:pt idx="281">
                  <c:v>0.408</c:v>
                </c:pt>
                <c:pt idx="282">
                  <c:v>0.383</c:v>
                </c:pt>
                <c:pt idx="283">
                  <c:v>0.225</c:v>
                </c:pt>
                <c:pt idx="284">
                  <c:v>0.356</c:v>
                </c:pt>
                <c:pt idx="285">
                  <c:v>0.181</c:v>
                </c:pt>
                <c:pt idx="286">
                  <c:v>0.115</c:v>
                </c:pt>
                <c:pt idx="287">
                  <c:v>0.881</c:v>
                </c:pt>
                <c:pt idx="288">
                  <c:v>0.232</c:v>
                </c:pt>
                <c:pt idx="289">
                  <c:v>0.979</c:v>
                </c:pt>
                <c:pt idx="290">
                  <c:v>3.786</c:v>
                </c:pt>
                <c:pt idx="291">
                  <c:v>0.352</c:v>
                </c:pt>
                <c:pt idx="292">
                  <c:v>0.347</c:v>
                </c:pt>
                <c:pt idx="293">
                  <c:v>1.669</c:v>
                </c:pt>
                <c:pt idx="294">
                  <c:v>0.302</c:v>
                </c:pt>
                <c:pt idx="295">
                  <c:v>0.33</c:v>
                </c:pt>
                <c:pt idx="296">
                  <c:v>0.278</c:v>
                </c:pt>
                <c:pt idx="297">
                  <c:v>0.269</c:v>
                </c:pt>
                <c:pt idx="298">
                  <c:v>0.316</c:v>
                </c:pt>
                <c:pt idx="299">
                  <c:v>0.277</c:v>
                </c:pt>
                <c:pt idx="300">
                  <c:v>4.651</c:v>
                </c:pt>
                <c:pt idx="301">
                  <c:v>9.72</c:v>
                </c:pt>
                <c:pt idx="302">
                  <c:v>8.205</c:v>
                </c:pt>
                <c:pt idx="303">
                  <c:v>0.325</c:v>
                </c:pt>
                <c:pt idx="304">
                  <c:v>5.024</c:v>
                </c:pt>
                <c:pt idx="305">
                  <c:v>0.984</c:v>
                </c:pt>
                <c:pt idx="306">
                  <c:v>1.2</c:v>
                </c:pt>
                <c:pt idx="307">
                  <c:v>4.237</c:v>
                </c:pt>
                <c:pt idx="308">
                  <c:v>0.629</c:v>
                </c:pt>
                <c:pt idx="309">
                  <c:v>0.361</c:v>
                </c:pt>
                <c:pt idx="310">
                  <c:v>0.37</c:v>
                </c:pt>
                <c:pt idx="311">
                  <c:v>0.326</c:v>
                </c:pt>
                <c:pt idx="312">
                  <c:v>0.353</c:v>
                </c:pt>
                <c:pt idx="313">
                  <c:v>0.279</c:v>
                </c:pt>
                <c:pt idx="314">
                  <c:v>0.241</c:v>
                </c:pt>
                <c:pt idx="315">
                  <c:v>0.26</c:v>
                </c:pt>
                <c:pt idx="316">
                  <c:v>0.227</c:v>
                </c:pt>
                <c:pt idx="317">
                  <c:v>0.238</c:v>
                </c:pt>
                <c:pt idx="318">
                  <c:v>0.219</c:v>
                </c:pt>
                <c:pt idx="319">
                  <c:v>0.241</c:v>
                </c:pt>
                <c:pt idx="320">
                  <c:v>0.215</c:v>
                </c:pt>
                <c:pt idx="321">
                  <c:v>0.232</c:v>
                </c:pt>
                <c:pt idx="322">
                  <c:v>0.276</c:v>
                </c:pt>
                <c:pt idx="323">
                  <c:v>0.259</c:v>
                </c:pt>
                <c:pt idx="324">
                  <c:v>1.115</c:v>
                </c:pt>
                <c:pt idx="325">
                  <c:v>0.264</c:v>
                </c:pt>
                <c:pt idx="326">
                  <c:v>0.892</c:v>
                </c:pt>
                <c:pt idx="327">
                  <c:v>0.278</c:v>
                </c:pt>
                <c:pt idx="328">
                  <c:v>0.241</c:v>
                </c:pt>
                <c:pt idx="329">
                  <c:v>0.892</c:v>
                </c:pt>
                <c:pt idx="330">
                  <c:v>0.81</c:v>
                </c:pt>
                <c:pt idx="331">
                  <c:v>0.801</c:v>
                </c:pt>
                <c:pt idx="332">
                  <c:v>0.366</c:v>
                </c:pt>
                <c:pt idx="333">
                  <c:v>0.208</c:v>
                </c:pt>
                <c:pt idx="334">
                  <c:v>0.225</c:v>
                </c:pt>
                <c:pt idx="335">
                  <c:v>0.263</c:v>
                </c:pt>
                <c:pt idx="336">
                  <c:v>1.87</c:v>
                </c:pt>
                <c:pt idx="337">
                  <c:v>1.612</c:v>
                </c:pt>
                <c:pt idx="338">
                  <c:v>1.726</c:v>
                </c:pt>
                <c:pt idx="339">
                  <c:v>0.368</c:v>
                </c:pt>
                <c:pt idx="340">
                  <c:v>0.381</c:v>
                </c:pt>
                <c:pt idx="341">
                  <c:v>4.897</c:v>
                </c:pt>
                <c:pt idx="342">
                  <c:v>0.391</c:v>
                </c:pt>
                <c:pt idx="343">
                  <c:v>0.362</c:v>
                </c:pt>
                <c:pt idx="344">
                  <c:v>0.263</c:v>
                </c:pt>
                <c:pt idx="345">
                  <c:v>0.09</c:v>
                </c:pt>
                <c:pt idx="346">
                  <c:v>0.121</c:v>
                </c:pt>
                <c:pt idx="347">
                  <c:v>0.094</c:v>
                </c:pt>
                <c:pt idx="348">
                  <c:v>0.083</c:v>
                </c:pt>
                <c:pt idx="349">
                  <c:v>0.074</c:v>
                </c:pt>
                <c:pt idx="350">
                  <c:v>0.079</c:v>
                </c:pt>
                <c:pt idx="351">
                  <c:v>0.068</c:v>
                </c:pt>
                <c:pt idx="352">
                  <c:v>0.054</c:v>
                </c:pt>
                <c:pt idx="353">
                  <c:v>6.51</c:v>
                </c:pt>
                <c:pt idx="354">
                  <c:v>27.931</c:v>
                </c:pt>
                <c:pt idx="355">
                  <c:v>21.686</c:v>
                </c:pt>
                <c:pt idx="356">
                  <c:v>15.926</c:v>
                </c:pt>
                <c:pt idx="357">
                  <c:v>0.415</c:v>
                </c:pt>
                <c:pt idx="358">
                  <c:v>0.271</c:v>
                </c:pt>
                <c:pt idx="359">
                  <c:v>0.337</c:v>
                </c:pt>
                <c:pt idx="360">
                  <c:v>0.365</c:v>
                </c:pt>
                <c:pt idx="361">
                  <c:v>0.09</c:v>
                </c:pt>
                <c:pt idx="362">
                  <c:v>0.123</c:v>
                </c:pt>
                <c:pt idx="363">
                  <c:v>0.146</c:v>
                </c:pt>
                <c:pt idx="364">
                  <c:v>34.117</c:v>
                </c:pt>
                <c:pt idx="365">
                  <c:v>7.519</c:v>
                </c:pt>
                <c:pt idx="366">
                  <c:v>4.387</c:v>
                </c:pt>
                <c:pt idx="367">
                  <c:v>0.445</c:v>
                </c:pt>
                <c:pt idx="368">
                  <c:v>0.422</c:v>
                </c:pt>
                <c:pt idx="369">
                  <c:v>0.329</c:v>
                </c:pt>
                <c:pt idx="370">
                  <c:v>3.59</c:v>
                </c:pt>
                <c:pt idx="371">
                  <c:v>0.198</c:v>
                </c:pt>
                <c:pt idx="372">
                  <c:v>0.093</c:v>
                </c:pt>
                <c:pt idx="373">
                  <c:v>0.111</c:v>
                </c:pt>
                <c:pt idx="374">
                  <c:v>1.512</c:v>
                </c:pt>
                <c:pt idx="375">
                  <c:v>0.081</c:v>
                </c:pt>
                <c:pt idx="376">
                  <c:v>0.075</c:v>
                </c:pt>
                <c:pt idx="377">
                  <c:v>0.035</c:v>
                </c:pt>
                <c:pt idx="378">
                  <c:v>0.056</c:v>
                </c:pt>
                <c:pt idx="379">
                  <c:v>0.027</c:v>
                </c:pt>
                <c:pt idx="380">
                  <c:v>0.035</c:v>
                </c:pt>
                <c:pt idx="381">
                  <c:v>0.029</c:v>
                </c:pt>
                <c:pt idx="382">
                  <c:v>0.009</c:v>
                </c:pt>
              </c:numCache>
            </c:numRef>
          </c:xVal>
          <c:yVal>
            <c:numRef>
              <c:f>DATA!$G$9:$G$391</c:f>
              <c:numCache>
                <c:ptCount val="383"/>
                <c:pt idx="0">
                  <c:v>0.29401056</c:v>
                </c:pt>
                <c:pt idx="1">
                  <c:v>1.501328736</c:v>
                </c:pt>
                <c:pt idx="2">
                  <c:v>2.355291648</c:v>
                </c:pt>
                <c:pt idx="3">
                  <c:v>9.042239808</c:v>
                </c:pt>
                <c:pt idx="4">
                  <c:v>17.020808640000002</c:v>
                </c:pt>
                <c:pt idx="5">
                  <c:v>6.064934400000001</c:v>
                </c:pt>
                <c:pt idx="6">
                  <c:v>0.001</c:v>
                </c:pt>
                <c:pt idx="7">
                  <c:v>0.001</c:v>
                </c:pt>
                <c:pt idx="8">
                  <c:v>0.001</c:v>
                </c:pt>
                <c:pt idx="9">
                  <c:v>25.16896512</c:v>
                </c:pt>
                <c:pt idx="10">
                  <c:v>1.839256704</c:v>
                </c:pt>
                <c:pt idx="11">
                  <c:v>2.018332224</c:v>
                </c:pt>
                <c:pt idx="12">
                  <c:v>0.0012177216</c:v>
                </c:pt>
                <c:pt idx="13">
                  <c:v>5.209248844799999</c:v>
                </c:pt>
                <c:pt idx="14">
                  <c:v>1.8306940896000001</c:v>
                </c:pt>
                <c:pt idx="15">
                  <c:v>0.7731920448</c:v>
                </c:pt>
                <c:pt idx="16">
                  <c:v>0.40341602880000005</c:v>
                </c:pt>
                <c:pt idx="17">
                  <c:v>10.011009801600002</c:v>
                </c:pt>
                <c:pt idx="18">
                  <c:v>755.098</c:v>
                </c:pt>
                <c:pt idx="19">
                  <c:v>222.405</c:v>
                </c:pt>
                <c:pt idx="20">
                  <c:v>341.009</c:v>
                </c:pt>
                <c:pt idx="21">
                  <c:v>209.654</c:v>
                </c:pt>
                <c:pt idx="22">
                  <c:v>0.001</c:v>
                </c:pt>
                <c:pt idx="23">
                  <c:v>0.001</c:v>
                </c:pt>
                <c:pt idx="24">
                  <c:v>0.001</c:v>
                </c:pt>
                <c:pt idx="25">
                  <c:v>0.001</c:v>
                </c:pt>
                <c:pt idx="26">
                  <c:v>0.001</c:v>
                </c:pt>
                <c:pt idx="27">
                  <c:v>0.001</c:v>
                </c:pt>
                <c:pt idx="28">
                  <c:v>0.001</c:v>
                </c:pt>
                <c:pt idx="29">
                  <c:v>0.001</c:v>
                </c:pt>
                <c:pt idx="30">
                  <c:v>0.001</c:v>
                </c:pt>
                <c:pt idx="31">
                  <c:v>0.001</c:v>
                </c:pt>
                <c:pt idx="32">
                  <c:v>0.001</c:v>
                </c:pt>
                <c:pt idx="33">
                  <c:v>0.001</c:v>
                </c:pt>
                <c:pt idx="34">
                  <c:v>0.001</c:v>
                </c:pt>
                <c:pt idx="35">
                  <c:v>0.001</c:v>
                </c:pt>
                <c:pt idx="36">
                  <c:v>0.001</c:v>
                </c:pt>
                <c:pt idx="37">
                  <c:v>217.33115313081598</c:v>
                </c:pt>
                <c:pt idx="38">
                  <c:v>1497.996122112</c:v>
                </c:pt>
                <c:pt idx="39">
                  <c:v>1186.7496500160003</c:v>
                </c:pt>
                <c:pt idx="40">
                  <c:v>5007.391282080001</c:v>
                </c:pt>
                <c:pt idx="41">
                  <c:v>208.5282164736</c:v>
                </c:pt>
                <c:pt idx="42">
                  <c:v>44.3802184704</c:v>
                </c:pt>
                <c:pt idx="43">
                  <c:v>3.492178272</c:v>
                </c:pt>
                <c:pt idx="44">
                  <c:v>24.436724976000004</c:v>
                </c:pt>
                <c:pt idx="45">
                  <c:v>13.6957575168</c:v>
                </c:pt>
                <c:pt idx="46">
                  <c:v>17.743205376000006</c:v>
                </c:pt>
                <c:pt idx="47">
                  <c:v>1026.260096832</c:v>
                </c:pt>
                <c:pt idx="48">
                  <c:v>207.61309255680004</c:v>
                </c:pt>
                <c:pt idx="49">
                  <c:v>3837.6025389504002</c:v>
                </c:pt>
                <c:pt idx="50">
                  <c:v>3104.3662197984004</c:v>
                </c:pt>
                <c:pt idx="51">
                  <c:v>10791.981026236803</c:v>
                </c:pt>
                <c:pt idx="52">
                  <c:v>47582.2798063776</c:v>
                </c:pt>
                <c:pt idx="53">
                  <c:v>3156.047806608</c:v>
                </c:pt>
                <c:pt idx="54">
                  <c:v>1020.1013196192001</c:v>
                </c:pt>
                <c:pt idx="55">
                  <c:v>540.2322855936001</c:v>
                </c:pt>
                <c:pt idx="56">
                  <c:v>50.95549307520001</c:v>
                </c:pt>
                <c:pt idx="57">
                  <c:v>55.91706393600001</c:v>
                </c:pt>
                <c:pt idx="58">
                  <c:v>47.9825733888</c:v>
                </c:pt>
                <c:pt idx="59">
                  <c:v>17.9609383008</c:v>
                </c:pt>
                <c:pt idx="60">
                  <c:v>25.181836243200003</c:v>
                </c:pt>
                <c:pt idx="61">
                  <c:v>27.408858623999993</c:v>
                </c:pt>
                <c:pt idx="62">
                  <c:v>18.704276236800002</c:v>
                </c:pt>
                <c:pt idx="63">
                  <c:v>4.243131072</c:v>
                </c:pt>
                <c:pt idx="64">
                  <c:v>4.410729244800001</c:v>
                </c:pt>
                <c:pt idx="65">
                  <c:v>4.59864864</c:v>
                </c:pt>
                <c:pt idx="66">
                  <c:v>1.856932128</c:v>
                </c:pt>
                <c:pt idx="67">
                  <c:v>0.1763047008</c:v>
                </c:pt>
                <c:pt idx="68">
                  <c:v>0.272998512</c:v>
                </c:pt>
                <c:pt idx="69">
                  <c:v>4.8128344704</c:v>
                </c:pt>
                <c:pt idx="70">
                  <c:v>4.444277587199999</c:v>
                </c:pt>
                <c:pt idx="71">
                  <c:v>1.209609504</c:v>
                </c:pt>
                <c:pt idx="72">
                  <c:v>0.2854020096</c:v>
                </c:pt>
                <c:pt idx="73">
                  <c:v>0.3491843040000001</c:v>
                </c:pt>
                <c:pt idx="74">
                  <c:v>29.994341529600007</c:v>
                </c:pt>
                <c:pt idx="75">
                  <c:v>338.3765357184</c:v>
                </c:pt>
                <c:pt idx="76">
                  <c:v>82.24299682560002</c:v>
                </c:pt>
                <c:pt idx="77">
                  <c:v>59.32452081600001</c:v>
                </c:pt>
                <c:pt idx="78">
                  <c:v>67.338336528</c:v>
                </c:pt>
                <c:pt idx="79">
                  <c:v>31.392477158400006</c:v>
                </c:pt>
                <c:pt idx="80">
                  <c:v>6.922258963199999</c:v>
                </c:pt>
                <c:pt idx="81">
                  <c:v>118.23671134079999</c:v>
                </c:pt>
                <c:pt idx="82">
                  <c:v>7.573615171200001</c:v>
                </c:pt>
                <c:pt idx="83">
                  <c:v>2.4025045824000006</c:v>
                </c:pt>
                <c:pt idx="84">
                  <c:v>29.80872144</c:v>
                </c:pt>
                <c:pt idx="85">
                  <c:v>19.685877408</c:v>
                </c:pt>
                <c:pt idx="86">
                  <c:v>33.9030990144</c:v>
                </c:pt>
                <c:pt idx="87">
                  <c:v>40.9961350656</c:v>
                </c:pt>
                <c:pt idx="88">
                  <c:v>34.413028473600015</c:v>
                </c:pt>
                <c:pt idx="89">
                  <c:v>52.4200218048</c:v>
                </c:pt>
                <c:pt idx="90">
                  <c:v>2.36413400832</c:v>
                </c:pt>
                <c:pt idx="91">
                  <c:v>1928.7369161856</c:v>
                </c:pt>
                <c:pt idx="92">
                  <c:v>693.30993385536</c:v>
                </c:pt>
                <c:pt idx="93">
                  <c:v>288.641747854944</c:v>
                </c:pt>
                <c:pt idx="94">
                  <c:v>7.054629761088</c:v>
                </c:pt>
                <c:pt idx="95">
                  <c:v>17.057180369952</c:v>
                </c:pt>
                <c:pt idx="96">
                  <c:v>0.32027435251200004</c:v>
                </c:pt>
                <c:pt idx="97">
                  <c:v>1.0962003124800002</c:v>
                </c:pt>
                <c:pt idx="98">
                  <c:v>0.42830898768000003</c:v>
                </c:pt>
                <c:pt idx="99">
                  <c:v>0.261156672</c:v>
                </c:pt>
                <c:pt idx="100">
                  <c:v>0.128342909088</c:v>
                </c:pt>
                <c:pt idx="101">
                  <c:v>0.366595744608</c:v>
                </c:pt>
                <c:pt idx="102">
                  <c:v>94.58573589072</c:v>
                </c:pt>
                <c:pt idx="103">
                  <c:v>2.5586236056960003</c:v>
                </c:pt>
                <c:pt idx="104">
                  <c:v>49.24755839836801</c:v>
                </c:pt>
                <c:pt idx="105">
                  <c:v>6.441800200704001</c:v>
                </c:pt>
                <c:pt idx="106">
                  <c:v>62.480163981311996</c:v>
                </c:pt>
                <c:pt idx="107">
                  <c:v>38.661162134399994</c:v>
                </c:pt>
                <c:pt idx="108">
                  <c:v>135.37841108428802</c:v>
                </c:pt>
                <c:pt idx="109">
                  <c:v>3.591550271232</c:v>
                </c:pt>
                <c:pt idx="110">
                  <c:v>5.891090999616001</c:v>
                </c:pt>
                <c:pt idx="111">
                  <c:v>11.212022052000002</c:v>
                </c:pt>
                <c:pt idx="112">
                  <c:v>30.392368238592</c:v>
                </c:pt>
                <c:pt idx="113">
                  <c:v>2270.888355380832</c:v>
                </c:pt>
                <c:pt idx="114">
                  <c:v>222.48659438208</c:v>
                </c:pt>
                <c:pt idx="115">
                  <c:v>125.43605849577602</c:v>
                </c:pt>
                <c:pt idx="116">
                  <c:v>78.616002059712</c:v>
                </c:pt>
                <c:pt idx="117">
                  <c:v>3249.6069207672003</c:v>
                </c:pt>
                <c:pt idx="118">
                  <c:v>371.68289068348804</c:v>
                </c:pt>
                <c:pt idx="119">
                  <c:v>178.02360301248</c:v>
                </c:pt>
                <c:pt idx="120">
                  <c:v>383.7879705530881</c:v>
                </c:pt>
                <c:pt idx="121">
                  <c:v>237.577657963392</c:v>
                </c:pt>
                <c:pt idx="122">
                  <c:v>37.37361194524801</c:v>
                </c:pt>
                <c:pt idx="123">
                  <c:v>73.719812795904</c:v>
                </c:pt>
                <c:pt idx="124">
                  <c:v>16.158546360000003</c:v>
                </c:pt>
                <c:pt idx="125">
                  <c:v>8.465083430112001</c:v>
                </c:pt>
                <c:pt idx="126">
                  <c:v>1.7170875443520002</c:v>
                </c:pt>
                <c:pt idx="127">
                  <c:v>1.2708369288</c:v>
                </c:pt>
                <c:pt idx="128">
                  <c:v>5.184875824128</c:v>
                </c:pt>
                <c:pt idx="129">
                  <c:v>1.167267985632</c:v>
                </c:pt>
                <c:pt idx="130">
                  <c:v>1.2206813328000001</c:v>
                </c:pt>
                <c:pt idx="131">
                  <c:v>8.865684596736001</c:v>
                </c:pt>
                <c:pt idx="132">
                  <c:v>1.8339801909120002</c:v>
                </c:pt>
                <c:pt idx="133">
                  <c:v>5.483152958112</c:v>
                </c:pt>
                <c:pt idx="134">
                  <c:v>0.44935289740800005</c:v>
                </c:pt>
                <c:pt idx="135">
                  <c:v>0.33283801728</c:v>
                </c:pt>
                <c:pt idx="136">
                  <c:v>0.34060355251200003</c:v>
                </c:pt>
                <c:pt idx="137">
                  <c:v>0.21496055443200004</c:v>
                </c:pt>
                <c:pt idx="138">
                  <c:v>0.32202997401600003</c:v>
                </c:pt>
                <c:pt idx="139">
                  <c:v>0.107035987968</c:v>
                </c:pt>
                <c:pt idx="140">
                  <c:v>0.455429858688</c:v>
                </c:pt>
                <c:pt idx="141">
                  <c:v>0.31954030416000007</c:v>
                </c:pt>
                <c:pt idx="142">
                  <c:v>0.11452723027199999</c:v>
                </c:pt>
                <c:pt idx="143">
                  <c:v>1.023709977792</c:v>
                </c:pt>
                <c:pt idx="144">
                  <c:v>1.1757480042240003</c:v>
                </c:pt>
                <c:pt idx="145">
                  <c:v>0.6097147992</c:v>
                </c:pt>
                <c:pt idx="146">
                  <c:v>0.16768871136000005</c:v>
                </c:pt>
                <c:pt idx="147">
                  <c:v>1.0150550305920003</c:v>
                </c:pt>
                <c:pt idx="148">
                  <c:v>2.0999226409919998</c:v>
                </c:pt>
                <c:pt idx="149">
                  <c:v>2.21017272192</c:v>
                </c:pt>
                <c:pt idx="150">
                  <c:v>36.809971900415995</c:v>
                </c:pt>
                <c:pt idx="151">
                  <c:v>148.54434792912</c:v>
                </c:pt>
                <c:pt idx="152">
                  <c:v>243.30260365171202</c:v>
                </c:pt>
                <c:pt idx="153">
                  <c:v>27.535529619072</c:v>
                </c:pt>
                <c:pt idx="154">
                  <c:v>50.862438595583995</c:v>
                </c:pt>
                <c:pt idx="155">
                  <c:v>350.01363872160005</c:v>
                </c:pt>
                <c:pt idx="156">
                  <c:v>85.293875223936</c:v>
                </c:pt>
                <c:pt idx="157">
                  <c:v>37.262784398112004</c:v>
                </c:pt>
                <c:pt idx="158">
                  <c:v>2087.1489133958403</c:v>
                </c:pt>
                <c:pt idx="159">
                  <c:v>835.3148299358401</c:v>
                </c:pt>
                <c:pt idx="160">
                  <c:v>18.4595679216</c:v>
                </c:pt>
                <c:pt idx="161">
                  <c:v>2.76108501168</c:v>
                </c:pt>
                <c:pt idx="162">
                  <c:v>21.080245367808008</c:v>
                </c:pt>
                <c:pt idx="163">
                  <c:v>9.221171338080001</c:v>
                </c:pt>
                <c:pt idx="164">
                  <c:v>6.111467096831999</c:v>
                </c:pt>
                <c:pt idx="165">
                  <c:v>1.10948429664</c:v>
                </c:pt>
                <c:pt idx="166">
                  <c:v>0.6291962608320001</c:v>
                </c:pt>
                <c:pt idx="167">
                  <c:v>0.742287817152</c:v>
                </c:pt>
                <c:pt idx="168">
                  <c:v>0.55087943904</c:v>
                </c:pt>
                <c:pt idx="169">
                  <c:v>0.44977960224</c:v>
                </c:pt>
                <c:pt idx="170">
                  <c:v>0.858971267136</c:v>
                </c:pt>
                <c:pt idx="171">
                  <c:v>0.38752026048</c:v>
                </c:pt>
                <c:pt idx="172">
                  <c:v>0.47314995840000007</c:v>
                </c:pt>
                <c:pt idx="173">
                  <c:v>0.247493913408</c:v>
                </c:pt>
                <c:pt idx="174">
                  <c:v>0.20440958659199998</c:v>
                </c:pt>
                <c:pt idx="175">
                  <c:v>0.216674578368</c:v>
                </c:pt>
                <c:pt idx="176">
                  <c:v>2.3265852670080003</c:v>
                </c:pt>
                <c:pt idx="177">
                  <c:v>41.093746186752</c:v>
                </c:pt>
                <c:pt idx="178">
                  <c:v>12.513846394368</c:v>
                </c:pt>
                <c:pt idx="179">
                  <c:v>56.07505555862401</c:v>
                </c:pt>
                <c:pt idx="180">
                  <c:v>33.83226784224001</c:v>
                </c:pt>
                <c:pt idx="181">
                  <c:v>377.35375028515205</c:v>
                </c:pt>
                <c:pt idx="182">
                  <c:v>7092.445600696897</c:v>
                </c:pt>
                <c:pt idx="183">
                  <c:v>9.962135834112003</c:v>
                </c:pt>
                <c:pt idx="184">
                  <c:v>9.499578130944</c:v>
                </c:pt>
                <c:pt idx="185">
                  <c:v>5.4343944230400005</c:v>
                </c:pt>
                <c:pt idx="186">
                  <c:v>2.1903670080000004</c:v>
                </c:pt>
                <c:pt idx="187">
                  <c:v>8.312010550848001</c:v>
                </c:pt>
                <c:pt idx="188">
                  <c:v>88.280921117376</c:v>
                </c:pt>
                <c:pt idx="189">
                  <c:v>1915.6175105172476</c:v>
                </c:pt>
                <c:pt idx="190">
                  <c:v>3655.5098810123527</c:v>
                </c:pt>
                <c:pt idx="191">
                  <c:v>6559.170061200481</c:v>
                </c:pt>
                <c:pt idx="192">
                  <c:v>536.575026411072</c:v>
                </c:pt>
                <c:pt idx="193">
                  <c:v>19341.580289945763</c:v>
                </c:pt>
                <c:pt idx="194">
                  <c:v>109.773009139392</c:v>
                </c:pt>
                <c:pt idx="195">
                  <c:v>78.16289244768001</c:v>
                </c:pt>
                <c:pt idx="196">
                  <c:v>83.450322144</c:v>
                </c:pt>
                <c:pt idx="197">
                  <c:v>49.671926784</c:v>
                </c:pt>
                <c:pt idx="198">
                  <c:v>26.136655776000005</c:v>
                </c:pt>
                <c:pt idx="199">
                  <c:v>7.109324640000002</c:v>
                </c:pt>
                <c:pt idx="200">
                  <c:v>4.86493023456</c:v>
                </c:pt>
                <c:pt idx="201">
                  <c:v>1.7263510992</c:v>
                </c:pt>
                <c:pt idx="202">
                  <c:v>4.036787800991999</c:v>
                </c:pt>
                <c:pt idx="203">
                  <c:v>4.931912704319999</c:v>
                </c:pt>
                <c:pt idx="204">
                  <c:v>5.954637019680002</c:v>
                </c:pt>
                <c:pt idx="205">
                  <c:v>6.767307288000001</c:v>
                </c:pt>
                <c:pt idx="206">
                  <c:v>6.1127957808</c:v>
                </c:pt>
                <c:pt idx="207">
                  <c:v>0.933748778592</c:v>
                </c:pt>
                <c:pt idx="208">
                  <c:v>0.289196184096</c:v>
                </c:pt>
                <c:pt idx="209">
                  <c:v>4.100097710016</c:v>
                </c:pt>
                <c:pt idx="210">
                  <c:v>1.3912903209600003</c:v>
                </c:pt>
                <c:pt idx="211">
                  <c:v>3.3855263527679997</c:v>
                </c:pt>
                <c:pt idx="212">
                  <c:v>0.44424167328000014</c:v>
                </c:pt>
                <c:pt idx="213">
                  <c:v>0.02726363808</c:v>
                </c:pt>
                <c:pt idx="215">
                  <c:v>8.412315839423998</c:v>
                </c:pt>
                <c:pt idx="216">
                  <c:v>1.3959321235199997</c:v>
                </c:pt>
                <c:pt idx="217">
                  <c:v>4.161795896736001</c:v>
                </c:pt>
                <c:pt idx="218">
                  <c:v>5.349157107840001</c:v>
                </c:pt>
                <c:pt idx="219">
                  <c:v>2.1958912261440005</c:v>
                </c:pt>
                <c:pt idx="220">
                  <c:v>1.1945412460800002</c:v>
                </c:pt>
                <c:pt idx="221">
                  <c:v>2.3257716768</c:v>
                </c:pt>
                <c:pt idx="222">
                  <c:v>2.42715729744</c:v>
                </c:pt>
                <c:pt idx="223">
                  <c:v>1.223200600704</c:v>
                </c:pt>
                <c:pt idx="224">
                  <c:v>1.6729491167999997</c:v>
                </c:pt>
                <c:pt idx="225">
                  <c:v>1.410129777024</c:v>
                </c:pt>
                <c:pt idx="226">
                  <c:v>2.842817086368</c:v>
                </c:pt>
                <c:pt idx="227">
                  <c:v>47.419646573952</c:v>
                </c:pt>
                <c:pt idx="228">
                  <c:v>3796.945335842688</c:v>
                </c:pt>
                <c:pt idx="229">
                  <c:v>527.3457119953921</c:v>
                </c:pt>
                <c:pt idx="230">
                  <c:v>630.772037060256</c:v>
                </c:pt>
                <c:pt idx="231">
                  <c:v>12.690262381824004</c:v>
                </c:pt>
                <c:pt idx="232">
                  <c:v>19.389527943552004</c:v>
                </c:pt>
                <c:pt idx="233">
                  <c:v>3.99654393984</c:v>
                </c:pt>
                <c:pt idx="234">
                  <c:v>6.9659013311999995</c:v>
                </c:pt>
                <c:pt idx="235">
                  <c:v>6.167465745984002</c:v>
                </c:pt>
                <c:pt idx="236">
                  <c:v>6.794237642112001</c:v>
                </c:pt>
                <c:pt idx="237">
                  <c:v>5.791409319168</c:v>
                </c:pt>
                <c:pt idx="238">
                  <c:v>3.7788524481600003</c:v>
                </c:pt>
                <c:pt idx="239">
                  <c:v>2.795626033632</c:v>
                </c:pt>
                <c:pt idx="240">
                  <c:v>2.754519169824</c:v>
                </c:pt>
                <c:pt idx="241">
                  <c:v>0.47173857120000007</c:v>
                </c:pt>
                <c:pt idx="242">
                  <c:v>1.070695527552</c:v>
                </c:pt>
                <c:pt idx="243">
                  <c:v>0.085002712704</c:v>
                </c:pt>
                <c:pt idx="244">
                  <c:v>0.46348565558399996</c:v>
                </c:pt>
                <c:pt idx="245">
                  <c:v>0.33257924928</c:v>
                </c:pt>
                <c:pt idx="246">
                  <c:v>0.260333708832</c:v>
                </c:pt>
                <c:pt idx="247">
                  <c:v>1.329229338624</c:v>
                </c:pt>
                <c:pt idx="248">
                  <c:v>0.195952896</c:v>
                </c:pt>
                <c:pt idx="249">
                  <c:v>0.176682265344</c:v>
                </c:pt>
                <c:pt idx="250">
                  <c:v>0.25110482342400003</c:v>
                </c:pt>
                <c:pt idx="251">
                  <c:v>0.3266908488</c:v>
                </c:pt>
                <c:pt idx="252">
                  <c:v>0.256273526016</c:v>
                </c:pt>
                <c:pt idx="253">
                  <c:v>0.4728990470400001</c:v>
                </c:pt>
                <c:pt idx="254">
                  <c:v>0.9822700799999999</c:v>
                </c:pt>
                <c:pt idx="255">
                  <c:v>0.17591686790400002</c:v>
                </c:pt>
                <c:pt idx="256">
                  <c:v>1.1721100515840004</c:v>
                </c:pt>
                <c:pt idx="257">
                  <c:v>0.45598477478400007</c:v>
                </c:pt>
                <c:pt idx="258">
                  <c:v>0.5148049823999999</c:v>
                </c:pt>
                <c:pt idx="259">
                  <c:v>0.7009473024</c:v>
                </c:pt>
                <c:pt idx="260">
                  <c:v>0.485803008</c:v>
                </c:pt>
                <c:pt idx="261">
                  <c:v>151.96827455999997</c:v>
                </c:pt>
                <c:pt idx="262">
                  <c:v>1.5885803583359999</c:v>
                </c:pt>
                <c:pt idx="263">
                  <c:v>491.706745111296</c:v>
                </c:pt>
                <c:pt idx="264">
                  <c:v>2.308895246016</c:v>
                </c:pt>
                <c:pt idx="265">
                  <c:v>2.68081153488</c:v>
                </c:pt>
                <c:pt idx="266">
                  <c:v>2.3465712954240003</c:v>
                </c:pt>
                <c:pt idx="267">
                  <c:v>555.929632376352</c:v>
                </c:pt>
                <c:pt idx="268">
                  <c:v>10.113548746751999</c:v>
                </c:pt>
                <c:pt idx="269">
                  <c:v>3423.7926259706883</c:v>
                </c:pt>
                <c:pt idx="270">
                  <c:v>75.50431743254401</c:v>
                </c:pt>
                <c:pt idx="271">
                  <c:v>1.9044142830720001</c:v>
                </c:pt>
                <c:pt idx="272">
                  <c:v>11.755375508736002</c:v>
                </c:pt>
                <c:pt idx="273">
                  <c:v>8.506024488864002</c:v>
                </c:pt>
                <c:pt idx="274">
                  <c:v>4.265610283008001</c:v>
                </c:pt>
                <c:pt idx="275">
                  <c:v>8.06396345856</c:v>
                </c:pt>
                <c:pt idx="276">
                  <c:v>5.16444116976</c:v>
                </c:pt>
                <c:pt idx="277">
                  <c:v>7.11917918208</c:v>
                </c:pt>
                <c:pt idx="278">
                  <c:v>2.4503462927999995</c:v>
                </c:pt>
                <c:pt idx="279">
                  <c:v>1.056244875264</c:v>
                </c:pt>
                <c:pt idx="280">
                  <c:v>1.363048811424</c:v>
                </c:pt>
                <c:pt idx="281">
                  <c:v>1.0081920752640001</c:v>
                </c:pt>
                <c:pt idx="282">
                  <c:v>0.5650255114560001</c:v>
                </c:pt>
                <c:pt idx="283">
                  <c:v>0.2726481384</c:v>
                </c:pt>
                <c:pt idx="284">
                  <c:v>0.363852494208</c:v>
                </c:pt>
                <c:pt idx="285">
                  <c:v>0.124252509312</c:v>
                </c:pt>
                <c:pt idx="286">
                  <c:v>0.10680434927999999</c:v>
                </c:pt>
                <c:pt idx="287">
                  <c:v>0.6702788216134553</c:v>
                </c:pt>
                <c:pt idx="288">
                  <c:v>0.23066689899769774</c:v>
                </c:pt>
                <c:pt idx="289">
                  <c:v>4.897026009574217</c:v>
                </c:pt>
                <c:pt idx="290">
                  <c:v>17.4052206603429</c:v>
                </c:pt>
                <c:pt idx="291">
                  <c:v>2.094205343027615</c:v>
                </c:pt>
                <c:pt idx="292">
                  <c:v>1.7980331469461837</c:v>
                </c:pt>
                <c:pt idx="293">
                  <c:v>5.52516578479659</c:v>
                </c:pt>
                <c:pt idx="294">
                  <c:v>0.9744511045324785</c:v>
                </c:pt>
                <c:pt idx="295">
                  <c:v>1.3669243115004297</c:v>
                </c:pt>
                <c:pt idx="296">
                  <c:v>0.8357529953209736</c:v>
                </c:pt>
                <c:pt idx="297">
                  <c:v>0.7445504135219125</c:v>
                </c:pt>
                <c:pt idx="298">
                  <c:v>8.84110666878454</c:v>
                </c:pt>
                <c:pt idx="299">
                  <c:v>12.263389099881978</c:v>
                </c:pt>
                <c:pt idx="300">
                  <c:v>240.752491347646</c:v>
                </c:pt>
                <c:pt idx="301">
                  <c:v>170.32118034089046</c:v>
                </c:pt>
                <c:pt idx="302">
                  <c:v>274.6816961310986</c:v>
                </c:pt>
                <c:pt idx="303">
                  <c:v>6.062043013526824</c:v>
                </c:pt>
                <c:pt idx="304">
                  <c:v>29.976132903213802</c:v>
                </c:pt>
                <c:pt idx="305">
                  <c:v>2.6744089542353167</c:v>
                </c:pt>
                <c:pt idx="306">
                  <c:v>1.8859820517107906</c:v>
                </c:pt>
                <c:pt idx="307">
                  <c:v>8.11999421759567</c:v>
                </c:pt>
                <c:pt idx="308">
                  <c:v>0.5332547136097641</c:v>
                </c:pt>
                <c:pt idx="309">
                  <c:v>0.3389879238826162</c:v>
                </c:pt>
                <c:pt idx="310">
                  <c:v>1.24185013344</c:v>
                </c:pt>
                <c:pt idx="311">
                  <c:v>0.645106044096</c:v>
                </c:pt>
                <c:pt idx="312">
                  <c:v>0.970105642272</c:v>
                </c:pt>
                <c:pt idx="313">
                  <c:v>1.093011944544</c:v>
                </c:pt>
                <c:pt idx="314">
                  <c:v>1.0651649440320001</c:v>
                </c:pt>
                <c:pt idx="315">
                  <c:v>0.6854833440000001</c:v>
                </c:pt>
                <c:pt idx="316">
                  <c:v>1.0231191673920002</c:v>
                </c:pt>
                <c:pt idx="317">
                  <c:v>0.6363529683839999</c:v>
                </c:pt>
                <c:pt idx="318">
                  <c:v>0.3463578696960001</c:v>
                </c:pt>
                <c:pt idx="319">
                  <c:v>0.428896602432</c:v>
                </c:pt>
                <c:pt idx="320">
                  <c:v>0.83254758912</c:v>
                </c:pt>
                <c:pt idx="321">
                  <c:v>1.02873521664</c:v>
                </c:pt>
                <c:pt idx="322">
                  <c:v>1.1184944071680003</c:v>
                </c:pt>
                <c:pt idx="323">
                  <c:v>5.506662801024</c:v>
                </c:pt>
                <c:pt idx="324">
                  <c:v>23.898778947360004</c:v>
                </c:pt>
                <c:pt idx="325">
                  <c:v>0.7702658219520001</c:v>
                </c:pt>
                <c:pt idx="326">
                  <c:v>2.142427093632</c:v>
                </c:pt>
                <c:pt idx="327">
                  <c:v>1.0282907750400003</c:v>
                </c:pt>
                <c:pt idx="328">
                  <c:v>1.2587547530880001</c:v>
                </c:pt>
                <c:pt idx="329">
                  <c:v>3.9445101457920013</c:v>
                </c:pt>
                <c:pt idx="330">
                  <c:v>17.972319735360003</c:v>
                </c:pt>
                <c:pt idx="331">
                  <c:v>4.103878156992</c:v>
                </c:pt>
                <c:pt idx="332">
                  <c:v>2.409522315264</c:v>
                </c:pt>
                <c:pt idx="333">
                  <c:v>1.553318387712</c:v>
                </c:pt>
                <c:pt idx="334">
                  <c:v>0.32837898960000006</c:v>
                </c:pt>
                <c:pt idx="335">
                  <c:v>0.39063263760000005</c:v>
                </c:pt>
                <c:pt idx="336">
                  <c:v>6.6714227712000005</c:v>
                </c:pt>
                <c:pt idx="337">
                  <c:v>3.2981266206720004</c:v>
                </c:pt>
                <c:pt idx="338">
                  <c:v>1.5778154712960002</c:v>
                </c:pt>
                <c:pt idx="339">
                  <c:v>0.561136315392</c:v>
                </c:pt>
                <c:pt idx="340">
                  <c:v>1.023902582112</c:v>
                </c:pt>
                <c:pt idx="341">
                  <c:v>64.32604550784002</c:v>
                </c:pt>
                <c:pt idx="342">
                  <c:v>0.878997328128</c:v>
                </c:pt>
                <c:pt idx="343">
                  <c:v>1.147222181376</c:v>
                </c:pt>
                <c:pt idx="344">
                  <c:v>0.6120757509120001</c:v>
                </c:pt>
                <c:pt idx="345">
                  <c:v>0.16447961088</c:v>
                </c:pt>
                <c:pt idx="346">
                  <c:v>0.23006161728</c:v>
                </c:pt>
                <c:pt idx="347">
                  <c:v>0.13599418867199997</c:v>
                </c:pt>
                <c:pt idx="348">
                  <c:v>0.091394840448</c:v>
                </c:pt>
                <c:pt idx="349">
                  <c:v>0.107079970176</c:v>
                </c:pt>
                <c:pt idx="350">
                  <c:v>0.070242317856</c:v>
                </c:pt>
                <c:pt idx="351">
                  <c:v>0.08857394726400002</c:v>
                </c:pt>
                <c:pt idx="352">
                  <c:v>0.097582470336</c:v>
                </c:pt>
                <c:pt idx="353">
                  <c:v>137.89288491551997</c:v>
                </c:pt>
                <c:pt idx="354">
                  <c:v>2691.337958051616</c:v>
                </c:pt>
                <c:pt idx="355">
                  <c:v>2236.5317551610883</c:v>
                </c:pt>
                <c:pt idx="356">
                  <c:v>2828.9046705949445</c:v>
                </c:pt>
                <c:pt idx="357">
                  <c:v>1.7625572568</c:v>
                </c:pt>
                <c:pt idx="358">
                  <c:v>1.3456559286720002</c:v>
                </c:pt>
                <c:pt idx="359">
                  <c:v>5.699100853152</c:v>
                </c:pt>
                <c:pt idx="360">
                  <c:v>1.3209469603200001</c:v>
                </c:pt>
                <c:pt idx="361">
                  <c:v>0.40939092575999997</c:v>
                </c:pt>
                <c:pt idx="362">
                  <c:v>0.61464696048</c:v>
                </c:pt>
                <c:pt idx="363">
                  <c:v>13.424673033215997</c:v>
                </c:pt>
                <c:pt idx="364">
                  <c:v>3596.2316977098235</c:v>
                </c:pt>
                <c:pt idx="365">
                  <c:v>28.501689103776002</c:v>
                </c:pt>
                <c:pt idx="366">
                  <c:v>6.602334625439999</c:v>
                </c:pt>
                <c:pt idx="367">
                  <c:v>0.6743629252800001</c:v>
                </c:pt>
                <c:pt idx="368">
                  <c:v>0.11765535552</c:v>
                </c:pt>
                <c:pt idx="369">
                  <c:v>0.623980105056</c:v>
                </c:pt>
                <c:pt idx="370">
                  <c:v>10.85428033344</c:v>
                </c:pt>
                <c:pt idx="371">
                  <c:v>0.34358568076800006</c:v>
                </c:pt>
                <c:pt idx="372">
                  <c:v>0.21600559440000003</c:v>
                </c:pt>
                <c:pt idx="373">
                  <c:v>0.27808691471999997</c:v>
                </c:pt>
                <c:pt idx="374">
                  <c:v>5.939415611136</c:v>
                </c:pt>
                <c:pt idx="375">
                  <c:v>0.16446246998400005</c:v>
                </c:pt>
                <c:pt idx="376">
                  <c:v>0.15412196159999997</c:v>
                </c:pt>
                <c:pt idx="377">
                  <c:v>0.08435148624000001</c:v>
                </c:pt>
                <c:pt idx="378">
                  <c:v>0.138865095936</c:v>
                </c:pt>
                <c:pt idx="379">
                  <c:v>0.0640219464</c:v>
                </c:pt>
                <c:pt idx="380">
                  <c:v>0.12856229568000002</c:v>
                </c:pt>
                <c:pt idx="381">
                  <c:v>0.142339987296</c:v>
                </c:pt>
                <c:pt idx="382">
                  <c:v>0.03688785100800001</c:v>
                </c:pt>
              </c:numCache>
            </c:numRef>
          </c:yVal>
          <c:smooth val="0"/>
        </c:ser>
        <c:axId val="7395512"/>
        <c:axId val="66559609"/>
      </c:scatterChart>
      <c:valAx>
        <c:axId val="739551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559609"/>
        <c:crossesAt val="0.01"/>
        <c:crossBetween val="midCat"/>
        <c:dispUnits/>
      </c:valAx>
      <c:valAx>
        <c:axId val="6655960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39551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1825"/>
          <c:y val="0.278"/>
          <c:w val="0.168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Suspended Sediment and Water Qualities
Code P.84  Nam Mae Wang  A.Mae Win Chiang Mai Year 2016</a:t>
            </a:r>
          </a:p>
        </c:rich>
      </c:tx>
      <c:layout>
        <c:manualLayout>
          <c:xMode val="factor"/>
          <c:yMode val="factor"/>
          <c:x val="0.04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'P84'!$B$1:$B$365</c:f>
              <c:strCache/>
            </c:strRef>
          </c:cat>
          <c:val>
            <c:numRef>
              <c:f>'P84'!$D$1:$D$365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'P84'!$B$1:$B$365</c:f>
              <c:strCache/>
            </c:strRef>
          </c:cat>
          <c:val>
            <c:numRef>
              <c:f>'P84'!$E$1:$E$365</c:f>
              <c:numCache/>
            </c:numRef>
          </c:val>
          <c:smooth val="0"/>
        </c:ser>
        <c:marker val="1"/>
        <c:axId val="62165570"/>
        <c:axId val="22619219"/>
      </c:lineChart>
      <c:dateAx>
        <c:axId val="621655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19219"/>
        <c:crossesAt val="30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2619219"/>
        <c:scaling>
          <c:orientation val="minMax"/>
          <c:max val="308"/>
          <c:min val="3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a.d. )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65570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5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D.A.491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15"/>
          <c:w val="0.831"/>
          <c:h val="0.831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DATA!$D$360:$D$388</c:f>
              <c:numCache>
                <c:ptCount val="29"/>
                <c:pt idx="0">
                  <c:v>0.068</c:v>
                </c:pt>
                <c:pt idx="1">
                  <c:v>0.054</c:v>
                </c:pt>
                <c:pt idx="2">
                  <c:v>6.51</c:v>
                </c:pt>
                <c:pt idx="3">
                  <c:v>27.931</c:v>
                </c:pt>
                <c:pt idx="4">
                  <c:v>21.686</c:v>
                </c:pt>
                <c:pt idx="5">
                  <c:v>15.926</c:v>
                </c:pt>
                <c:pt idx="6">
                  <c:v>0.415</c:v>
                </c:pt>
                <c:pt idx="7">
                  <c:v>0.271</c:v>
                </c:pt>
                <c:pt idx="8">
                  <c:v>0.337</c:v>
                </c:pt>
                <c:pt idx="9">
                  <c:v>0.365</c:v>
                </c:pt>
                <c:pt idx="10">
                  <c:v>0.09</c:v>
                </c:pt>
                <c:pt idx="11">
                  <c:v>0.123</c:v>
                </c:pt>
                <c:pt idx="12">
                  <c:v>0.146</c:v>
                </c:pt>
                <c:pt idx="13">
                  <c:v>34.117</c:v>
                </c:pt>
                <c:pt idx="14">
                  <c:v>7.519</c:v>
                </c:pt>
                <c:pt idx="15">
                  <c:v>4.387</c:v>
                </c:pt>
                <c:pt idx="16">
                  <c:v>0.445</c:v>
                </c:pt>
                <c:pt idx="17">
                  <c:v>0.422</c:v>
                </c:pt>
                <c:pt idx="18">
                  <c:v>0.329</c:v>
                </c:pt>
                <c:pt idx="19">
                  <c:v>3.59</c:v>
                </c:pt>
                <c:pt idx="20">
                  <c:v>0.198</c:v>
                </c:pt>
                <c:pt idx="21">
                  <c:v>0.093</c:v>
                </c:pt>
                <c:pt idx="22">
                  <c:v>0.111</c:v>
                </c:pt>
                <c:pt idx="23">
                  <c:v>1.512</c:v>
                </c:pt>
                <c:pt idx="24">
                  <c:v>0.081</c:v>
                </c:pt>
                <c:pt idx="25">
                  <c:v>0.075</c:v>
                </c:pt>
                <c:pt idx="26">
                  <c:v>0.035</c:v>
                </c:pt>
                <c:pt idx="27">
                  <c:v>0.056</c:v>
                </c:pt>
                <c:pt idx="28">
                  <c:v>0.027</c:v>
                </c:pt>
              </c:numCache>
            </c:numRef>
          </c:xVal>
          <c:yVal>
            <c:numRef>
              <c:f>DATA!$G$360:$G$388</c:f>
              <c:numCache>
                <c:ptCount val="29"/>
                <c:pt idx="0">
                  <c:v>0.08857394726400002</c:v>
                </c:pt>
                <c:pt idx="1">
                  <c:v>0.097582470336</c:v>
                </c:pt>
                <c:pt idx="2">
                  <c:v>137.89288491551997</c:v>
                </c:pt>
                <c:pt idx="3">
                  <c:v>2691.337958051616</c:v>
                </c:pt>
                <c:pt idx="4">
                  <c:v>2236.5317551610883</c:v>
                </c:pt>
                <c:pt idx="5">
                  <c:v>2828.9046705949445</c:v>
                </c:pt>
                <c:pt idx="6">
                  <c:v>1.7625572568</c:v>
                </c:pt>
                <c:pt idx="7">
                  <c:v>1.3456559286720002</c:v>
                </c:pt>
                <c:pt idx="8">
                  <c:v>5.699100853152</c:v>
                </c:pt>
                <c:pt idx="9">
                  <c:v>1.3209469603200001</c:v>
                </c:pt>
                <c:pt idx="10">
                  <c:v>0.40939092575999997</c:v>
                </c:pt>
                <c:pt idx="11">
                  <c:v>0.61464696048</c:v>
                </c:pt>
                <c:pt idx="12">
                  <c:v>13.424673033215997</c:v>
                </c:pt>
                <c:pt idx="13">
                  <c:v>3596.2316977098235</c:v>
                </c:pt>
                <c:pt idx="14">
                  <c:v>28.501689103776002</c:v>
                </c:pt>
                <c:pt idx="15">
                  <c:v>6.602334625439999</c:v>
                </c:pt>
                <c:pt idx="16">
                  <c:v>0.6743629252800001</c:v>
                </c:pt>
                <c:pt idx="17">
                  <c:v>0.11765535552</c:v>
                </c:pt>
                <c:pt idx="18">
                  <c:v>0.623980105056</c:v>
                </c:pt>
                <c:pt idx="19">
                  <c:v>10.85428033344</c:v>
                </c:pt>
                <c:pt idx="20">
                  <c:v>0.34358568076800006</c:v>
                </c:pt>
                <c:pt idx="21">
                  <c:v>0.21600559440000003</c:v>
                </c:pt>
                <c:pt idx="22">
                  <c:v>0.27808691471999997</c:v>
                </c:pt>
                <c:pt idx="23">
                  <c:v>5.939415611136</c:v>
                </c:pt>
                <c:pt idx="24">
                  <c:v>0.16446246998400005</c:v>
                </c:pt>
                <c:pt idx="25">
                  <c:v>0.15412196159999997</c:v>
                </c:pt>
                <c:pt idx="26">
                  <c:v>0.08435148624000001</c:v>
                </c:pt>
                <c:pt idx="27">
                  <c:v>0.138865095936</c:v>
                </c:pt>
                <c:pt idx="28">
                  <c:v>0.0640219464</c:v>
                </c:pt>
              </c:numCache>
            </c:numRef>
          </c:yVal>
          <c:smooth val="0"/>
        </c:ser>
        <c:axId val="2246380"/>
        <c:axId val="20217421"/>
      </c:scatterChart>
      <c:valAx>
        <c:axId val="224638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217421"/>
        <c:crossesAt val="0.01"/>
        <c:crossBetween val="midCat"/>
        <c:dispUnits/>
      </c:valAx>
      <c:valAx>
        <c:axId val="20217421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4638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075"/>
          <c:y val="0.290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561975</xdr:colOff>
      <xdr:row>33</xdr:row>
      <xdr:rowOff>19050</xdr:rowOff>
    </xdr:to>
    <xdr:graphicFrame>
      <xdr:nvGraphicFramePr>
        <xdr:cNvPr id="2" name="Chart 2"/>
        <xdr:cNvGraphicFramePr/>
      </xdr:nvGraphicFramePr>
      <xdr:xfrm>
        <a:off x="0" y="5029200"/>
        <a:ext cx="57435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2417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17</xdr:row>
      <xdr:rowOff>28575</xdr:rowOff>
    </xdr:from>
    <xdr:to>
      <xdr:col>15</xdr:col>
      <xdr:colOff>19050</xdr:colOff>
      <xdr:row>33</xdr:row>
      <xdr:rowOff>228600</xdr:rowOff>
    </xdr:to>
    <xdr:graphicFrame>
      <xdr:nvGraphicFramePr>
        <xdr:cNvPr id="2" name="Chart 1"/>
        <xdr:cNvGraphicFramePr/>
      </xdr:nvGraphicFramePr>
      <xdr:xfrm>
        <a:off x="2924175" y="48863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367"/>
  <sheetViews>
    <sheetView tabSelected="1" zoomScalePageLayoutView="0" workbookViewId="0" topLeftCell="A253">
      <selection activeCell="J267" sqref="J267"/>
    </sheetView>
  </sheetViews>
  <sheetFormatPr defaultColWidth="9.140625" defaultRowHeight="23.25"/>
  <cols>
    <col min="1" max="1" width="9.421875" style="126" bestFit="1" customWidth="1"/>
    <col min="2" max="2" width="9.140625" style="128" customWidth="1"/>
    <col min="3" max="4" width="9.140625" style="145" customWidth="1"/>
    <col min="9" max="10" width="9.140625" style="137" customWidth="1"/>
  </cols>
  <sheetData>
    <row r="1" spans="1:13" s="102" customFormat="1" ht="23.25">
      <c r="A1" s="205" t="s">
        <v>144</v>
      </c>
      <c r="B1" s="206"/>
      <c r="C1" s="206"/>
      <c r="D1" s="206"/>
      <c r="E1" s="206"/>
      <c r="F1" s="206"/>
      <c r="G1" s="206"/>
      <c r="H1" s="206"/>
      <c r="I1" s="206"/>
      <c r="J1" s="207"/>
      <c r="L1" s="103"/>
      <c r="M1" s="103"/>
    </row>
    <row r="2" spans="1:13" s="102" customFormat="1" ht="23.25">
      <c r="A2" s="121" t="s">
        <v>145</v>
      </c>
      <c r="B2" s="105" t="s">
        <v>146</v>
      </c>
      <c r="C2" s="138" t="s">
        <v>147</v>
      </c>
      <c r="D2" s="139" t="s">
        <v>147</v>
      </c>
      <c r="E2" s="104" t="s">
        <v>148</v>
      </c>
      <c r="F2" s="106" t="s">
        <v>148</v>
      </c>
      <c r="G2" s="104" t="s">
        <v>148</v>
      </c>
      <c r="H2" s="105" t="s">
        <v>149</v>
      </c>
      <c r="I2" s="129" t="s">
        <v>148</v>
      </c>
      <c r="J2" s="130" t="s">
        <v>148</v>
      </c>
      <c r="L2" s="103"/>
      <c r="M2" s="103"/>
    </row>
    <row r="3" spans="1:10" s="102" customFormat="1" ht="21">
      <c r="A3" s="122" t="s">
        <v>150</v>
      </c>
      <c r="B3" s="108" t="s">
        <v>151</v>
      </c>
      <c r="C3" s="140" t="s">
        <v>152</v>
      </c>
      <c r="D3" s="141" t="s">
        <v>152</v>
      </c>
      <c r="E3" s="107" t="s">
        <v>153</v>
      </c>
      <c r="F3" s="109" t="s">
        <v>153</v>
      </c>
      <c r="G3" s="107" t="s">
        <v>154</v>
      </c>
      <c r="H3" s="108" t="s">
        <v>155</v>
      </c>
      <c r="I3" s="131" t="s">
        <v>156</v>
      </c>
      <c r="J3" s="132" t="s">
        <v>157</v>
      </c>
    </row>
    <row r="4" spans="1:10" s="102" customFormat="1" ht="18.75" customHeight="1">
      <c r="A4" s="123"/>
      <c r="B4" s="108" t="s">
        <v>158</v>
      </c>
      <c r="C4" s="140" t="s">
        <v>159</v>
      </c>
      <c r="D4" s="141" t="s">
        <v>160</v>
      </c>
      <c r="E4" s="107" t="s">
        <v>161</v>
      </c>
      <c r="F4" s="109" t="s">
        <v>162</v>
      </c>
      <c r="G4" s="107" t="s">
        <v>163</v>
      </c>
      <c r="H4" s="108" t="s">
        <v>164</v>
      </c>
      <c r="I4" s="133"/>
      <c r="J4" s="134"/>
    </row>
    <row r="5" spans="1:10" s="102" customFormat="1" ht="18.75" customHeight="1">
      <c r="A5" s="124"/>
      <c r="B5" s="112"/>
      <c r="C5" s="142" t="s">
        <v>35</v>
      </c>
      <c r="D5" s="143" t="s">
        <v>34</v>
      </c>
      <c r="E5" s="111" t="s">
        <v>36</v>
      </c>
      <c r="F5" s="113"/>
      <c r="G5" s="111" t="s">
        <v>165</v>
      </c>
      <c r="H5" s="110"/>
      <c r="I5" s="135" t="s">
        <v>166</v>
      </c>
      <c r="J5" s="132" t="s">
        <v>167</v>
      </c>
    </row>
    <row r="6" spans="1:10" s="102" customFormat="1" ht="18.75" customHeight="1">
      <c r="A6" s="114">
        <v>20912</v>
      </c>
      <c r="B6" s="115">
        <v>25</v>
      </c>
      <c r="C6" s="116">
        <v>87.0905</v>
      </c>
      <c r="D6" s="116">
        <v>87.093</v>
      </c>
      <c r="E6" s="116">
        <f aca="true" t="shared" si="0" ref="E6:E47">D6-C6</f>
        <v>0.0024999999999977263</v>
      </c>
      <c r="F6" s="117">
        <f aca="true" t="shared" si="1" ref="F6:F47">((10^6)*E6/G6)</f>
        <v>8.310065150903226</v>
      </c>
      <c r="G6" s="118">
        <f aca="true" t="shared" si="2" ref="G6:G12">I6-J6</f>
        <v>300.84</v>
      </c>
      <c r="H6" s="115">
        <v>1</v>
      </c>
      <c r="I6" s="119">
        <v>671.25</v>
      </c>
      <c r="J6" s="118">
        <v>370.41</v>
      </c>
    </row>
    <row r="7" spans="1:10" s="102" customFormat="1" ht="18.75" customHeight="1">
      <c r="A7" s="114"/>
      <c r="B7" s="115">
        <v>26</v>
      </c>
      <c r="C7" s="116">
        <v>85.8375</v>
      </c>
      <c r="D7" s="116">
        <v>85.84</v>
      </c>
      <c r="E7" s="116">
        <f t="shared" si="0"/>
        <v>0.0024999999999977263</v>
      </c>
      <c r="F7" s="117">
        <f t="shared" si="1"/>
        <v>8.842045695684115</v>
      </c>
      <c r="G7" s="118">
        <f t="shared" si="2"/>
        <v>282.73999999999995</v>
      </c>
      <c r="H7" s="115">
        <v>2</v>
      </c>
      <c r="I7" s="119">
        <v>785.67</v>
      </c>
      <c r="J7" s="118">
        <v>502.93</v>
      </c>
    </row>
    <row r="8" spans="1:10" s="102" customFormat="1" ht="18.75" customHeight="1">
      <c r="A8" s="114"/>
      <c r="B8" s="115">
        <v>27</v>
      </c>
      <c r="C8" s="116">
        <v>86.3518</v>
      </c>
      <c r="D8" s="116">
        <v>86.354</v>
      </c>
      <c r="E8" s="116">
        <f t="shared" si="0"/>
        <v>0.002200000000001978</v>
      </c>
      <c r="F8" s="117">
        <f t="shared" si="1"/>
        <v>9.265108443891252</v>
      </c>
      <c r="G8" s="118">
        <f t="shared" si="2"/>
        <v>237.45000000000005</v>
      </c>
      <c r="H8" s="115">
        <v>3</v>
      </c>
      <c r="I8" s="119">
        <v>780.49</v>
      </c>
      <c r="J8" s="120">
        <v>543.04</v>
      </c>
    </row>
    <row r="9" spans="1:10" s="102" customFormat="1" ht="18.75" customHeight="1">
      <c r="A9" s="114">
        <v>20934</v>
      </c>
      <c r="B9" s="115">
        <v>28</v>
      </c>
      <c r="C9" s="116">
        <v>87.249</v>
      </c>
      <c r="D9" s="116">
        <v>87.2511</v>
      </c>
      <c r="E9" s="116">
        <f t="shared" si="0"/>
        <v>0.0020999999999986585</v>
      </c>
      <c r="F9" s="117">
        <f t="shared" si="1"/>
        <v>7.456327226241509</v>
      </c>
      <c r="G9" s="118">
        <f t="shared" si="2"/>
        <v>281.64</v>
      </c>
      <c r="H9" s="115">
        <v>4</v>
      </c>
      <c r="I9" s="119">
        <v>649.03</v>
      </c>
      <c r="J9" s="118">
        <v>367.39</v>
      </c>
    </row>
    <row r="10" spans="1:10" s="102" customFormat="1" ht="18.75" customHeight="1">
      <c r="A10" s="114"/>
      <c r="B10" s="115">
        <v>29</v>
      </c>
      <c r="C10" s="116">
        <v>85.2846</v>
      </c>
      <c r="D10" s="116">
        <v>85.2881</v>
      </c>
      <c r="E10" s="116">
        <f t="shared" si="0"/>
        <v>0.003500000000002501</v>
      </c>
      <c r="F10" s="117">
        <f t="shared" si="1"/>
        <v>13.458432669393602</v>
      </c>
      <c r="G10" s="118">
        <f t="shared" si="2"/>
        <v>260.06000000000006</v>
      </c>
      <c r="H10" s="115">
        <v>5</v>
      </c>
      <c r="I10" s="119">
        <v>783.61</v>
      </c>
      <c r="J10" s="118">
        <v>523.55</v>
      </c>
    </row>
    <row r="11" spans="1:10" s="102" customFormat="1" ht="18.75" customHeight="1">
      <c r="A11" s="114"/>
      <c r="B11" s="115">
        <v>30</v>
      </c>
      <c r="C11" s="116">
        <v>85.0108</v>
      </c>
      <c r="D11" s="116">
        <v>85.0145</v>
      </c>
      <c r="E11" s="116">
        <f t="shared" si="0"/>
        <v>0.0036999999999949296</v>
      </c>
      <c r="F11" s="117">
        <f t="shared" si="1"/>
        <v>13.607944097075872</v>
      </c>
      <c r="G11" s="118">
        <f t="shared" si="2"/>
        <v>271.9</v>
      </c>
      <c r="H11" s="115">
        <v>6</v>
      </c>
      <c r="I11" s="119">
        <v>805.85</v>
      </c>
      <c r="J11" s="120">
        <v>533.95</v>
      </c>
    </row>
    <row r="12" spans="1:10" s="102" customFormat="1" ht="18.75" customHeight="1">
      <c r="A12" s="114">
        <v>20947</v>
      </c>
      <c r="B12" s="115">
        <v>25</v>
      </c>
      <c r="C12" s="116">
        <v>87.055</v>
      </c>
      <c r="D12" s="116">
        <v>87.0718</v>
      </c>
      <c r="E12" s="116">
        <f t="shared" si="0"/>
        <v>0.016799999999989268</v>
      </c>
      <c r="F12" s="117">
        <f t="shared" si="1"/>
        <v>56.569465957267404</v>
      </c>
      <c r="G12" s="118">
        <f t="shared" si="2"/>
        <v>296.9799999999999</v>
      </c>
      <c r="H12" s="115">
        <v>7</v>
      </c>
      <c r="I12" s="119">
        <v>831.05</v>
      </c>
      <c r="J12" s="118">
        <v>534.07</v>
      </c>
    </row>
    <row r="13" spans="1:10" s="102" customFormat="1" ht="18.75" customHeight="1">
      <c r="A13" s="114"/>
      <c r="B13" s="115">
        <v>26</v>
      </c>
      <c r="C13" s="116">
        <v>85.7995</v>
      </c>
      <c r="D13" s="116">
        <v>85.8162</v>
      </c>
      <c r="E13" s="116">
        <f t="shared" si="0"/>
        <v>0.01670000000000016</v>
      </c>
      <c r="F13" s="117">
        <f t="shared" si="1"/>
        <v>56.371308016878174</v>
      </c>
      <c r="G13" s="118">
        <f aca="true" t="shared" si="3" ref="G13:G20">I13-J13</f>
        <v>296.25</v>
      </c>
      <c r="H13" s="115">
        <v>8</v>
      </c>
      <c r="I13" s="119">
        <v>819.99</v>
      </c>
      <c r="J13" s="118">
        <v>523.74</v>
      </c>
    </row>
    <row r="14" spans="1:10" s="102" customFormat="1" ht="18.75" customHeight="1">
      <c r="A14" s="114"/>
      <c r="B14" s="115">
        <v>27</v>
      </c>
      <c r="C14" s="116">
        <v>86.2972</v>
      </c>
      <c r="D14" s="116">
        <v>86.3164</v>
      </c>
      <c r="E14" s="116">
        <f t="shared" si="0"/>
        <v>0.019199999999997885</v>
      </c>
      <c r="F14" s="117">
        <f t="shared" si="1"/>
        <v>60.74219367900878</v>
      </c>
      <c r="G14" s="118">
        <f t="shared" si="3"/>
        <v>316.09000000000003</v>
      </c>
      <c r="H14" s="115">
        <v>9</v>
      </c>
      <c r="I14" s="119">
        <v>817.35</v>
      </c>
      <c r="J14" s="120">
        <v>501.26</v>
      </c>
    </row>
    <row r="15" spans="1:10" s="102" customFormat="1" ht="18.75" customHeight="1">
      <c r="A15" s="114">
        <v>20960</v>
      </c>
      <c r="B15" s="115">
        <v>28</v>
      </c>
      <c r="C15" s="116">
        <v>87.1892</v>
      </c>
      <c r="D15" s="116">
        <v>87.2056</v>
      </c>
      <c r="E15" s="116">
        <f t="shared" si="0"/>
        <v>0.01640000000000441</v>
      </c>
      <c r="F15" s="117">
        <f t="shared" si="1"/>
        <v>57.874863253006346</v>
      </c>
      <c r="G15" s="118">
        <f t="shared" si="3"/>
        <v>283.37</v>
      </c>
      <c r="H15" s="115">
        <v>10</v>
      </c>
      <c r="I15" s="119">
        <v>836.48</v>
      </c>
      <c r="J15" s="118">
        <v>553.11</v>
      </c>
    </row>
    <row r="16" spans="1:10" s="102" customFormat="1" ht="18.75" customHeight="1">
      <c r="A16" s="114"/>
      <c r="B16" s="115">
        <v>29</v>
      </c>
      <c r="C16" s="116">
        <v>85.2292</v>
      </c>
      <c r="D16" s="116">
        <v>85.2449</v>
      </c>
      <c r="E16" s="116">
        <f t="shared" si="0"/>
        <v>0.015699999999995384</v>
      </c>
      <c r="F16" s="117">
        <f t="shared" si="1"/>
        <v>57.50283851589709</v>
      </c>
      <c r="G16" s="118">
        <f t="shared" si="3"/>
        <v>273.03000000000003</v>
      </c>
      <c r="H16" s="115">
        <v>11</v>
      </c>
      <c r="I16" s="119">
        <v>640.57</v>
      </c>
      <c r="J16" s="118">
        <v>367.54</v>
      </c>
    </row>
    <row r="17" spans="1:10" s="102" customFormat="1" ht="18.75" customHeight="1">
      <c r="A17" s="114"/>
      <c r="B17" s="115">
        <v>30</v>
      </c>
      <c r="C17" s="116">
        <v>84.9611</v>
      </c>
      <c r="D17" s="116">
        <v>84.9738</v>
      </c>
      <c r="E17" s="116">
        <f t="shared" si="0"/>
        <v>0.01269999999999527</v>
      </c>
      <c r="F17" s="117">
        <f t="shared" si="1"/>
        <v>44.249329291645836</v>
      </c>
      <c r="G17" s="118">
        <f t="shared" si="3"/>
        <v>287.01</v>
      </c>
      <c r="H17" s="115">
        <v>12</v>
      </c>
      <c r="I17" s="119">
        <v>802.05</v>
      </c>
      <c r="J17" s="120">
        <v>515.04</v>
      </c>
    </row>
    <row r="18" spans="1:10" s="102" customFormat="1" ht="18.75" customHeight="1">
      <c r="A18" s="114">
        <v>20968</v>
      </c>
      <c r="B18" s="115">
        <v>31</v>
      </c>
      <c r="C18" s="116">
        <v>86.0463</v>
      </c>
      <c r="D18" s="116">
        <v>86.0686</v>
      </c>
      <c r="E18" s="116">
        <f t="shared" si="0"/>
        <v>0.02230000000000132</v>
      </c>
      <c r="F18" s="117">
        <f t="shared" si="1"/>
        <v>77.53016027535833</v>
      </c>
      <c r="G18" s="118">
        <f t="shared" si="3"/>
        <v>287.63</v>
      </c>
      <c r="H18" s="115">
        <v>13</v>
      </c>
      <c r="I18" s="119">
        <v>854.29</v>
      </c>
      <c r="J18" s="118">
        <v>566.66</v>
      </c>
    </row>
    <row r="19" spans="1:10" s="102" customFormat="1" ht="18.75" customHeight="1">
      <c r="A19" s="114"/>
      <c r="B19" s="115">
        <v>32</v>
      </c>
      <c r="C19" s="116">
        <v>84.9868</v>
      </c>
      <c r="D19" s="116">
        <v>85.0034</v>
      </c>
      <c r="E19" s="116">
        <f t="shared" si="0"/>
        <v>0.01659999999999684</v>
      </c>
      <c r="F19" s="117">
        <f t="shared" si="1"/>
        <v>62.95270962113407</v>
      </c>
      <c r="G19" s="118">
        <f t="shared" si="3"/>
        <v>263.68999999999994</v>
      </c>
      <c r="H19" s="115">
        <v>14</v>
      </c>
      <c r="I19" s="119">
        <v>836.18</v>
      </c>
      <c r="J19" s="118">
        <v>572.49</v>
      </c>
    </row>
    <row r="20" spans="1:10" s="102" customFormat="1" ht="18.75" customHeight="1">
      <c r="A20" s="114"/>
      <c r="B20" s="115">
        <v>33</v>
      </c>
      <c r="C20" s="116">
        <v>84.7978</v>
      </c>
      <c r="D20" s="116">
        <v>84.818</v>
      </c>
      <c r="E20" s="116">
        <f t="shared" si="0"/>
        <v>0.02020000000000266</v>
      </c>
      <c r="F20" s="117">
        <f t="shared" si="1"/>
        <v>66.09515084092227</v>
      </c>
      <c r="G20" s="118">
        <f t="shared" si="3"/>
        <v>305.61999999999995</v>
      </c>
      <c r="H20" s="115">
        <v>15</v>
      </c>
      <c r="I20" s="119">
        <v>649.28</v>
      </c>
      <c r="J20" s="120">
        <v>343.66</v>
      </c>
    </row>
    <row r="21" spans="1:10" s="102" customFormat="1" ht="18.75" customHeight="1">
      <c r="A21" s="114">
        <v>20976</v>
      </c>
      <c r="B21" s="115">
        <v>28</v>
      </c>
      <c r="C21" s="116">
        <v>87.1917</v>
      </c>
      <c r="D21" s="116">
        <v>87.2097</v>
      </c>
      <c r="E21" s="116">
        <f t="shared" si="0"/>
        <v>0.018000000000000682</v>
      </c>
      <c r="F21" s="117">
        <f t="shared" si="1"/>
        <v>54.210336104085904</v>
      </c>
      <c r="G21" s="118">
        <f>I21-J21</f>
        <v>332.04</v>
      </c>
      <c r="H21" s="115">
        <v>16</v>
      </c>
      <c r="I21" s="119">
        <v>664.88</v>
      </c>
      <c r="J21" s="118">
        <v>332.84</v>
      </c>
    </row>
    <row r="22" spans="1:10" s="102" customFormat="1" ht="18.75" customHeight="1">
      <c r="A22" s="114"/>
      <c r="B22" s="115">
        <v>29</v>
      </c>
      <c r="C22" s="116">
        <v>85.2174</v>
      </c>
      <c r="D22" s="116">
        <v>85.2356</v>
      </c>
      <c r="E22" s="116">
        <f t="shared" si="0"/>
        <v>0.01820000000000732</v>
      </c>
      <c r="F22" s="117">
        <f t="shared" si="1"/>
        <v>62.510733299011925</v>
      </c>
      <c r="G22" s="118">
        <f aca="true" t="shared" si="4" ref="G22:G29">I22-J22</f>
        <v>291.15</v>
      </c>
      <c r="H22" s="115">
        <v>17</v>
      </c>
      <c r="I22" s="119">
        <v>783.25</v>
      </c>
      <c r="J22" s="118">
        <v>492.1</v>
      </c>
    </row>
    <row r="23" spans="1:10" s="102" customFormat="1" ht="18.75" customHeight="1">
      <c r="A23" s="114"/>
      <c r="B23" s="115">
        <v>30</v>
      </c>
      <c r="C23" s="116">
        <v>84.9478</v>
      </c>
      <c r="D23" s="116">
        <v>84.967</v>
      </c>
      <c r="E23" s="116">
        <f t="shared" si="0"/>
        <v>0.019199999999997885</v>
      </c>
      <c r="F23" s="117">
        <f t="shared" si="1"/>
        <v>63.19739310752735</v>
      </c>
      <c r="G23" s="118">
        <f t="shared" si="4"/>
        <v>303.81000000000006</v>
      </c>
      <c r="H23" s="115">
        <v>18</v>
      </c>
      <c r="I23" s="119">
        <v>843.98</v>
      </c>
      <c r="J23" s="120">
        <v>540.17</v>
      </c>
    </row>
    <row r="24" spans="1:10" s="102" customFormat="1" ht="18.75" customHeight="1">
      <c r="A24" s="114">
        <v>20988</v>
      </c>
      <c r="B24" s="115">
        <v>31</v>
      </c>
      <c r="C24" s="116">
        <v>84.8531</v>
      </c>
      <c r="D24" s="116">
        <v>84.8675</v>
      </c>
      <c r="E24" s="116">
        <f t="shared" si="0"/>
        <v>0.014400000000009072</v>
      </c>
      <c r="F24" s="117">
        <f t="shared" si="1"/>
        <v>50.73816990243145</v>
      </c>
      <c r="G24" s="118">
        <f t="shared" si="4"/>
        <v>283.81000000000006</v>
      </c>
      <c r="H24" s="115">
        <v>19</v>
      </c>
      <c r="I24" s="119">
        <v>830.36</v>
      </c>
      <c r="J24" s="118">
        <v>546.55</v>
      </c>
    </row>
    <row r="25" spans="1:10" s="102" customFormat="1" ht="18.75" customHeight="1">
      <c r="A25" s="114"/>
      <c r="B25" s="115">
        <v>32</v>
      </c>
      <c r="C25" s="116">
        <v>85.0018</v>
      </c>
      <c r="D25" s="116">
        <v>85.017</v>
      </c>
      <c r="E25" s="116">
        <f t="shared" si="0"/>
        <v>0.015199999999992997</v>
      </c>
      <c r="F25" s="117">
        <f t="shared" si="1"/>
        <v>44.00057895496598</v>
      </c>
      <c r="G25" s="118">
        <f t="shared" si="4"/>
        <v>345.45</v>
      </c>
      <c r="H25" s="115">
        <v>20</v>
      </c>
      <c r="I25" s="119">
        <v>747.26</v>
      </c>
      <c r="J25" s="118">
        <v>401.81</v>
      </c>
    </row>
    <row r="26" spans="1:10" s="102" customFormat="1" ht="18.75" customHeight="1">
      <c r="A26" s="114"/>
      <c r="B26" s="115">
        <v>33</v>
      </c>
      <c r="C26" s="116">
        <v>85.964</v>
      </c>
      <c r="D26" s="116">
        <v>85.9702</v>
      </c>
      <c r="E26" s="116">
        <f t="shared" si="0"/>
        <v>0.006200000000006867</v>
      </c>
      <c r="F26" s="117">
        <f t="shared" si="1"/>
        <v>20.207946285997416</v>
      </c>
      <c r="G26" s="118">
        <f t="shared" si="4"/>
        <v>306.81</v>
      </c>
      <c r="H26" s="115">
        <v>21</v>
      </c>
      <c r="I26" s="119">
        <v>718.15</v>
      </c>
      <c r="J26" s="120">
        <v>411.34</v>
      </c>
    </row>
    <row r="27" spans="1:10" s="102" customFormat="1" ht="18.75" customHeight="1">
      <c r="A27" s="114">
        <v>20998</v>
      </c>
      <c r="B27" s="115">
        <v>34</v>
      </c>
      <c r="C27" s="116">
        <v>83.7113</v>
      </c>
      <c r="D27" s="116">
        <v>83.7221</v>
      </c>
      <c r="E27" s="116">
        <f t="shared" si="0"/>
        <v>0.010800000000003251</v>
      </c>
      <c r="F27" s="117">
        <f t="shared" si="1"/>
        <v>44.63732176070779</v>
      </c>
      <c r="G27" s="118">
        <f t="shared" si="4"/>
        <v>241.95000000000005</v>
      </c>
      <c r="H27" s="115">
        <v>22</v>
      </c>
      <c r="I27" s="119">
        <v>803.99</v>
      </c>
      <c r="J27" s="118">
        <v>562.04</v>
      </c>
    </row>
    <row r="28" spans="1:10" s="102" customFormat="1" ht="18.75" customHeight="1">
      <c r="A28" s="114"/>
      <c r="B28" s="115">
        <v>35</v>
      </c>
      <c r="C28" s="116">
        <v>84.9994</v>
      </c>
      <c r="D28" s="116">
        <v>85.0122</v>
      </c>
      <c r="E28" s="116">
        <f t="shared" si="0"/>
        <v>0.012800000000012801</v>
      </c>
      <c r="F28" s="117">
        <f t="shared" si="1"/>
        <v>38.72919818460756</v>
      </c>
      <c r="G28" s="118">
        <f t="shared" si="4"/>
        <v>330.50000000000006</v>
      </c>
      <c r="H28" s="115">
        <v>23</v>
      </c>
      <c r="I28" s="119">
        <v>709.95</v>
      </c>
      <c r="J28" s="118">
        <v>379.45</v>
      </c>
    </row>
    <row r="29" spans="1:10" s="102" customFormat="1" ht="18.75" customHeight="1">
      <c r="A29" s="114"/>
      <c r="B29" s="115">
        <v>36</v>
      </c>
      <c r="C29" s="116">
        <v>84.5348</v>
      </c>
      <c r="D29" s="116">
        <v>84.544</v>
      </c>
      <c r="E29" s="116">
        <f t="shared" si="0"/>
        <v>0.00919999999999277</v>
      </c>
      <c r="F29" s="117">
        <f t="shared" si="1"/>
        <v>28.670260837024433</v>
      </c>
      <c r="G29" s="118">
        <f t="shared" si="4"/>
        <v>320.89</v>
      </c>
      <c r="H29" s="115">
        <v>24</v>
      </c>
      <c r="I29" s="119">
        <v>835.76</v>
      </c>
      <c r="J29" s="120">
        <v>514.87</v>
      </c>
    </row>
    <row r="30" spans="1:10" s="102" customFormat="1" ht="18.75" customHeight="1">
      <c r="A30" s="114">
        <v>21009</v>
      </c>
      <c r="B30" s="115">
        <v>28</v>
      </c>
      <c r="C30" s="116">
        <v>87.2237</v>
      </c>
      <c r="D30" s="116">
        <v>87.2398</v>
      </c>
      <c r="E30" s="116">
        <f t="shared" si="0"/>
        <v>0.016100000000008663</v>
      </c>
      <c r="F30" s="117">
        <f t="shared" si="1"/>
        <v>64.10511646429886</v>
      </c>
      <c r="G30" s="118">
        <f>I30-J30</f>
        <v>251.15000000000003</v>
      </c>
      <c r="H30" s="115">
        <v>25</v>
      </c>
      <c r="I30" s="119">
        <v>652.2</v>
      </c>
      <c r="J30" s="118">
        <v>401.05</v>
      </c>
    </row>
    <row r="31" spans="1:10" s="102" customFormat="1" ht="18.75" customHeight="1">
      <c r="A31" s="114"/>
      <c r="B31" s="115">
        <v>29</v>
      </c>
      <c r="C31" s="116">
        <v>85.2576</v>
      </c>
      <c r="D31" s="116">
        <v>85.2729</v>
      </c>
      <c r="E31" s="116">
        <f t="shared" si="0"/>
        <v>0.015300000000010527</v>
      </c>
      <c r="F31" s="117">
        <f t="shared" si="1"/>
        <v>55.01618122981133</v>
      </c>
      <c r="G31" s="118">
        <f aca="true" t="shared" si="5" ref="G31:G38">I31-J31</f>
        <v>278.09999999999997</v>
      </c>
      <c r="H31" s="115">
        <v>26</v>
      </c>
      <c r="I31" s="119">
        <v>656.04</v>
      </c>
      <c r="J31" s="118">
        <v>377.94</v>
      </c>
    </row>
    <row r="32" spans="1:10" s="102" customFormat="1" ht="18.75" customHeight="1">
      <c r="A32" s="114"/>
      <c r="B32" s="115">
        <v>30</v>
      </c>
      <c r="C32" s="116">
        <v>84.9817</v>
      </c>
      <c r="D32" s="116">
        <v>84.988</v>
      </c>
      <c r="E32" s="116">
        <f t="shared" si="0"/>
        <v>0.0062999999999959755</v>
      </c>
      <c r="F32" s="117">
        <f t="shared" si="1"/>
        <v>24.704913532786854</v>
      </c>
      <c r="G32" s="118">
        <f t="shared" si="5"/>
        <v>255.01</v>
      </c>
      <c r="H32" s="115">
        <v>27</v>
      </c>
      <c r="I32" s="119">
        <v>785.5</v>
      </c>
      <c r="J32" s="120">
        <v>530.49</v>
      </c>
    </row>
    <row r="33" spans="1:10" s="102" customFormat="1" ht="18.75" customHeight="1">
      <c r="A33" s="114">
        <v>21019</v>
      </c>
      <c r="B33" s="115">
        <v>31</v>
      </c>
      <c r="C33" s="116">
        <v>84.8615</v>
      </c>
      <c r="D33" s="116">
        <v>84.8733</v>
      </c>
      <c r="E33" s="116">
        <f t="shared" si="0"/>
        <v>0.011799999999993815</v>
      </c>
      <c r="F33" s="117">
        <f t="shared" si="1"/>
        <v>38.76223638392292</v>
      </c>
      <c r="G33" s="118">
        <f t="shared" si="5"/>
        <v>304.42</v>
      </c>
      <c r="H33" s="115">
        <v>28</v>
      </c>
      <c r="I33" s="119">
        <v>670.58</v>
      </c>
      <c r="J33" s="118">
        <v>366.16</v>
      </c>
    </row>
    <row r="34" spans="1:10" s="102" customFormat="1" ht="18.75" customHeight="1">
      <c r="A34" s="114"/>
      <c r="B34" s="115">
        <v>32</v>
      </c>
      <c r="C34" s="116">
        <v>85.005</v>
      </c>
      <c r="D34" s="116">
        <v>85.015</v>
      </c>
      <c r="E34" s="116">
        <f t="shared" si="0"/>
        <v>0.010000000000005116</v>
      </c>
      <c r="F34" s="117">
        <f t="shared" si="1"/>
        <v>38.58173540647831</v>
      </c>
      <c r="G34" s="118">
        <f t="shared" si="5"/>
        <v>259.19000000000005</v>
      </c>
      <c r="H34" s="115">
        <v>29</v>
      </c>
      <c r="I34" s="119">
        <v>802.32</v>
      </c>
      <c r="J34" s="118">
        <v>543.13</v>
      </c>
    </row>
    <row r="35" spans="1:10" s="102" customFormat="1" ht="18.75" customHeight="1">
      <c r="A35" s="114"/>
      <c r="B35" s="115">
        <v>33</v>
      </c>
      <c r="C35" s="116">
        <v>85.9705</v>
      </c>
      <c r="D35" s="116">
        <v>85.9775</v>
      </c>
      <c r="E35" s="116">
        <f t="shared" si="0"/>
        <v>0.007000000000005002</v>
      </c>
      <c r="F35" s="117">
        <f t="shared" si="1"/>
        <v>27.041644131982547</v>
      </c>
      <c r="G35" s="118">
        <f t="shared" si="5"/>
        <v>258.86</v>
      </c>
      <c r="H35" s="115">
        <v>30</v>
      </c>
      <c r="I35" s="119">
        <v>805.49</v>
      </c>
      <c r="J35" s="120">
        <v>546.63</v>
      </c>
    </row>
    <row r="36" spans="1:10" s="102" customFormat="1" ht="18.75" customHeight="1">
      <c r="A36" s="114">
        <v>21030</v>
      </c>
      <c r="B36" s="115">
        <v>34</v>
      </c>
      <c r="C36" s="116">
        <v>83.7027</v>
      </c>
      <c r="D36" s="116">
        <v>83.7082</v>
      </c>
      <c r="E36" s="116">
        <f t="shared" si="0"/>
        <v>0.005500000000012051</v>
      </c>
      <c r="F36" s="117">
        <f t="shared" si="1"/>
        <v>20.74375801467923</v>
      </c>
      <c r="G36" s="118">
        <f t="shared" si="5"/>
        <v>265.14</v>
      </c>
      <c r="H36" s="115">
        <v>31</v>
      </c>
      <c r="I36" s="119">
        <v>651.16</v>
      </c>
      <c r="J36" s="118">
        <v>386.02</v>
      </c>
    </row>
    <row r="37" spans="1:10" s="102" customFormat="1" ht="18.75" customHeight="1">
      <c r="A37" s="114"/>
      <c r="B37" s="115">
        <v>35</v>
      </c>
      <c r="C37" s="116">
        <v>84.9875</v>
      </c>
      <c r="D37" s="116">
        <v>84.9995</v>
      </c>
      <c r="E37" s="116">
        <f t="shared" si="0"/>
        <v>0.012000000000000455</v>
      </c>
      <c r="F37" s="117">
        <f t="shared" si="1"/>
        <v>46.24990364603582</v>
      </c>
      <c r="G37" s="118">
        <f t="shared" si="5"/>
        <v>259.46000000000004</v>
      </c>
      <c r="H37" s="115">
        <v>32</v>
      </c>
      <c r="I37" s="119">
        <v>808.73</v>
      </c>
      <c r="J37" s="118">
        <v>549.27</v>
      </c>
    </row>
    <row r="38" spans="1:10" s="102" customFormat="1" ht="18.75" customHeight="1">
      <c r="A38" s="114"/>
      <c r="B38" s="115">
        <v>36</v>
      </c>
      <c r="C38" s="116">
        <v>84.5483</v>
      </c>
      <c r="D38" s="116">
        <v>84.5561</v>
      </c>
      <c r="E38" s="116">
        <f t="shared" si="0"/>
        <v>0.007800000000003138</v>
      </c>
      <c r="F38" s="117">
        <f t="shared" si="1"/>
        <v>29.112081513839943</v>
      </c>
      <c r="G38" s="118">
        <f t="shared" si="5"/>
        <v>267.93000000000006</v>
      </c>
      <c r="H38" s="115">
        <v>33</v>
      </c>
      <c r="I38" s="119">
        <v>669.19</v>
      </c>
      <c r="J38" s="120">
        <v>401.26</v>
      </c>
    </row>
    <row r="39" spans="1:10" s="102" customFormat="1" ht="18.75" customHeight="1">
      <c r="A39" s="114">
        <v>21038</v>
      </c>
      <c r="B39" s="115">
        <v>28</v>
      </c>
      <c r="C39" s="116">
        <v>87.2402</v>
      </c>
      <c r="D39" s="116">
        <v>87.326</v>
      </c>
      <c r="E39" s="116">
        <f t="shared" si="0"/>
        <v>0.08579999999999188</v>
      </c>
      <c r="F39" s="117">
        <f t="shared" si="1"/>
        <v>324.7662667019641</v>
      </c>
      <c r="G39" s="118">
        <f>I39-J39</f>
        <v>264.18999999999994</v>
      </c>
      <c r="H39" s="115">
        <v>34</v>
      </c>
      <c r="I39" s="119">
        <v>795.14</v>
      </c>
      <c r="J39" s="118">
        <v>530.95</v>
      </c>
    </row>
    <row r="40" spans="1:10" s="102" customFormat="1" ht="18.75" customHeight="1">
      <c r="A40" s="114"/>
      <c r="B40" s="115">
        <v>29</v>
      </c>
      <c r="C40" s="116">
        <v>85.251</v>
      </c>
      <c r="D40" s="116">
        <v>85.3504</v>
      </c>
      <c r="E40" s="116">
        <f t="shared" si="0"/>
        <v>0.09939999999998861</v>
      </c>
      <c r="F40" s="117">
        <f t="shared" si="1"/>
        <v>336.93773092433685</v>
      </c>
      <c r="G40" s="118">
        <f aca="true" t="shared" si="6" ref="G40:G47">I40-J40</f>
        <v>295.01</v>
      </c>
      <c r="H40" s="115">
        <v>35</v>
      </c>
      <c r="I40" s="119">
        <v>774.38</v>
      </c>
      <c r="J40" s="118">
        <v>479.37</v>
      </c>
    </row>
    <row r="41" spans="1:10" s="102" customFormat="1" ht="18.75" customHeight="1">
      <c r="A41" s="114"/>
      <c r="B41" s="115">
        <v>30</v>
      </c>
      <c r="C41" s="116">
        <v>85.0145</v>
      </c>
      <c r="D41" s="116">
        <v>85.1032</v>
      </c>
      <c r="E41" s="116">
        <f t="shared" si="0"/>
        <v>0.08870000000000289</v>
      </c>
      <c r="F41" s="117">
        <f t="shared" si="1"/>
        <v>309.7607822594827</v>
      </c>
      <c r="G41" s="118">
        <f t="shared" si="6"/>
        <v>286.35</v>
      </c>
      <c r="H41" s="115">
        <v>36</v>
      </c>
      <c r="I41" s="119">
        <v>789.48</v>
      </c>
      <c r="J41" s="120">
        <v>503.13</v>
      </c>
    </row>
    <row r="42" spans="1:10" s="102" customFormat="1" ht="18.75" customHeight="1">
      <c r="A42" s="114">
        <v>21050</v>
      </c>
      <c r="B42" s="115">
        <v>31</v>
      </c>
      <c r="C42" s="116">
        <v>84.9127</v>
      </c>
      <c r="D42" s="116">
        <v>85.0531</v>
      </c>
      <c r="E42" s="116">
        <f t="shared" si="0"/>
        <v>0.14039999999999964</v>
      </c>
      <c r="F42" s="117">
        <f t="shared" si="1"/>
        <v>505.10864872643424</v>
      </c>
      <c r="G42" s="118">
        <f t="shared" si="6"/>
        <v>277.96</v>
      </c>
      <c r="H42" s="115">
        <v>37</v>
      </c>
      <c r="I42" s="119">
        <v>781.12</v>
      </c>
      <c r="J42" s="118">
        <v>503.16</v>
      </c>
    </row>
    <row r="43" spans="1:10" s="102" customFormat="1" ht="18.75" customHeight="1">
      <c r="A43" s="114"/>
      <c r="B43" s="115">
        <v>32</v>
      </c>
      <c r="C43" s="116">
        <v>85.0276</v>
      </c>
      <c r="D43" s="116">
        <v>85.1929</v>
      </c>
      <c r="E43" s="116">
        <f t="shared" si="0"/>
        <v>0.1652999999999878</v>
      </c>
      <c r="F43" s="117">
        <f t="shared" si="1"/>
        <v>606.2495415535385</v>
      </c>
      <c r="G43" s="118">
        <f t="shared" si="6"/>
        <v>272.65999999999997</v>
      </c>
      <c r="H43" s="115">
        <v>38</v>
      </c>
      <c r="I43" s="119">
        <v>816.15</v>
      </c>
      <c r="J43" s="118">
        <v>543.49</v>
      </c>
    </row>
    <row r="44" spans="1:10" s="102" customFormat="1" ht="18.75" customHeight="1">
      <c r="A44" s="114"/>
      <c r="B44" s="115">
        <v>33</v>
      </c>
      <c r="C44" s="116">
        <v>86.0165</v>
      </c>
      <c r="D44" s="116">
        <v>86.1399</v>
      </c>
      <c r="E44" s="116">
        <f t="shared" si="0"/>
        <v>0.12340000000000373</v>
      </c>
      <c r="F44" s="117">
        <f t="shared" si="1"/>
        <v>425.869685256777</v>
      </c>
      <c r="G44" s="118">
        <f t="shared" si="6"/>
        <v>289.76000000000005</v>
      </c>
      <c r="H44" s="115">
        <v>39</v>
      </c>
      <c r="I44" s="119">
        <v>644.07</v>
      </c>
      <c r="J44" s="120">
        <v>354.31</v>
      </c>
    </row>
    <row r="45" spans="1:10" s="102" customFormat="1" ht="18.75" customHeight="1">
      <c r="A45" s="114">
        <v>21060</v>
      </c>
      <c r="B45" s="115">
        <v>34</v>
      </c>
      <c r="C45" s="116">
        <v>83.755</v>
      </c>
      <c r="D45" s="116">
        <v>83.9158</v>
      </c>
      <c r="E45" s="116">
        <f t="shared" si="0"/>
        <v>0.16080000000000894</v>
      </c>
      <c r="F45" s="117">
        <f t="shared" si="1"/>
        <v>571.8960059750648</v>
      </c>
      <c r="G45" s="118">
        <f t="shared" si="6"/>
        <v>281.16999999999996</v>
      </c>
      <c r="H45" s="115">
        <v>40</v>
      </c>
      <c r="I45" s="119">
        <v>802.12</v>
      </c>
      <c r="J45" s="118">
        <v>520.95</v>
      </c>
    </row>
    <row r="46" spans="1:10" s="102" customFormat="1" ht="18.75" customHeight="1">
      <c r="A46" s="114"/>
      <c r="B46" s="115">
        <v>35</v>
      </c>
      <c r="C46" s="116">
        <v>85.0202</v>
      </c>
      <c r="D46" s="116">
        <v>85.1919</v>
      </c>
      <c r="E46" s="116">
        <f t="shared" si="0"/>
        <v>0.1717000000000013</v>
      </c>
      <c r="F46" s="117">
        <f t="shared" si="1"/>
        <v>612.0775702267265</v>
      </c>
      <c r="G46" s="118">
        <f t="shared" si="6"/>
        <v>280.52</v>
      </c>
      <c r="H46" s="115">
        <v>41</v>
      </c>
      <c r="I46" s="119">
        <v>831.28</v>
      </c>
      <c r="J46" s="118">
        <v>550.76</v>
      </c>
    </row>
    <row r="47" spans="1:10" s="102" customFormat="1" ht="18.75" customHeight="1">
      <c r="A47" s="114"/>
      <c r="B47" s="115">
        <v>36</v>
      </c>
      <c r="C47" s="116">
        <v>84.6084</v>
      </c>
      <c r="D47" s="116">
        <v>84.8158</v>
      </c>
      <c r="E47" s="116">
        <f t="shared" si="0"/>
        <v>0.2073999999999927</v>
      </c>
      <c r="F47" s="117">
        <f t="shared" si="1"/>
        <v>613.3735545500035</v>
      </c>
      <c r="G47" s="118">
        <f t="shared" si="6"/>
        <v>338.13</v>
      </c>
      <c r="H47" s="115">
        <v>42</v>
      </c>
      <c r="I47" s="119">
        <v>702.13</v>
      </c>
      <c r="J47" s="120">
        <v>364</v>
      </c>
    </row>
    <row r="48" spans="1:10" ht="18.75" customHeight="1">
      <c r="A48" s="125">
        <v>21067</v>
      </c>
      <c r="B48" s="127">
        <v>28</v>
      </c>
      <c r="C48" s="144">
        <v>87.1892</v>
      </c>
      <c r="D48" s="144">
        <v>87.2405</v>
      </c>
      <c r="E48" s="116">
        <f aca="true" t="shared" si="7" ref="E48:E58">D48-C48</f>
        <v>0.05129999999999768</v>
      </c>
      <c r="F48" s="117">
        <f aca="true" t="shared" si="8" ref="F48:F58">((10^6)*E48/G48)</f>
        <v>192.24283305226786</v>
      </c>
      <c r="G48" s="118">
        <f aca="true" t="shared" si="9" ref="G48:G58">I48-J48</f>
        <v>266.85</v>
      </c>
      <c r="H48" s="115">
        <v>43</v>
      </c>
      <c r="I48" s="136">
        <v>759.59</v>
      </c>
      <c r="J48" s="136">
        <v>492.74</v>
      </c>
    </row>
    <row r="49" spans="1:10" ht="18.75" customHeight="1">
      <c r="A49" s="125"/>
      <c r="B49" s="127">
        <v>29</v>
      </c>
      <c r="C49" s="144">
        <v>85.2084</v>
      </c>
      <c r="D49" s="144">
        <v>85.2638</v>
      </c>
      <c r="E49" s="116">
        <f t="shared" si="7"/>
        <v>0.05540000000000589</v>
      </c>
      <c r="F49" s="117">
        <f t="shared" si="8"/>
        <v>205.527731404214</v>
      </c>
      <c r="G49" s="118">
        <f t="shared" si="9"/>
        <v>269.55</v>
      </c>
      <c r="H49" s="115">
        <v>44</v>
      </c>
      <c r="I49" s="136">
        <v>754</v>
      </c>
      <c r="J49" s="136">
        <v>484.45</v>
      </c>
    </row>
    <row r="50" spans="1:10" ht="18.75" customHeight="1">
      <c r="A50" s="125"/>
      <c r="B50" s="127">
        <v>30</v>
      </c>
      <c r="C50" s="144">
        <v>84.9347</v>
      </c>
      <c r="D50" s="144">
        <v>84.9968</v>
      </c>
      <c r="E50" s="116">
        <f t="shared" si="7"/>
        <v>0.06209999999998672</v>
      </c>
      <c r="F50" s="117">
        <f t="shared" si="8"/>
        <v>210.65843481796097</v>
      </c>
      <c r="G50" s="118">
        <f t="shared" si="9"/>
        <v>294.79</v>
      </c>
      <c r="H50" s="115">
        <v>45</v>
      </c>
      <c r="I50" s="136">
        <v>714.85</v>
      </c>
      <c r="J50" s="136">
        <v>420.06</v>
      </c>
    </row>
    <row r="51" spans="1:10" ht="18.75" customHeight="1">
      <c r="A51" s="125">
        <v>21079</v>
      </c>
      <c r="B51" s="127">
        <v>31</v>
      </c>
      <c r="C51" s="144">
        <v>84.8835</v>
      </c>
      <c r="D51" s="144">
        <v>84.9786</v>
      </c>
      <c r="E51" s="116">
        <f t="shared" si="7"/>
        <v>0.09510000000000218</v>
      </c>
      <c r="F51" s="117">
        <f t="shared" si="8"/>
        <v>377.44086362915607</v>
      </c>
      <c r="G51" s="118">
        <f t="shared" si="9"/>
        <v>251.96000000000004</v>
      </c>
      <c r="H51" s="115">
        <v>46</v>
      </c>
      <c r="I51" s="136">
        <v>809.7</v>
      </c>
      <c r="J51" s="136">
        <v>557.74</v>
      </c>
    </row>
    <row r="52" spans="1:10" ht="18.75" customHeight="1">
      <c r="A52" s="125"/>
      <c r="B52" s="127">
        <v>32</v>
      </c>
      <c r="C52" s="144">
        <v>84.9967</v>
      </c>
      <c r="D52" s="144">
        <v>85.107</v>
      </c>
      <c r="E52" s="116">
        <f t="shared" si="7"/>
        <v>0.11029999999999518</v>
      </c>
      <c r="F52" s="117">
        <f t="shared" si="8"/>
        <v>431.3142767762686</v>
      </c>
      <c r="G52" s="118">
        <f t="shared" si="9"/>
        <v>255.73000000000002</v>
      </c>
      <c r="H52" s="115">
        <v>47</v>
      </c>
      <c r="I52" s="136">
        <v>833.98</v>
      </c>
      <c r="J52" s="136">
        <v>578.25</v>
      </c>
    </row>
    <row r="53" spans="1:10" ht="18.75" customHeight="1">
      <c r="A53" s="125"/>
      <c r="B53" s="127">
        <v>33</v>
      </c>
      <c r="C53" s="144">
        <v>85.9635</v>
      </c>
      <c r="D53" s="144">
        <v>86.0728</v>
      </c>
      <c r="E53" s="116">
        <f t="shared" si="7"/>
        <v>0.10930000000000462</v>
      </c>
      <c r="F53" s="117">
        <f t="shared" si="8"/>
        <v>353.6530123600744</v>
      </c>
      <c r="G53" s="118">
        <f t="shared" si="9"/>
        <v>309.06000000000006</v>
      </c>
      <c r="H53" s="115">
        <v>48</v>
      </c>
      <c r="I53" s="136">
        <v>655.71</v>
      </c>
      <c r="J53" s="136">
        <v>346.65</v>
      </c>
    </row>
    <row r="54" spans="1:10" ht="18.75" customHeight="1">
      <c r="A54" s="125">
        <v>21086</v>
      </c>
      <c r="B54" s="127">
        <v>34</v>
      </c>
      <c r="C54" s="144">
        <v>83.7247</v>
      </c>
      <c r="D54" s="144">
        <v>83.7815</v>
      </c>
      <c r="E54" s="116">
        <f t="shared" si="7"/>
        <v>0.05679999999999552</v>
      </c>
      <c r="F54" s="117">
        <f t="shared" si="8"/>
        <v>245.1974962227305</v>
      </c>
      <c r="G54" s="118">
        <f t="shared" si="9"/>
        <v>231.64999999999998</v>
      </c>
      <c r="H54" s="115">
        <v>49</v>
      </c>
      <c r="I54" s="136">
        <v>788.63</v>
      </c>
      <c r="J54" s="136">
        <v>556.98</v>
      </c>
    </row>
    <row r="55" spans="1:10" ht="18.75" customHeight="1">
      <c r="A55" s="125"/>
      <c r="B55" s="127">
        <v>35</v>
      </c>
      <c r="C55" s="144">
        <v>84.986</v>
      </c>
      <c r="D55" s="144">
        <v>85.0431</v>
      </c>
      <c r="E55" s="116">
        <f t="shared" si="7"/>
        <v>0.05709999999999127</v>
      </c>
      <c r="F55" s="117">
        <f t="shared" si="8"/>
        <v>203.0727647769801</v>
      </c>
      <c r="G55" s="118">
        <f t="shared" si="9"/>
        <v>281.18</v>
      </c>
      <c r="H55" s="115">
        <v>50</v>
      </c>
      <c r="I55" s="136">
        <v>647.87</v>
      </c>
      <c r="J55" s="136">
        <v>366.69</v>
      </c>
    </row>
    <row r="56" spans="1:10" ht="18.75" customHeight="1">
      <c r="A56" s="125"/>
      <c r="B56" s="127">
        <v>36</v>
      </c>
      <c r="C56" s="144">
        <v>84.5558</v>
      </c>
      <c r="D56" s="144">
        <v>84.6147</v>
      </c>
      <c r="E56" s="116">
        <f t="shared" si="7"/>
        <v>0.05889999999999418</v>
      </c>
      <c r="F56" s="117">
        <f t="shared" si="8"/>
        <v>199.3839071121295</v>
      </c>
      <c r="G56" s="118">
        <f t="shared" si="9"/>
        <v>295.41</v>
      </c>
      <c r="H56" s="115">
        <v>51</v>
      </c>
      <c r="I56" s="136">
        <v>595</v>
      </c>
      <c r="J56" s="136">
        <v>299.59</v>
      </c>
    </row>
    <row r="57" spans="1:10" ht="18.75" customHeight="1">
      <c r="A57" s="125">
        <v>21100</v>
      </c>
      <c r="B57" s="127">
        <v>28</v>
      </c>
      <c r="C57" s="144">
        <v>87.2197</v>
      </c>
      <c r="D57" s="144">
        <v>87.2421</v>
      </c>
      <c r="E57" s="116">
        <f t="shared" si="7"/>
        <v>0.022399999999990428</v>
      </c>
      <c r="F57" s="117">
        <f t="shared" si="8"/>
        <v>74.37412842815071</v>
      </c>
      <c r="G57" s="118">
        <f t="shared" si="9"/>
        <v>301.17999999999995</v>
      </c>
      <c r="H57" s="115">
        <v>52</v>
      </c>
      <c r="I57" s="136">
        <v>663.81</v>
      </c>
      <c r="J57" s="136">
        <v>362.63</v>
      </c>
    </row>
    <row r="58" spans="1:10" ht="18.75" customHeight="1">
      <c r="A58" s="125"/>
      <c r="B58" s="127">
        <v>29</v>
      </c>
      <c r="C58" s="144">
        <v>85.2458</v>
      </c>
      <c r="D58" s="144">
        <v>85.2645</v>
      </c>
      <c r="E58" s="116">
        <f t="shared" si="7"/>
        <v>0.018699999999995498</v>
      </c>
      <c r="F58" s="117">
        <f t="shared" si="8"/>
        <v>70.91660662139444</v>
      </c>
      <c r="G58" s="118">
        <f t="shared" si="9"/>
        <v>263.68999999999994</v>
      </c>
      <c r="H58" s="115">
        <v>53</v>
      </c>
      <c r="I58" s="136">
        <v>821.65</v>
      </c>
      <c r="J58" s="136">
        <v>557.96</v>
      </c>
    </row>
    <row r="59" spans="1:10" ht="18.75" customHeight="1">
      <c r="A59" s="125"/>
      <c r="B59" s="127">
        <v>30</v>
      </c>
      <c r="C59" s="144">
        <v>84.9726</v>
      </c>
      <c r="D59" s="144">
        <v>84.9912</v>
      </c>
      <c r="E59" s="116">
        <f aca="true" t="shared" si="10" ref="E59:E69">D59-C59</f>
        <v>0.01860000000000639</v>
      </c>
      <c r="F59" s="117">
        <f aca="true" t="shared" si="11" ref="F59:F69">((10^6)*E59/G59)</f>
        <v>61.8824233955697</v>
      </c>
      <c r="G59" s="118">
        <f aca="true" t="shared" si="12" ref="G59:G69">I59-J59</f>
        <v>300.57000000000005</v>
      </c>
      <c r="H59" s="115">
        <v>54</v>
      </c>
      <c r="I59" s="136">
        <v>666.85</v>
      </c>
      <c r="J59" s="136">
        <v>366.28</v>
      </c>
    </row>
    <row r="60" spans="1:10" ht="18.75" customHeight="1">
      <c r="A60" s="125">
        <v>21110</v>
      </c>
      <c r="B60" s="127">
        <v>31</v>
      </c>
      <c r="C60" s="144">
        <v>84.8872</v>
      </c>
      <c r="D60" s="144">
        <v>84.8918</v>
      </c>
      <c r="E60" s="116">
        <f t="shared" si="10"/>
        <v>0.004599999999996385</v>
      </c>
      <c r="F60" s="117">
        <f t="shared" si="11"/>
        <v>14.607812003799252</v>
      </c>
      <c r="G60" s="118">
        <f t="shared" si="12"/>
        <v>314.90000000000003</v>
      </c>
      <c r="H60" s="115">
        <v>55</v>
      </c>
      <c r="I60" s="136">
        <v>674.34</v>
      </c>
      <c r="J60" s="136">
        <v>359.44</v>
      </c>
    </row>
    <row r="61" spans="1:10" ht="18.75" customHeight="1">
      <c r="A61" s="125"/>
      <c r="B61" s="127">
        <v>32</v>
      </c>
      <c r="C61" s="144">
        <v>85.0315</v>
      </c>
      <c r="D61" s="144">
        <v>85.039</v>
      </c>
      <c r="E61" s="116">
        <f t="shared" si="10"/>
        <v>0.00750000000000739</v>
      </c>
      <c r="F61" s="117">
        <f t="shared" si="11"/>
        <v>27.62430939229241</v>
      </c>
      <c r="G61" s="118">
        <f t="shared" si="12"/>
        <v>271.5</v>
      </c>
      <c r="H61" s="115">
        <v>56</v>
      </c>
      <c r="I61" s="136">
        <v>826.91</v>
      </c>
      <c r="J61" s="136">
        <v>555.41</v>
      </c>
    </row>
    <row r="62" spans="1:10" ht="18.75" customHeight="1">
      <c r="A62" s="125"/>
      <c r="B62" s="127">
        <v>33</v>
      </c>
      <c r="C62" s="144">
        <v>85.9859</v>
      </c>
      <c r="D62" s="144">
        <v>86.0029</v>
      </c>
      <c r="E62" s="116">
        <f t="shared" si="10"/>
        <v>0.016999999999995907</v>
      </c>
      <c r="F62" s="117">
        <f t="shared" si="11"/>
        <v>52.13924244746484</v>
      </c>
      <c r="G62" s="118">
        <f t="shared" si="12"/>
        <v>326.04999999999995</v>
      </c>
      <c r="H62" s="115">
        <v>57</v>
      </c>
      <c r="I62" s="136">
        <v>878.38</v>
      </c>
      <c r="J62" s="136">
        <v>552.33</v>
      </c>
    </row>
    <row r="63" spans="1:10" ht="18.75" customHeight="1">
      <c r="A63" s="125">
        <v>21121</v>
      </c>
      <c r="B63" s="127">
        <v>34</v>
      </c>
      <c r="C63" s="144">
        <v>83.7298</v>
      </c>
      <c r="D63" s="144">
        <v>83.7383</v>
      </c>
      <c r="E63" s="116">
        <f t="shared" si="10"/>
        <v>0.008499999999997954</v>
      </c>
      <c r="F63" s="117">
        <f t="shared" si="11"/>
        <v>28.361695028354873</v>
      </c>
      <c r="G63" s="118">
        <f t="shared" si="12"/>
        <v>299.69999999999993</v>
      </c>
      <c r="H63" s="115">
        <v>58</v>
      </c>
      <c r="I63" s="136">
        <v>832.64</v>
      </c>
      <c r="J63" s="136">
        <v>532.94</v>
      </c>
    </row>
    <row r="64" spans="1:10" ht="18.75" customHeight="1">
      <c r="A64" s="125"/>
      <c r="B64" s="127">
        <v>35</v>
      </c>
      <c r="C64" s="144">
        <v>85.0098</v>
      </c>
      <c r="D64" s="144">
        <v>85.0128</v>
      </c>
      <c r="E64" s="116">
        <f t="shared" si="10"/>
        <v>0.0030000000000001137</v>
      </c>
      <c r="F64" s="117">
        <f t="shared" si="11"/>
        <v>11.041996392948262</v>
      </c>
      <c r="G64" s="118">
        <f t="shared" si="12"/>
        <v>271.69000000000005</v>
      </c>
      <c r="H64" s="115">
        <v>59</v>
      </c>
      <c r="I64" s="136">
        <v>838.21</v>
      </c>
      <c r="J64" s="136">
        <v>566.52</v>
      </c>
    </row>
    <row r="65" spans="1:10" ht="18.75" customHeight="1">
      <c r="A65" s="125"/>
      <c r="B65" s="127">
        <v>36</v>
      </c>
      <c r="C65" s="144">
        <v>84.5986</v>
      </c>
      <c r="D65" s="144">
        <v>84.6029</v>
      </c>
      <c r="E65" s="116">
        <f t="shared" si="10"/>
        <v>0.004300000000000637</v>
      </c>
      <c r="F65" s="117">
        <f t="shared" si="11"/>
        <v>15.167548500884077</v>
      </c>
      <c r="G65" s="118">
        <f t="shared" si="12"/>
        <v>283.50000000000006</v>
      </c>
      <c r="H65" s="115">
        <v>60</v>
      </c>
      <c r="I65" s="136">
        <v>791.94</v>
      </c>
      <c r="J65" s="136">
        <v>508.44</v>
      </c>
    </row>
    <row r="66" spans="1:10" ht="18.75" customHeight="1">
      <c r="A66" s="125">
        <v>21134</v>
      </c>
      <c r="B66" s="127">
        <v>28</v>
      </c>
      <c r="C66" s="144">
        <v>87.1888</v>
      </c>
      <c r="D66" s="144">
        <v>87.194</v>
      </c>
      <c r="E66" s="116">
        <f t="shared" si="10"/>
        <v>0.005200000000002092</v>
      </c>
      <c r="F66" s="117">
        <f t="shared" si="11"/>
        <v>15.625000000006288</v>
      </c>
      <c r="G66" s="118">
        <f t="shared" si="12"/>
        <v>332.79999999999995</v>
      </c>
      <c r="H66" s="115">
        <v>61</v>
      </c>
      <c r="I66" s="136">
        <v>702.54</v>
      </c>
      <c r="J66" s="136">
        <v>369.74</v>
      </c>
    </row>
    <row r="67" spans="1:10" ht="18.75" customHeight="1">
      <c r="A67" s="125"/>
      <c r="B67" s="127">
        <v>29</v>
      </c>
      <c r="C67" s="144">
        <v>85.2394</v>
      </c>
      <c r="D67" s="144">
        <v>85.2452</v>
      </c>
      <c r="E67" s="116">
        <f t="shared" si="10"/>
        <v>0.005799999999993588</v>
      </c>
      <c r="F67" s="117">
        <f t="shared" si="11"/>
        <v>19.905961492238692</v>
      </c>
      <c r="G67" s="118">
        <f t="shared" si="12"/>
        <v>291.37</v>
      </c>
      <c r="H67" s="115">
        <v>62</v>
      </c>
      <c r="I67" s="136">
        <v>828.99</v>
      </c>
      <c r="J67" s="136">
        <v>537.62</v>
      </c>
    </row>
    <row r="68" spans="1:10" ht="18.75" customHeight="1">
      <c r="A68" s="125"/>
      <c r="B68" s="127">
        <v>30</v>
      </c>
      <c r="C68" s="144">
        <v>84.9595</v>
      </c>
      <c r="D68" s="144">
        <v>84.9688</v>
      </c>
      <c r="E68" s="116">
        <f t="shared" si="10"/>
        <v>0.00929999999999609</v>
      </c>
      <c r="F68" s="117">
        <f t="shared" si="11"/>
        <v>31.012404961971747</v>
      </c>
      <c r="G68" s="118">
        <f t="shared" si="12"/>
        <v>299.88000000000005</v>
      </c>
      <c r="H68" s="115">
        <v>63</v>
      </c>
      <c r="I68" s="136">
        <v>791.69</v>
      </c>
      <c r="J68" s="136">
        <v>491.81</v>
      </c>
    </row>
    <row r="69" spans="1:10" ht="18.75" customHeight="1">
      <c r="A69" s="125">
        <v>21141</v>
      </c>
      <c r="B69" s="127">
        <v>31</v>
      </c>
      <c r="C69" s="144">
        <v>84.9072</v>
      </c>
      <c r="D69" s="144">
        <v>84.9092</v>
      </c>
      <c r="E69" s="116">
        <f t="shared" si="10"/>
        <v>0.001999999999995339</v>
      </c>
      <c r="F69" s="117">
        <f t="shared" si="11"/>
        <v>6.961849067096001</v>
      </c>
      <c r="G69" s="118">
        <f t="shared" si="12"/>
        <v>287.28</v>
      </c>
      <c r="H69" s="115">
        <v>64</v>
      </c>
      <c r="I69" s="136">
        <v>832.17</v>
      </c>
      <c r="J69" s="136">
        <v>544.89</v>
      </c>
    </row>
    <row r="70" spans="1:10" ht="18.75" customHeight="1">
      <c r="A70" s="125"/>
      <c r="B70" s="127">
        <v>32</v>
      </c>
      <c r="C70" s="144">
        <v>85.0525</v>
      </c>
      <c r="D70" s="144">
        <v>85.0575</v>
      </c>
      <c r="E70" s="116">
        <f aca="true" t="shared" si="13" ref="E70:E133">D70-C70</f>
        <v>0.005000000000009663</v>
      </c>
      <c r="F70" s="117">
        <f aca="true" t="shared" si="14" ref="F70:F133">((10^6)*E70/G70)</f>
        <v>17.93657626635695</v>
      </c>
      <c r="G70" s="118">
        <f aca="true" t="shared" si="15" ref="G70:G133">I70-J70</f>
        <v>278.76</v>
      </c>
      <c r="H70" s="115">
        <v>65</v>
      </c>
      <c r="I70" s="136">
        <v>687.27</v>
      </c>
      <c r="J70" s="136">
        <v>408.51</v>
      </c>
    </row>
    <row r="71" spans="1:10" ht="18.75" customHeight="1">
      <c r="A71" s="125"/>
      <c r="B71" s="127">
        <v>33</v>
      </c>
      <c r="C71" s="144">
        <v>86.0247</v>
      </c>
      <c r="D71" s="144">
        <v>86.0262</v>
      </c>
      <c r="E71" s="116">
        <f t="shared" si="13"/>
        <v>0.0015000000000071623</v>
      </c>
      <c r="F71" s="117">
        <f t="shared" si="14"/>
        <v>4.538440591834323</v>
      </c>
      <c r="G71" s="118">
        <f t="shared" si="15"/>
        <v>330.51</v>
      </c>
      <c r="H71" s="115">
        <v>66</v>
      </c>
      <c r="I71" s="136">
        <v>698.13</v>
      </c>
      <c r="J71" s="136">
        <v>367.62</v>
      </c>
    </row>
    <row r="72" spans="1:10" ht="18.75" customHeight="1">
      <c r="A72" s="125">
        <v>21151</v>
      </c>
      <c r="B72" s="127">
        <v>34</v>
      </c>
      <c r="C72" s="144">
        <v>83.774</v>
      </c>
      <c r="D72" s="144">
        <v>83.7763</v>
      </c>
      <c r="E72" s="116">
        <f t="shared" si="13"/>
        <v>0.002300000000005298</v>
      </c>
      <c r="F72" s="117">
        <f t="shared" si="14"/>
        <v>6.78086028481175</v>
      </c>
      <c r="G72" s="118">
        <f t="shared" si="15"/>
        <v>339.19000000000005</v>
      </c>
      <c r="H72" s="115">
        <v>67</v>
      </c>
      <c r="I72" s="136">
        <v>737.2</v>
      </c>
      <c r="J72" s="136">
        <v>398.01</v>
      </c>
    </row>
    <row r="73" spans="1:10" ht="18.75" customHeight="1">
      <c r="A73" s="125"/>
      <c r="B73" s="127">
        <v>35</v>
      </c>
      <c r="C73" s="144">
        <v>85.0538</v>
      </c>
      <c r="D73" s="144">
        <v>85.0557</v>
      </c>
      <c r="E73" s="116">
        <f t="shared" si="13"/>
        <v>0.00190000000000623</v>
      </c>
      <c r="F73" s="117">
        <f t="shared" si="14"/>
        <v>6.362601299331024</v>
      </c>
      <c r="G73" s="118">
        <f t="shared" si="15"/>
        <v>298.61999999999995</v>
      </c>
      <c r="H73" s="115">
        <v>68</v>
      </c>
      <c r="I73" s="136">
        <v>807.67</v>
      </c>
      <c r="J73" s="136">
        <v>509.05</v>
      </c>
    </row>
    <row r="74" spans="1:10" ht="18.75" customHeight="1">
      <c r="A74" s="125"/>
      <c r="B74" s="127">
        <v>36</v>
      </c>
      <c r="C74" s="144">
        <v>84.6082</v>
      </c>
      <c r="D74" s="144">
        <v>84.6142</v>
      </c>
      <c r="E74" s="116">
        <f t="shared" si="13"/>
        <v>0.006000000000000227</v>
      </c>
      <c r="F74" s="117">
        <f t="shared" si="14"/>
        <v>19.461563412261523</v>
      </c>
      <c r="G74" s="118">
        <f t="shared" si="15"/>
        <v>308.3</v>
      </c>
      <c r="H74" s="115">
        <v>69</v>
      </c>
      <c r="I74" s="136">
        <v>688</v>
      </c>
      <c r="J74" s="136">
        <v>379.7</v>
      </c>
    </row>
    <row r="75" spans="1:10" ht="18.75" customHeight="1">
      <c r="A75" s="125">
        <v>21163</v>
      </c>
      <c r="B75" s="127">
        <v>28</v>
      </c>
      <c r="C75" s="144">
        <v>87.2061</v>
      </c>
      <c r="D75" s="144">
        <v>87.2219</v>
      </c>
      <c r="E75" s="174">
        <f t="shared" si="13"/>
        <v>0.015799999999998704</v>
      </c>
      <c r="F75" s="175">
        <f t="shared" si="14"/>
        <v>46.119267929591366</v>
      </c>
      <c r="G75" s="176">
        <f t="shared" si="15"/>
        <v>342.59</v>
      </c>
      <c r="H75" s="177">
        <v>70</v>
      </c>
      <c r="I75" s="136">
        <v>708.52</v>
      </c>
      <c r="J75" s="136">
        <v>365.93</v>
      </c>
    </row>
    <row r="76" spans="1:10" ht="18.75" customHeight="1">
      <c r="A76" s="125"/>
      <c r="B76" s="127">
        <v>29</v>
      </c>
      <c r="C76" s="144">
        <v>85.2328</v>
      </c>
      <c r="D76" s="144">
        <v>85.24</v>
      </c>
      <c r="E76" s="174">
        <f t="shared" si="13"/>
        <v>0.007199999999997431</v>
      </c>
      <c r="F76" s="175">
        <f t="shared" si="14"/>
        <v>25.534631343750863</v>
      </c>
      <c r="G76" s="176">
        <f t="shared" si="15"/>
        <v>281.96999999999997</v>
      </c>
      <c r="H76" s="177">
        <v>71</v>
      </c>
      <c r="I76" s="136">
        <v>759.81</v>
      </c>
      <c r="J76" s="136">
        <v>477.84</v>
      </c>
    </row>
    <row r="77" spans="1:10" ht="18.75" customHeight="1">
      <c r="A77" s="125"/>
      <c r="B77" s="127">
        <v>30</v>
      </c>
      <c r="C77" s="144">
        <v>85.9394</v>
      </c>
      <c r="D77" s="144">
        <v>85.9553</v>
      </c>
      <c r="E77" s="174">
        <f t="shared" si="13"/>
        <v>0.015899999999987813</v>
      </c>
      <c r="F77" s="175">
        <f t="shared" si="14"/>
        <v>44.88609095781784</v>
      </c>
      <c r="G77" s="176">
        <f t="shared" si="15"/>
        <v>354.22999999999996</v>
      </c>
      <c r="H77" s="177">
        <v>72</v>
      </c>
      <c r="I77" s="136">
        <v>627.15</v>
      </c>
      <c r="J77" s="136">
        <v>272.92</v>
      </c>
    </row>
    <row r="78" spans="1:10" ht="18.75" customHeight="1">
      <c r="A78" s="125">
        <v>21171</v>
      </c>
      <c r="B78" s="127">
        <v>31</v>
      </c>
      <c r="C78" s="144">
        <v>84.854</v>
      </c>
      <c r="D78" s="144">
        <v>84.8618</v>
      </c>
      <c r="E78" s="174">
        <f t="shared" si="13"/>
        <v>0.007800000000003138</v>
      </c>
      <c r="F78" s="175">
        <f t="shared" si="14"/>
        <v>25.32960966423049</v>
      </c>
      <c r="G78" s="176">
        <f t="shared" si="15"/>
        <v>307.94000000000005</v>
      </c>
      <c r="H78" s="177">
        <v>73</v>
      </c>
      <c r="I78" s="136">
        <v>688.32</v>
      </c>
      <c r="J78" s="136">
        <v>380.38</v>
      </c>
    </row>
    <row r="79" spans="1:10" ht="18.75" customHeight="1">
      <c r="A79" s="125"/>
      <c r="B79" s="127">
        <v>32</v>
      </c>
      <c r="C79" s="144">
        <v>85.0148</v>
      </c>
      <c r="D79" s="144">
        <v>85.0198</v>
      </c>
      <c r="E79" s="174">
        <f t="shared" si="13"/>
        <v>0.005000000000009663</v>
      </c>
      <c r="F79" s="175">
        <f t="shared" si="14"/>
        <v>16.02410024680211</v>
      </c>
      <c r="G79" s="176">
        <f t="shared" si="15"/>
        <v>312.03000000000003</v>
      </c>
      <c r="H79" s="177">
        <v>74</v>
      </c>
      <c r="I79" s="136">
        <v>731.82</v>
      </c>
      <c r="J79" s="136">
        <v>419.79</v>
      </c>
    </row>
    <row r="80" spans="1:10" ht="18.75" customHeight="1">
      <c r="A80" s="125"/>
      <c r="B80" s="127">
        <v>33</v>
      </c>
      <c r="C80" s="144">
        <v>85.9808</v>
      </c>
      <c r="D80" s="144">
        <v>85.9887</v>
      </c>
      <c r="E80" s="174">
        <f t="shared" si="13"/>
        <v>0.007899999999992247</v>
      </c>
      <c r="F80" s="175">
        <f t="shared" si="14"/>
        <v>27.356465129137224</v>
      </c>
      <c r="G80" s="176">
        <f t="shared" si="15"/>
        <v>288.78</v>
      </c>
      <c r="H80" s="177">
        <v>75</v>
      </c>
      <c r="I80" s="136">
        <v>845.67</v>
      </c>
      <c r="J80" s="136">
        <v>556.89</v>
      </c>
    </row>
    <row r="81" spans="1:10" ht="18.75" customHeight="1">
      <c r="A81" s="125">
        <v>21178</v>
      </c>
      <c r="B81" s="127">
        <v>34</v>
      </c>
      <c r="C81" s="144">
        <v>83.7556</v>
      </c>
      <c r="D81" s="144">
        <v>83.7695</v>
      </c>
      <c r="E81" s="174">
        <f t="shared" si="13"/>
        <v>0.013899999999992474</v>
      </c>
      <c r="F81" s="175">
        <f t="shared" si="14"/>
        <v>44.694533762033664</v>
      </c>
      <c r="G81" s="176">
        <f t="shared" si="15"/>
        <v>311.00000000000006</v>
      </c>
      <c r="H81" s="177">
        <v>76</v>
      </c>
      <c r="I81" s="136">
        <v>819.34</v>
      </c>
      <c r="J81" s="136">
        <v>508.34</v>
      </c>
    </row>
    <row r="82" spans="1:10" ht="18.75" customHeight="1">
      <c r="A82" s="125"/>
      <c r="B82" s="127">
        <v>35</v>
      </c>
      <c r="C82" s="144">
        <v>85.0128</v>
      </c>
      <c r="D82" s="144">
        <v>85.0222</v>
      </c>
      <c r="E82" s="174">
        <f t="shared" si="13"/>
        <v>0.009399999999999409</v>
      </c>
      <c r="F82" s="175">
        <f t="shared" si="14"/>
        <v>27.88076523802286</v>
      </c>
      <c r="G82" s="176">
        <f t="shared" si="15"/>
        <v>337.15000000000003</v>
      </c>
      <c r="H82" s="177">
        <v>77</v>
      </c>
      <c r="I82" s="136">
        <v>665.71</v>
      </c>
      <c r="J82" s="136">
        <v>328.56</v>
      </c>
    </row>
    <row r="83" spans="1:10" ht="18.75" customHeight="1">
      <c r="A83" s="125"/>
      <c r="B83" s="127">
        <v>36</v>
      </c>
      <c r="C83" s="144">
        <v>84.5618</v>
      </c>
      <c r="D83" s="144">
        <v>84.5688</v>
      </c>
      <c r="E83" s="174">
        <f t="shared" si="13"/>
        <v>0.006999999999990791</v>
      </c>
      <c r="F83" s="175">
        <f t="shared" si="14"/>
        <v>22.847444350123347</v>
      </c>
      <c r="G83" s="176">
        <f t="shared" si="15"/>
        <v>306.38</v>
      </c>
      <c r="H83" s="177">
        <v>78</v>
      </c>
      <c r="I83" s="136">
        <v>821.32</v>
      </c>
      <c r="J83" s="136">
        <v>514.94</v>
      </c>
    </row>
    <row r="84" spans="1:10" ht="18.75" customHeight="1">
      <c r="A84" s="125">
        <v>21193</v>
      </c>
      <c r="B84" s="127">
        <v>28</v>
      </c>
      <c r="C84" s="144">
        <v>87.2122</v>
      </c>
      <c r="D84" s="144">
        <v>87.2324</v>
      </c>
      <c r="E84" s="174">
        <f t="shared" si="13"/>
        <v>0.02020000000000266</v>
      </c>
      <c r="F84" s="175">
        <f t="shared" si="14"/>
        <v>62.1787176409107</v>
      </c>
      <c r="G84" s="176">
        <f t="shared" si="15"/>
        <v>324.87</v>
      </c>
      <c r="H84" s="177">
        <v>79</v>
      </c>
      <c r="I84" s="136">
        <v>862.22</v>
      </c>
      <c r="J84" s="136">
        <v>537.35</v>
      </c>
    </row>
    <row r="85" spans="1:10" ht="18.75" customHeight="1">
      <c r="A85" s="125"/>
      <c r="B85" s="127">
        <v>29</v>
      </c>
      <c r="C85" s="144">
        <v>85.2493</v>
      </c>
      <c r="D85" s="144">
        <v>85.2623</v>
      </c>
      <c r="E85" s="174">
        <f t="shared" si="13"/>
        <v>0.012999999999991019</v>
      </c>
      <c r="F85" s="175">
        <f t="shared" si="14"/>
        <v>33.105836813667665</v>
      </c>
      <c r="G85" s="176">
        <f t="shared" si="15"/>
        <v>392.68</v>
      </c>
      <c r="H85" s="177">
        <v>80</v>
      </c>
      <c r="I85" s="136">
        <v>729.84</v>
      </c>
      <c r="J85" s="136">
        <v>337.16</v>
      </c>
    </row>
    <row r="86" spans="1:10" ht="18.75" customHeight="1">
      <c r="A86" s="125"/>
      <c r="B86" s="127">
        <v>30</v>
      </c>
      <c r="C86" s="144">
        <v>84.9651</v>
      </c>
      <c r="D86" s="144">
        <v>84.9781</v>
      </c>
      <c r="E86" s="174">
        <f t="shared" si="13"/>
        <v>0.012999999999991019</v>
      </c>
      <c r="F86" s="175">
        <f t="shared" si="14"/>
        <v>40.74341053684463</v>
      </c>
      <c r="G86" s="176">
        <f t="shared" si="15"/>
        <v>319.07000000000005</v>
      </c>
      <c r="H86" s="177">
        <v>81</v>
      </c>
      <c r="I86" s="136">
        <v>698.71</v>
      </c>
      <c r="J86" s="136">
        <v>379.64</v>
      </c>
    </row>
    <row r="87" spans="1:10" ht="18.75" customHeight="1">
      <c r="A87" s="125">
        <v>21201</v>
      </c>
      <c r="B87" s="127">
        <v>31</v>
      </c>
      <c r="C87" s="144">
        <v>84.8603</v>
      </c>
      <c r="D87" s="144">
        <v>84.8788</v>
      </c>
      <c r="E87" s="174">
        <f t="shared" si="13"/>
        <v>0.01850000000000307</v>
      </c>
      <c r="F87" s="175">
        <f t="shared" si="14"/>
        <v>59.41866067128013</v>
      </c>
      <c r="G87" s="176">
        <f t="shared" si="15"/>
        <v>311.35</v>
      </c>
      <c r="H87" s="177">
        <v>82</v>
      </c>
      <c r="I87" s="136">
        <v>679.33</v>
      </c>
      <c r="J87" s="136">
        <v>367.98</v>
      </c>
    </row>
    <row r="88" spans="1:10" ht="18.75" customHeight="1">
      <c r="A88" s="125"/>
      <c r="B88" s="127">
        <v>32</v>
      </c>
      <c r="C88" s="144">
        <v>85.0165</v>
      </c>
      <c r="D88" s="144">
        <v>85.0312</v>
      </c>
      <c r="E88" s="174">
        <f t="shared" si="13"/>
        <v>0.01470000000000482</v>
      </c>
      <c r="F88" s="175">
        <f t="shared" si="14"/>
        <v>51.56990001755768</v>
      </c>
      <c r="G88" s="176">
        <f t="shared" si="15"/>
        <v>285.05000000000007</v>
      </c>
      <c r="H88" s="177">
        <v>83</v>
      </c>
      <c r="I88" s="136">
        <v>857.6</v>
      </c>
      <c r="J88" s="136">
        <v>572.55</v>
      </c>
    </row>
    <row r="89" spans="1:10" ht="18.75" customHeight="1">
      <c r="A89" s="125"/>
      <c r="B89" s="127">
        <v>33</v>
      </c>
      <c r="C89" s="144">
        <v>85.9952</v>
      </c>
      <c r="D89" s="144">
        <v>86.0071</v>
      </c>
      <c r="E89" s="174">
        <f t="shared" si="13"/>
        <v>0.011899999999997135</v>
      </c>
      <c r="F89" s="175">
        <f t="shared" si="14"/>
        <v>42.475728155329584</v>
      </c>
      <c r="G89" s="176">
        <f t="shared" si="15"/>
        <v>280.15999999999997</v>
      </c>
      <c r="H89" s="177">
        <v>84</v>
      </c>
      <c r="I89" s="136">
        <v>828.65</v>
      </c>
      <c r="J89" s="136">
        <v>548.49</v>
      </c>
    </row>
    <row r="90" spans="1:10" ht="18.75" customHeight="1">
      <c r="A90" s="125">
        <v>21213</v>
      </c>
      <c r="B90" s="127">
        <v>34</v>
      </c>
      <c r="C90" s="144">
        <v>83.7371</v>
      </c>
      <c r="D90" s="144">
        <v>83.7537</v>
      </c>
      <c r="E90" s="174">
        <f t="shared" si="13"/>
        <v>0.01659999999999684</v>
      </c>
      <c r="F90" s="175">
        <f t="shared" si="14"/>
        <v>47.84964833390071</v>
      </c>
      <c r="G90" s="176">
        <f t="shared" si="15"/>
        <v>346.9200000000001</v>
      </c>
      <c r="H90" s="177">
        <v>85</v>
      </c>
      <c r="I90" s="136">
        <v>686.45</v>
      </c>
      <c r="J90" s="136">
        <v>339.53</v>
      </c>
    </row>
    <row r="91" spans="1:10" ht="18.75" customHeight="1">
      <c r="A91" s="125"/>
      <c r="B91" s="127">
        <v>35</v>
      </c>
      <c r="C91" s="144">
        <v>84.9961</v>
      </c>
      <c r="D91" s="144">
        <v>85.0037</v>
      </c>
      <c r="E91" s="174">
        <f t="shared" si="13"/>
        <v>0.0075999999999964984</v>
      </c>
      <c r="F91" s="175">
        <f t="shared" si="14"/>
        <v>23.623760529658693</v>
      </c>
      <c r="G91" s="176">
        <f t="shared" si="15"/>
        <v>321.71000000000004</v>
      </c>
      <c r="H91" s="177">
        <v>86</v>
      </c>
      <c r="I91" s="136">
        <v>657.09</v>
      </c>
      <c r="J91" s="136">
        <v>335.38</v>
      </c>
    </row>
    <row r="92" spans="1:10" ht="18.75" customHeight="1">
      <c r="A92" s="125"/>
      <c r="B92" s="127">
        <v>36</v>
      </c>
      <c r="C92" s="144">
        <v>84.5597</v>
      </c>
      <c r="D92" s="144">
        <v>84.5665</v>
      </c>
      <c r="E92" s="174">
        <f t="shared" si="13"/>
        <v>0.006799999999998363</v>
      </c>
      <c r="F92" s="175">
        <f t="shared" si="14"/>
        <v>20.070838252651605</v>
      </c>
      <c r="G92" s="176">
        <f t="shared" si="15"/>
        <v>338.79999999999995</v>
      </c>
      <c r="H92" s="127">
        <v>87</v>
      </c>
      <c r="I92" s="136">
        <v>709.15</v>
      </c>
      <c r="J92" s="136">
        <v>370.35</v>
      </c>
    </row>
    <row r="93" spans="1:10" ht="18.75" customHeight="1">
      <c r="A93" s="125">
        <v>21225</v>
      </c>
      <c r="B93" s="127">
        <v>31</v>
      </c>
      <c r="C93" s="144">
        <v>84.8843</v>
      </c>
      <c r="D93" s="144">
        <v>84.8989</v>
      </c>
      <c r="E93" s="174">
        <f t="shared" si="13"/>
        <v>0.0146000000000015</v>
      </c>
      <c r="F93" s="175">
        <f t="shared" si="14"/>
        <v>65.27473510082488</v>
      </c>
      <c r="G93" s="176">
        <f t="shared" si="15"/>
        <v>223.66999999999996</v>
      </c>
      <c r="H93" s="177">
        <v>88</v>
      </c>
      <c r="I93" s="136">
        <v>868.36</v>
      </c>
      <c r="J93" s="136">
        <v>644.69</v>
      </c>
    </row>
    <row r="94" spans="1:10" ht="18.75" customHeight="1">
      <c r="A94" s="125"/>
      <c r="B94" s="127">
        <v>32</v>
      </c>
      <c r="C94" s="144">
        <v>85.0255</v>
      </c>
      <c r="D94" s="144">
        <v>85.0365</v>
      </c>
      <c r="E94" s="174">
        <f t="shared" si="13"/>
        <v>0.01100000000000989</v>
      </c>
      <c r="F94" s="175">
        <f t="shared" si="14"/>
        <v>35.10339545573746</v>
      </c>
      <c r="G94" s="176">
        <f t="shared" si="15"/>
        <v>313.36</v>
      </c>
      <c r="H94" s="127">
        <v>89</v>
      </c>
      <c r="I94" s="136">
        <v>691.89</v>
      </c>
      <c r="J94" s="136">
        <v>378.53</v>
      </c>
    </row>
    <row r="95" spans="1:10" ht="18.75" customHeight="1">
      <c r="A95" s="125"/>
      <c r="B95" s="127">
        <v>33</v>
      </c>
      <c r="C95" s="144">
        <v>85.9873</v>
      </c>
      <c r="D95" s="144">
        <v>86.003</v>
      </c>
      <c r="E95" s="174">
        <f t="shared" si="13"/>
        <v>0.015699999999995384</v>
      </c>
      <c r="F95" s="175">
        <f t="shared" si="14"/>
        <v>56.119531026577725</v>
      </c>
      <c r="G95" s="176">
        <f t="shared" si="15"/>
        <v>279.76</v>
      </c>
      <c r="H95" s="177">
        <v>90</v>
      </c>
      <c r="I95" s="136">
        <v>827.73</v>
      </c>
      <c r="J95" s="136">
        <v>547.97</v>
      </c>
    </row>
    <row r="96" spans="1:10" ht="18.75" customHeight="1">
      <c r="A96" s="125">
        <v>21234</v>
      </c>
      <c r="B96" s="127">
        <v>34</v>
      </c>
      <c r="C96" s="144">
        <v>83.7236</v>
      </c>
      <c r="D96" s="144">
        <v>83.7302</v>
      </c>
      <c r="E96" s="174">
        <f t="shared" si="13"/>
        <v>0.006599999999991724</v>
      </c>
      <c r="F96" s="175">
        <f t="shared" si="14"/>
        <v>20.66503851209131</v>
      </c>
      <c r="G96" s="176">
        <f t="shared" si="15"/>
        <v>319.38000000000005</v>
      </c>
      <c r="H96" s="127">
        <v>91</v>
      </c>
      <c r="I96" s="136">
        <v>668.34</v>
      </c>
      <c r="J96" s="136">
        <v>348.96</v>
      </c>
    </row>
    <row r="97" spans="1:10" ht="18.75" customHeight="1">
      <c r="A97" s="125"/>
      <c r="B97" s="127">
        <v>35</v>
      </c>
      <c r="C97" s="144">
        <v>85.0102</v>
      </c>
      <c r="D97" s="144">
        <v>85.0223</v>
      </c>
      <c r="E97" s="174">
        <f t="shared" si="13"/>
        <v>0.012100000000003774</v>
      </c>
      <c r="F97" s="175">
        <f t="shared" si="14"/>
        <v>39.465101108949035</v>
      </c>
      <c r="G97" s="176">
        <f t="shared" si="15"/>
        <v>306.6</v>
      </c>
      <c r="H97" s="177">
        <v>92</v>
      </c>
      <c r="I97" s="136">
        <v>790.75</v>
      </c>
      <c r="J97" s="136">
        <v>484.15</v>
      </c>
    </row>
    <row r="98" spans="1:10" ht="18.75" customHeight="1">
      <c r="A98" s="125"/>
      <c r="B98" s="127">
        <v>36</v>
      </c>
      <c r="C98" s="144">
        <v>84.5745</v>
      </c>
      <c r="D98" s="144">
        <v>84.5838</v>
      </c>
      <c r="E98" s="174">
        <f t="shared" si="13"/>
        <v>0.00929999999999609</v>
      </c>
      <c r="F98" s="175">
        <f t="shared" si="14"/>
        <v>32.70847254948859</v>
      </c>
      <c r="G98" s="176">
        <f t="shared" si="15"/>
        <v>284.3299999999999</v>
      </c>
      <c r="H98" s="127">
        <v>93</v>
      </c>
      <c r="I98" s="136">
        <v>835.41</v>
      </c>
      <c r="J98" s="136">
        <v>551.08</v>
      </c>
    </row>
    <row r="99" spans="1:10" ht="18.75" customHeight="1">
      <c r="A99" s="125">
        <v>21261</v>
      </c>
      <c r="B99" s="127">
        <v>19</v>
      </c>
      <c r="C99" s="144">
        <v>88.9899</v>
      </c>
      <c r="D99" s="144">
        <v>88.9968</v>
      </c>
      <c r="E99" s="174">
        <f t="shared" si="13"/>
        <v>0.006899999999987472</v>
      </c>
      <c r="F99" s="175">
        <f t="shared" si="14"/>
        <v>24.4057724957112</v>
      </c>
      <c r="G99" s="176">
        <f t="shared" si="15"/>
        <v>282.72</v>
      </c>
      <c r="H99" s="177">
        <v>94</v>
      </c>
      <c r="I99" s="136">
        <v>840.45</v>
      </c>
      <c r="J99" s="136">
        <v>557.73</v>
      </c>
    </row>
    <row r="100" spans="1:10" ht="18.75" customHeight="1">
      <c r="A100" s="125"/>
      <c r="B100" s="127">
        <v>20</v>
      </c>
      <c r="C100" s="144">
        <v>84.6821</v>
      </c>
      <c r="D100" s="144">
        <v>84.6884</v>
      </c>
      <c r="E100" s="174">
        <f t="shared" si="13"/>
        <v>0.0062999999999959755</v>
      </c>
      <c r="F100" s="175">
        <f t="shared" si="14"/>
        <v>22.893273738129935</v>
      </c>
      <c r="G100" s="176">
        <f t="shared" si="15"/>
        <v>275.18999999999994</v>
      </c>
      <c r="H100" s="127">
        <v>95</v>
      </c>
      <c r="I100" s="136">
        <v>815.26</v>
      </c>
      <c r="J100" s="136">
        <v>540.07</v>
      </c>
    </row>
    <row r="101" spans="1:10" ht="18.75" customHeight="1">
      <c r="A101" s="125"/>
      <c r="B101" s="127">
        <v>21</v>
      </c>
      <c r="C101" s="144">
        <v>86.377</v>
      </c>
      <c r="D101" s="144">
        <v>86.3793</v>
      </c>
      <c r="E101" s="174">
        <f t="shared" si="13"/>
        <v>0.002300000000005298</v>
      </c>
      <c r="F101" s="175">
        <f t="shared" si="14"/>
        <v>7.615641866180913</v>
      </c>
      <c r="G101" s="176">
        <f t="shared" si="15"/>
        <v>302.01000000000005</v>
      </c>
      <c r="H101" s="177">
        <v>96</v>
      </c>
      <c r="I101" s="136">
        <v>813.82</v>
      </c>
      <c r="J101" s="136">
        <v>511.81</v>
      </c>
    </row>
    <row r="102" spans="1:10" ht="18.75" customHeight="1">
      <c r="A102" s="125">
        <v>21274</v>
      </c>
      <c r="B102" s="127">
        <v>22</v>
      </c>
      <c r="C102" s="144">
        <v>85.1407</v>
      </c>
      <c r="D102" s="144">
        <v>85.1483</v>
      </c>
      <c r="E102" s="174">
        <f t="shared" si="13"/>
        <v>0.007600000000010709</v>
      </c>
      <c r="F102" s="175">
        <f t="shared" si="14"/>
        <v>22.00793443955263</v>
      </c>
      <c r="G102" s="176">
        <f t="shared" si="15"/>
        <v>345.33</v>
      </c>
      <c r="H102" s="127">
        <v>97</v>
      </c>
      <c r="I102" s="136">
        <v>657.5</v>
      </c>
      <c r="J102" s="136">
        <v>312.17</v>
      </c>
    </row>
    <row r="103" spans="1:10" ht="18.75" customHeight="1">
      <c r="A103" s="125"/>
      <c r="B103" s="127">
        <v>23</v>
      </c>
      <c r="C103" s="144">
        <v>87.6998</v>
      </c>
      <c r="D103" s="144">
        <v>87.7094</v>
      </c>
      <c r="E103" s="174">
        <f t="shared" si="13"/>
        <v>0.009600000000006048</v>
      </c>
      <c r="F103" s="175">
        <f t="shared" si="14"/>
        <v>28.055409433649093</v>
      </c>
      <c r="G103" s="176">
        <f t="shared" si="15"/>
        <v>342.18000000000006</v>
      </c>
      <c r="H103" s="177">
        <v>98</v>
      </c>
      <c r="I103" s="136">
        <v>708.57</v>
      </c>
      <c r="J103" s="136">
        <v>366.39</v>
      </c>
    </row>
    <row r="104" spans="1:10" ht="18.75" customHeight="1">
      <c r="A104" s="178"/>
      <c r="B104" s="179">
        <v>24</v>
      </c>
      <c r="C104" s="180">
        <v>88.0856</v>
      </c>
      <c r="D104" s="180">
        <v>88.0894</v>
      </c>
      <c r="E104" s="181">
        <f t="shared" si="13"/>
        <v>0.0037999999999982492</v>
      </c>
      <c r="F104" s="182">
        <f t="shared" si="14"/>
        <v>11.730205278586968</v>
      </c>
      <c r="G104" s="183">
        <f t="shared" si="15"/>
        <v>323.95000000000005</v>
      </c>
      <c r="H104" s="179">
        <v>99</v>
      </c>
      <c r="I104" s="184">
        <v>688.32</v>
      </c>
      <c r="J104" s="184">
        <v>364.37</v>
      </c>
    </row>
    <row r="105" spans="1:10" ht="18.75" customHeight="1">
      <c r="A105" s="185">
        <v>21283</v>
      </c>
      <c r="B105" s="186">
        <v>13</v>
      </c>
      <c r="C105" s="187">
        <v>86.747</v>
      </c>
      <c r="D105" s="187">
        <v>86.7608</v>
      </c>
      <c r="E105" s="188">
        <f t="shared" si="13"/>
        <v>0.013800000000003365</v>
      </c>
      <c r="F105" s="189">
        <f t="shared" si="14"/>
        <v>38.94344734169592</v>
      </c>
      <c r="G105" s="190">
        <f t="shared" si="15"/>
        <v>354.35999999999996</v>
      </c>
      <c r="H105" s="186">
        <v>1</v>
      </c>
      <c r="I105" s="191">
        <v>730.67</v>
      </c>
      <c r="J105" s="191">
        <v>376.31</v>
      </c>
    </row>
    <row r="106" spans="1:10" ht="18.75" customHeight="1">
      <c r="A106" s="125"/>
      <c r="B106" s="127">
        <v>14</v>
      </c>
      <c r="C106" s="144">
        <v>85.986</v>
      </c>
      <c r="D106" s="144">
        <v>86.0023</v>
      </c>
      <c r="E106" s="174">
        <f t="shared" si="13"/>
        <v>0.01630000000000109</v>
      </c>
      <c r="F106" s="175">
        <f t="shared" si="14"/>
        <v>48.244835138818125</v>
      </c>
      <c r="G106" s="176">
        <f t="shared" si="15"/>
        <v>337.86</v>
      </c>
      <c r="H106" s="127">
        <v>2</v>
      </c>
      <c r="I106" s="136">
        <v>651.71</v>
      </c>
      <c r="J106" s="136">
        <v>313.85</v>
      </c>
    </row>
    <row r="107" spans="1:10" ht="18.75" customHeight="1">
      <c r="A107" s="125"/>
      <c r="B107" s="127">
        <v>15</v>
      </c>
      <c r="C107" s="144">
        <v>87.0158</v>
      </c>
      <c r="D107" s="144">
        <v>87.0307</v>
      </c>
      <c r="E107" s="174">
        <f t="shared" si="13"/>
        <v>0.014899999999997249</v>
      </c>
      <c r="F107" s="175">
        <f t="shared" si="14"/>
        <v>47.26707483423928</v>
      </c>
      <c r="G107" s="176">
        <f t="shared" si="15"/>
        <v>315.23</v>
      </c>
      <c r="H107" s="186">
        <v>3</v>
      </c>
      <c r="I107" s="136">
        <v>842.6</v>
      </c>
      <c r="J107" s="136">
        <v>527.37</v>
      </c>
    </row>
    <row r="108" spans="1:10" ht="18.75" customHeight="1">
      <c r="A108" s="125">
        <v>21304</v>
      </c>
      <c r="B108" s="127">
        <v>16</v>
      </c>
      <c r="C108" s="144">
        <v>86.1794</v>
      </c>
      <c r="D108" s="144">
        <v>86.1905</v>
      </c>
      <c r="E108" s="174">
        <f t="shared" si="13"/>
        <v>0.011099999999999</v>
      </c>
      <c r="F108" s="175">
        <f t="shared" si="14"/>
        <v>42.27927173001828</v>
      </c>
      <c r="G108" s="176">
        <f t="shared" si="15"/>
        <v>262.54</v>
      </c>
      <c r="H108" s="127">
        <v>4</v>
      </c>
      <c r="I108" s="136">
        <v>753.83</v>
      </c>
      <c r="J108" s="136">
        <v>491.29</v>
      </c>
    </row>
    <row r="109" spans="1:10" ht="18.75" customHeight="1">
      <c r="A109" s="125"/>
      <c r="B109" s="127">
        <v>17</v>
      </c>
      <c r="C109" s="144">
        <v>87.2566</v>
      </c>
      <c r="D109" s="144">
        <v>87.2704</v>
      </c>
      <c r="E109" s="174">
        <f t="shared" si="13"/>
        <v>0.013799999999989154</v>
      </c>
      <c r="F109" s="175">
        <f t="shared" si="14"/>
        <v>45.950985615307516</v>
      </c>
      <c r="G109" s="176">
        <f t="shared" si="15"/>
        <v>300.32000000000005</v>
      </c>
      <c r="H109" s="186">
        <v>5</v>
      </c>
      <c r="I109" s="136">
        <v>823.47</v>
      </c>
      <c r="J109" s="136">
        <v>523.15</v>
      </c>
    </row>
    <row r="110" spans="1:10" ht="18.75" customHeight="1">
      <c r="A110" s="125"/>
      <c r="B110" s="127">
        <v>18</v>
      </c>
      <c r="C110" s="144">
        <v>85.1821</v>
      </c>
      <c r="D110" s="144">
        <v>85.2028</v>
      </c>
      <c r="E110" s="174">
        <f t="shared" si="13"/>
        <v>0.020699999999990837</v>
      </c>
      <c r="F110" s="175">
        <f t="shared" si="14"/>
        <v>65.73515401711919</v>
      </c>
      <c r="G110" s="176">
        <f t="shared" si="15"/>
        <v>314.90000000000003</v>
      </c>
      <c r="H110" s="127">
        <v>6</v>
      </c>
      <c r="I110" s="136">
        <v>663.61</v>
      </c>
      <c r="J110" s="136">
        <v>348.71</v>
      </c>
    </row>
    <row r="111" spans="1:10" ht="18.75" customHeight="1">
      <c r="A111" s="125">
        <v>21316</v>
      </c>
      <c r="B111" s="127">
        <v>28</v>
      </c>
      <c r="C111" s="144">
        <v>87.231</v>
      </c>
      <c r="D111" s="144">
        <v>87.2485</v>
      </c>
      <c r="E111" s="174">
        <f t="shared" si="13"/>
        <v>0.017500000000012506</v>
      </c>
      <c r="F111" s="175">
        <f t="shared" si="14"/>
        <v>55.325471847278</v>
      </c>
      <c r="G111" s="176">
        <f t="shared" si="15"/>
        <v>316.31000000000006</v>
      </c>
      <c r="H111" s="186">
        <v>7</v>
      </c>
      <c r="I111" s="136">
        <v>731.7</v>
      </c>
      <c r="J111" s="136">
        <v>415.39</v>
      </c>
    </row>
    <row r="112" spans="1:10" ht="18.75" customHeight="1">
      <c r="A112" s="125"/>
      <c r="B112" s="127">
        <v>29</v>
      </c>
      <c r="C112" s="144">
        <v>85.252</v>
      </c>
      <c r="D112" s="144">
        <v>85.2666</v>
      </c>
      <c r="E112" s="174">
        <f t="shared" si="13"/>
        <v>0.0146000000000015</v>
      </c>
      <c r="F112" s="175">
        <f t="shared" si="14"/>
        <v>44.55430437304007</v>
      </c>
      <c r="G112" s="176">
        <f t="shared" si="15"/>
        <v>327.69</v>
      </c>
      <c r="H112" s="127">
        <v>8</v>
      </c>
      <c r="I112" s="136">
        <v>706.5</v>
      </c>
      <c r="J112" s="136">
        <v>378.81</v>
      </c>
    </row>
    <row r="113" spans="1:10" ht="18.75" customHeight="1">
      <c r="A113" s="125"/>
      <c r="B113" s="127">
        <v>30</v>
      </c>
      <c r="C113" s="144">
        <v>84.983</v>
      </c>
      <c r="D113" s="144">
        <v>84.9953</v>
      </c>
      <c r="E113" s="174">
        <f t="shared" si="13"/>
        <v>0.012299999999996203</v>
      </c>
      <c r="F113" s="175">
        <f t="shared" si="14"/>
        <v>40.8325863957647</v>
      </c>
      <c r="G113" s="176">
        <f t="shared" si="15"/>
        <v>301.23</v>
      </c>
      <c r="H113" s="186">
        <v>9</v>
      </c>
      <c r="I113" s="136">
        <v>680.88</v>
      </c>
      <c r="J113" s="136">
        <v>379.65</v>
      </c>
    </row>
    <row r="114" spans="1:10" ht="18.75" customHeight="1">
      <c r="A114" s="125">
        <v>21325</v>
      </c>
      <c r="B114" s="127">
        <v>31</v>
      </c>
      <c r="C114" s="144">
        <v>84.906</v>
      </c>
      <c r="D114" s="144">
        <v>84.9798</v>
      </c>
      <c r="E114" s="174">
        <f t="shared" si="13"/>
        <v>0.07379999999999143</v>
      </c>
      <c r="F114" s="175">
        <f t="shared" si="14"/>
        <v>236.68259517010816</v>
      </c>
      <c r="G114" s="176">
        <f t="shared" si="15"/>
        <v>311.81</v>
      </c>
      <c r="H114" s="127">
        <v>10</v>
      </c>
      <c r="I114" s="136">
        <v>648.97</v>
      </c>
      <c r="J114" s="136">
        <v>337.16</v>
      </c>
    </row>
    <row r="115" spans="1:10" ht="18.75" customHeight="1">
      <c r="A115" s="125"/>
      <c r="B115" s="127">
        <v>32</v>
      </c>
      <c r="C115" s="144">
        <v>85.0282</v>
      </c>
      <c r="D115" s="144">
        <v>85.1056</v>
      </c>
      <c r="E115" s="174">
        <f t="shared" si="13"/>
        <v>0.07739999999999725</v>
      </c>
      <c r="F115" s="175">
        <f t="shared" si="14"/>
        <v>242.67887376935238</v>
      </c>
      <c r="G115" s="176">
        <f t="shared" si="15"/>
        <v>318.94</v>
      </c>
      <c r="H115" s="186">
        <v>11</v>
      </c>
      <c r="I115" s="136">
        <v>694.27</v>
      </c>
      <c r="J115" s="136">
        <v>375.33</v>
      </c>
    </row>
    <row r="116" spans="1:10" ht="18.75" customHeight="1">
      <c r="A116" s="125"/>
      <c r="B116" s="127">
        <v>33</v>
      </c>
      <c r="C116" s="144">
        <v>85.9918</v>
      </c>
      <c r="D116" s="144">
        <v>86.0669</v>
      </c>
      <c r="E116" s="174">
        <f t="shared" si="13"/>
        <v>0.07510000000000616</v>
      </c>
      <c r="F116" s="175">
        <f t="shared" si="14"/>
        <v>258.87624956913527</v>
      </c>
      <c r="G116" s="176">
        <f t="shared" si="15"/>
        <v>290.1</v>
      </c>
      <c r="H116" s="127">
        <v>12</v>
      </c>
      <c r="I116" s="136">
        <v>654.95</v>
      </c>
      <c r="J116" s="136">
        <v>364.85</v>
      </c>
    </row>
    <row r="117" spans="1:10" ht="18.75" customHeight="1">
      <c r="A117" s="125">
        <v>21333</v>
      </c>
      <c r="B117" s="127">
        <v>34</v>
      </c>
      <c r="C117" s="144">
        <v>83.767</v>
      </c>
      <c r="D117" s="144">
        <v>83.8382</v>
      </c>
      <c r="E117" s="174">
        <f t="shared" si="13"/>
        <v>0.07120000000000459</v>
      </c>
      <c r="F117" s="175">
        <f t="shared" si="14"/>
        <v>257.1325388226963</v>
      </c>
      <c r="G117" s="176">
        <f t="shared" si="15"/>
        <v>276.9</v>
      </c>
      <c r="H117" s="186">
        <v>13</v>
      </c>
      <c r="I117" s="136">
        <v>852.04</v>
      </c>
      <c r="J117" s="136">
        <v>575.14</v>
      </c>
    </row>
    <row r="118" spans="1:10" ht="18.75" customHeight="1">
      <c r="A118" s="125"/>
      <c r="B118" s="127">
        <v>35</v>
      </c>
      <c r="C118" s="144">
        <v>85.0367</v>
      </c>
      <c r="D118" s="144">
        <v>85.1045</v>
      </c>
      <c r="E118" s="174">
        <f t="shared" si="13"/>
        <v>0.06780000000000541</v>
      </c>
      <c r="F118" s="175">
        <f t="shared" si="14"/>
        <v>240.26365214928038</v>
      </c>
      <c r="G118" s="176">
        <f t="shared" si="15"/>
        <v>282.18999999999994</v>
      </c>
      <c r="H118" s="127">
        <v>14</v>
      </c>
      <c r="I118" s="136">
        <v>816.91</v>
      </c>
      <c r="J118" s="136">
        <v>534.72</v>
      </c>
    </row>
    <row r="119" spans="1:10" ht="18.75" customHeight="1">
      <c r="A119" s="125"/>
      <c r="B119" s="127">
        <v>36</v>
      </c>
      <c r="C119" s="144">
        <v>84.584</v>
      </c>
      <c r="D119" s="144">
        <v>84.6624</v>
      </c>
      <c r="E119" s="174">
        <f t="shared" si="13"/>
        <v>0.07840000000000202</v>
      </c>
      <c r="F119" s="175">
        <f t="shared" si="14"/>
        <v>246.83584157169577</v>
      </c>
      <c r="G119" s="176">
        <f t="shared" si="15"/>
        <v>317.62000000000006</v>
      </c>
      <c r="H119" s="186">
        <v>15</v>
      </c>
      <c r="I119" s="136">
        <v>818.94</v>
      </c>
      <c r="J119" s="136">
        <v>501.32</v>
      </c>
    </row>
    <row r="120" spans="1:10" ht="18.75" customHeight="1">
      <c r="A120" s="125">
        <v>21346</v>
      </c>
      <c r="B120" s="127">
        <v>28</v>
      </c>
      <c r="C120" s="144">
        <v>87.1805</v>
      </c>
      <c r="D120" s="144">
        <v>87.1898</v>
      </c>
      <c r="E120" s="174">
        <f t="shared" si="13"/>
        <v>0.0093000000000103</v>
      </c>
      <c r="F120" s="175">
        <f t="shared" si="14"/>
        <v>28.98731415394539</v>
      </c>
      <c r="G120" s="176">
        <f t="shared" si="15"/>
        <v>320.83</v>
      </c>
      <c r="H120" s="127">
        <v>16</v>
      </c>
      <c r="I120" s="136">
        <v>688.54</v>
      </c>
      <c r="J120" s="136">
        <v>367.71</v>
      </c>
    </row>
    <row r="121" spans="1:10" ht="18.75" customHeight="1">
      <c r="A121" s="125"/>
      <c r="B121" s="127">
        <v>29</v>
      </c>
      <c r="C121" s="144">
        <v>85.2368</v>
      </c>
      <c r="D121" s="144">
        <v>85.2474</v>
      </c>
      <c r="E121" s="174">
        <f t="shared" si="13"/>
        <v>0.010599999999996612</v>
      </c>
      <c r="F121" s="175">
        <f t="shared" si="14"/>
        <v>40.17890986277241</v>
      </c>
      <c r="G121" s="176">
        <f t="shared" si="15"/>
        <v>263.81999999999994</v>
      </c>
      <c r="H121" s="186">
        <v>17</v>
      </c>
      <c r="I121" s="136">
        <v>827.92</v>
      </c>
      <c r="J121" s="136">
        <v>564.1</v>
      </c>
    </row>
    <row r="122" spans="1:10" ht="18.75" customHeight="1">
      <c r="A122" s="125"/>
      <c r="B122" s="127">
        <v>30</v>
      </c>
      <c r="C122" s="144">
        <v>84.9651</v>
      </c>
      <c r="D122" s="144">
        <v>84.9734</v>
      </c>
      <c r="E122" s="174">
        <f t="shared" si="13"/>
        <v>0.008299999999991314</v>
      </c>
      <c r="F122" s="175">
        <f t="shared" si="14"/>
        <v>32.141889013636344</v>
      </c>
      <c r="G122" s="176">
        <f t="shared" si="15"/>
        <v>258.23</v>
      </c>
      <c r="H122" s="127">
        <v>18</v>
      </c>
      <c r="I122" s="136">
        <v>808.84</v>
      </c>
      <c r="J122" s="136">
        <v>550.61</v>
      </c>
    </row>
    <row r="123" spans="1:10" ht="18.75" customHeight="1">
      <c r="A123" s="125">
        <v>21353</v>
      </c>
      <c r="B123" s="127">
        <v>31</v>
      </c>
      <c r="C123" s="144">
        <v>84.8531</v>
      </c>
      <c r="D123" s="144">
        <v>84.8592</v>
      </c>
      <c r="E123" s="174">
        <f t="shared" si="13"/>
        <v>0.006100000000003547</v>
      </c>
      <c r="F123" s="175">
        <f t="shared" si="14"/>
        <v>21.287733379876272</v>
      </c>
      <c r="G123" s="176">
        <f t="shared" si="15"/>
        <v>286.55000000000007</v>
      </c>
      <c r="H123" s="186">
        <v>19</v>
      </c>
      <c r="I123" s="136">
        <v>844.45</v>
      </c>
      <c r="J123" s="136">
        <v>557.9</v>
      </c>
    </row>
    <row r="124" spans="1:10" ht="23.25">
      <c r="A124" s="125"/>
      <c r="B124" s="127">
        <v>32</v>
      </c>
      <c r="C124" s="144">
        <v>85.0248</v>
      </c>
      <c r="D124" s="144">
        <v>85.0342</v>
      </c>
      <c r="E124" s="174">
        <f t="shared" si="13"/>
        <v>0.009399999999999409</v>
      </c>
      <c r="F124" s="175">
        <f t="shared" si="14"/>
        <v>29.824227425596188</v>
      </c>
      <c r="G124" s="176">
        <f t="shared" si="15"/>
        <v>315.18000000000006</v>
      </c>
      <c r="H124" s="127">
        <v>20</v>
      </c>
      <c r="I124" s="136">
        <v>694.94</v>
      </c>
      <c r="J124" s="136">
        <v>379.76</v>
      </c>
    </row>
    <row r="125" spans="1:10" ht="23.25">
      <c r="A125" s="125"/>
      <c r="B125" s="127">
        <v>33</v>
      </c>
      <c r="C125" s="144">
        <v>85.9844</v>
      </c>
      <c r="D125" s="144">
        <v>85.993</v>
      </c>
      <c r="E125" s="174">
        <f t="shared" si="13"/>
        <v>0.008600000000001273</v>
      </c>
      <c r="F125" s="175">
        <f t="shared" si="14"/>
        <v>32.28470605901822</v>
      </c>
      <c r="G125" s="176">
        <f t="shared" si="15"/>
        <v>266.38</v>
      </c>
      <c r="H125" s="186">
        <v>21</v>
      </c>
      <c r="I125" s="136">
        <v>841.65</v>
      </c>
      <c r="J125" s="136">
        <v>575.27</v>
      </c>
    </row>
    <row r="126" spans="1:10" ht="23.25">
      <c r="A126" s="125">
        <v>21365</v>
      </c>
      <c r="B126" s="127">
        <v>34</v>
      </c>
      <c r="C126" s="144">
        <v>83.7435</v>
      </c>
      <c r="D126" s="144">
        <v>83.7556</v>
      </c>
      <c r="E126" s="174">
        <f t="shared" si="13"/>
        <v>0.012100000000003774</v>
      </c>
      <c r="F126" s="175">
        <f t="shared" si="14"/>
        <v>37.944118661619285</v>
      </c>
      <c r="G126" s="176">
        <f t="shared" si="15"/>
        <v>318.89</v>
      </c>
      <c r="H126" s="127">
        <v>22</v>
      </c>
      <c r="I126" s="136">
        <v>692.24</v>
      </c>
      <c r="J126" s="136">
        <v>373.35</v>
      </c>
    </row>
    <row r="127" spans="1:10" ht="23.25">
      <c r="A127" s="125"/>
      <c r="B127" s="127">
        <v>35</v>
      </c>
      <c r="C127" s="144">
        <v>85.0083</v>
      </c>
      <c r="D127" s="144">
        <v>85.0196</v>
      </c>
      <c r="E127" s="174">
        <f t="shared" si="13"/>
        <v>0.011299999999991428</v>
      </c>
      <c r="F127" s="175">
        <f t="shared" si="14"/>
        <v>38.615316269662806</v>
      </c>
      <c r="G127" s="176">
        <f t="shared" si="15"/>
        <v>292.63000000000005</v>
      </c>
      <c r="H127" s="186">
        <v>23</v>
      </c>
      <c r="I127" s="136">
        <v>654.22</v>
      </c>
      <c r="J127" s="136">
        <v>361.59</v>
      </c>
    </row>
    <row r="128" spans="1:10" ht="23.25">
      <c r="A128" s="125"/>
      <c r="B128" s="127">
        <v>36</v>
      </c>
      <c r="C128" s="144">
        <v>84.5744</v>
      </c>
      <c r="D128" s="144">
        <v>84.5868</v>
      </c>
      <c r="E128" s="174">
        <f t="shared" si="13"/>
        <v>0.012399999999999523</v>
      </c>
      <c r="F128" s="175">
        <f t="shared" si="14"/>
        <v>51.874163319944465</v>
      </c>
      <c r="G128" s="176">
        <f t="shared" si="15"/>
        <v>239.03999999999996</v>
      </c>
      <c r="H128" s="127">
        <v>24</v>
      </c>
      <c r="I128" s="136">
        <v>854.48</v>
      </c>
      <c r="J128" s="136">
        <v>615.44</v>
      </c>
    </row>
    <row r="129" spans="1:10" ht="23.25">
      <c r="A129" s="125">
        <v>21373</v>
      </c>
      <c r="B129" s="127">
        <v>28</v>
      </c>
      <c r="C129" s="144">
        <v>87.2367</v>
      </c>
      <c r="D129" s="144">
        <v>87.2569</v>
      </c>
      <c r="E129" s="174">
        <f t="shared" si="13"/>
        <v>0.02020000000000266</v>
      </c>
      <c r="F129" s="175">
        <f t="shared" si="14"/>
        <v>70.39799261170508</v>
      </c>
      <c r="G129" s="176">
        <f t="shared" si="15"/>
        <v>286.94000000000005</v>
      </c>
      <c r="H129" s="186">
        <v>25</v>
      </c>
      <c r="I129" s="136">
        <v>845.09</v>
      </c>
      <c r="J129" s="136">
        <v>558.15</v>
      </c>
    </row>
    <row r="130" spans="1:10" ht="23.25">
      <c r="A130" s="125"/>
      <c r="B130" s="127">
        <v>29</v>
      </c>
      <c r="C130" s="144">
        <v>85.28</v>
      </c>
      <c r="D130" s="144">
        <v>85.2946</v>
      </c>
      <c r="E130" s="174">
        <f t="shared" si="13"/>
        <v>0.0146000000000015</v>
      </c>
      <c r="F130" s="175">
        <f t="shared" si="14"/>
        <v>45.994392464485074</v>
      </c>
      <c r="G130" s="176">
        <f t="shared" si="15"/>
        <v>317.43000000000006</v>
      </c>
      <c r="H130" s="127">
        <v>26</v>
      </c>
      <c r="I130" s="136">
        <v>742.96</v>
      </c>
      <c r="J130" s="136">
        <v>425.53</v>
      </c>
    </row>
    <row r="131" spans="1:10" ht="23.25">
      <c r="A131" s="125"/>
      <c r="B131" s="127">
        <v>30</v>
      </c>
      <c r="C131" s="144">
        <v>85.0137</v>
      </c>
      <c r="D131" s="144">
        <v>85.033</v>
      </c>
      <c r="E131" s="174">
        <f t="shared" si="13"/>
        <v>0.019300000000001205</v>
      </c>
      <c r="F131" s="175">
        <f t="shared" si="14"/>
        <v>64.96347908041739</v>
      </c>
      <c r="G131" s="176">
        <f t="shared" si="15"/>
        <v>297.09000000000003</v>
      </c>
      <c r="H131" s="186">
        <v>27</v>
      </c>
      <c r="I131" s="136">
        <v>825.08</v>
      </c>
      <c r="J131" s="136">
        <v>527.99</v>
      </c>
    </row>
    <row r="132" spans="1:10" ht="23.25">
      <c r="A132" s="125">
        <v>21380</v>
      </c>
      <c r="B132" s="127">
        <v>31</v>
      </c>
      <c r="C132" s="144">
        <v>84.8989</v>
      </c>
      <c r="D132" s="144">
        <v>84.9107</v>
      </c>
      <c r="E132" s="174">
        <f t="shared" si="13"/>
        <v>0.011800000000008026</v>
      </c>
      <c r="F132" s="175">
        <f t="shared" si="14"/>
        <v>41.88704696321758</v>
      </c>
      <c r="G132" s="176">
        <f t="shared" si="15"/>
        <v>281.71000000000004</v>
      </c>
      <c r="H132" s="127">
        <v>28</v>
      </c>
      <c r="I132" s="136">
        <v>853.34</v>
      </c>
      <c r="J132" s="136">
        <v>571.63</v>
      </c>
    </row>
    <row r="133" spans="1:10" ht="23.25">
      <c r="A133" s="125"/>
      <c r="B133" s="127">
        <v>32</v>
      </c>
      <c r="C133" s="144">
        <v>85.0637</v>
      </c>
      <c r="D133" s="144">
        <v>85.0817</v>
      </c>
      <c r="E133" s="174">
        <f t="shared" si="13"/>
        <v>0.018000000000000682</v>
      </c>
      <c r="F133" s="175">
        <f t="shared" si="14"/>
        <v>60.79232665743756</v>
      </c>
      <c r="G133" s="176">
        <f t="shared" si="15"/>
        <v>296.0899999999999</v>
      </c>
      <c r="H133" s="186">
        <v>29</v>
      </c>
      <c r="I133" s="136">
        <v>838.93</v>
      </c>
      <c r="J133" s="136">
        <v>542.84</v>
      </c>
    </row>
    <row r="134" spans="1:10" ht="23.25">
      <c r="A134" s="125"/>
      <c r="B134" s="127">
        <v>33</v>
      </c>
      <c r="C134" s="144">
        <v>86.0348</v>
      </c>
      <c r="D134" s="144">
        <v>86.0514</v>
      </c>
      <c r="E134" s="174">
        <f aca="true" t="shared" si="16" ref="E134:E197">D134-C134</f>
        <v>0.01659999999999684</v>
      </c>
      <c r="F134" s="175">
        <f aca="true" t="shared" si="17" ref="F134:F197">((10^6)*E134/G134)</f>
        <v>50.86563505437978</v>
      </c>
      <c r="G134" s="176">
        <f aca="true" t="shared" si="18" ref="G134:G197">I134-J134</f>
        <v>326.34999999999997</v>
      </c>
      <c r="H134" s="127">
        <v>30</v>
      </c>
      <c r="I134" s="136">
        <v>702.55</v>
      </c>
      <c r="J134" s="136">
        <v>376.2</v>
      </c>
    </row>
    <row r="135" spans="1:10" ht="23.25">
      <c r="A135" s="125">
        <v>21395</v>
      </c>
      <c r="B135" s="127">
        <v>34</v>
      </c>
      <c r="C135" s="144">
        <v>83.7313</v>
      </c>
      <c r="D135" s="144">
        <v>83.7824</v>
      </c>
      <c r="E135" s="174">
        <f t="shared" si="16"/>
        <v>0.05109999999999104</v>
      </c>
      <c r="F135" s="175">
        <f t="shared" si="17"/>
        <v>179.51240075876854</v>
      </c>
      <c r="G135" s="176">
        <f t="shared" si="18"/>
        <v>284.65999999999997</v>
      </c>
      <c r="H135" s="186">
        <v>31</v>
      </c>
      <c r="I135" s="136">
        <v>782.54</v>
      </c>
      <c r="J135" s="136">
        <v>497.88</v>
      </c>
    </row>
    <row r="136" spans="1:10" ht="23.25">
      <c r="A136" s="125"/>
      <c r="B136" s="127">
        <v>35</v>
      </c>
      <c r="C136" s="144">
        <v>85.0508</v>
      </c>
      <c r="D136" s="144">
        <v>85.1267</v>
      </c>
      <c r="E136" s="174">
        <f t="shared" si="16"/>
        <v>0.0759000000000043</v>
      </c>
      <c r="F136" s="175">
        <f t="shared" si="17"/>
        <v>261.1927457930565</v>
      </c>
      <c r="G136" s="176">
        <f t="shared" si="18"/>
        <v>290.59000000000003</v>
      </c>
      <c r="H136" s="127">
        <v>32</v>
      </c>
      <c r="I136" s="136">
        <v>842.73</v>
      </c>
      <c r="J136" s="136">
        <v>552.14</v>
      </c>
    </row>
    <row r="137" spans="1:10" ht="23.25">
      <c r="A137" s="125"/>
      <c r="B137" s="127">
        <v>36</v>
      </c>
      <c r="C137" s="144">
        <v>84.577</v>
      </c>
      <c r="D137" s="144">
        <v>84.6699</v>
      </c>
      <c r="E137" s="174">
        <f t="shared" si="16"/>
        <v>0.0929000000000002</v>
      </c>
      <c r="F137" s="175">
        <f t="shared" si="17"/>
        <v>329.7132311186833</v>
      </c>
      <c r="G137" s="176">
        <f t="shared" si="18"/>
        <v>281.76</v>
      </c>
      <c r="H137" s="186">
        <v>33</v>
      </c>
      <c r="I137" s="136">
        <v>815.29</v>
      </c>
      <c r="J137" s="136">
        <v>533.53</v>
      </c>
    </row>
    <row r="138" spans="1:10" ht="23.25">
      <c r="A138" s="125">
        <v>21401</v>
      </c>
      <c r="B138" s="127">
        <v>10</v>
      </c>
      <c r="C138" s="144">
        <v>85.0813</v>
      </c>
      <c r="D138" s="144">
        <v>85.098</v>
      </c>
      <c r="E138" s="174">
        <f t="shared" si="16"/>
        <v>0.01670000000000016</v>
      </c>
      <c r="F138" s="175">
        <f t="shared" si="17"/>
        <v>53.45026245039099</v>
      </c>
      <c r="G138" s="176">
        <f t="shared" si="18"/>
        <v>312.44</v>
      </c>
      <c r="H138" s="127">
        <v>34</v>
      </c>
      <c r="I138" s="136">
        <v>709.99</v>
      </c>
      <c r="J138" s="136">
        <v>397.55</v>
      </c>
    </row>
    <row r="139" spans="1:10" ht="23.25">
      <c r="A139" s="125"/>
      <c r="B139" s="127">
        <v>11</v>
      </c>
      <c r="C139" s="144">
        <v>86.0902</v>
      </c>
      <c r="D139" s="144">
        <v>86.1035</v>
      </c>
      <c r="E139" s="174">
        <f t="shared" si="16"/>
        <v>0.013300000000000978</v>
      </c>
      <c r="F139" s="175">
        <f t="shared" si="17"/>
        <v>45.38474663027121</v>
      </c>
      <c r="G139" s="176">
        <f t="shared" si="18"/>
        <v>293.05</v>
      </c>
      <c r="H139" s="186">
        <v>35</v>
      </c>
      <c r="I139" s="136">
        <v>732.89</v>
      </c>
      <c r="J139" s="136">
        <v>439.84</v>
      </c>
    </row>
    <row r="140" spans="1:10" ht="23.25">
      <c r="A140" s="125"/>
      <c r="B140" s="127">
        <v>12</v>
      </c>
      <c r="C140" s="144">
        <v>84.837</v>
      </c>
      <c r="D140" s="144">
        <v>84.8627</v>
      </c>
      <c r="E140" s="174">
        <f t="shared" si="16"/>
        <v>0.0257000000000005</v>
      </c>
      <c r="F140" s="175">
        <f t="shared" si="17"/>
        <v>79.06232695502524</v>
      </c>
      <c r="G140" s="176">
        <f t="shared" si="18"/>
        <v>325.05999999999995</v>
      </c>
      <c r="H140" s="127">
        <v>36</v>
      </c>
      <c r="I140" s="136">
        <v>656.16</v>
      </c>
      <c r="J140" s="136">
        <v>331.1</v>
      </c>
    </row>
    <row r="141" spans="1:10" ht="23.25">
      <c r="A141" s="125">
        <v>21415</v>
      </c>
      <c r="B141" s="127">
        <v>13</v>
      </c>
      <c r="C141" s="144">
        <v>86.7391</v>
      </c>
      <c r="D141" s="144">
        <v>86.7618</v>
      </c>
      <c r="E141" s="174">
        <f t="shared" si="16"/>
        <v>0.022700000000000387</v>
      </c>
      <c r="F141" s="175">
        <f t="shared" si="17"/>
        <v>78.08737530099893</v>
      </c>
      <c r="G141" s="176">
        <f t="shared" si="18"/>
        <v>290.7</v>
      </c>
      <c r="H141" s="186">
        <v>37</v>
      </c>
      <c r="I141" s="136">
        <v>708.61</v>
      </c>
      <c r="J141" s="136">
        <v>417.91</v>
      </c>
    </row>
    <row r="142" spans="1:10" ht="23.25">
      <c r="A142" s="125"/>
      <c r="B142" s="127">
        <v>14</v>
      </c>
      <c r="C142" s="144">
        <v>85.9246</v>
      </c>
      <c r="D142" s="144">
        <v>85.9406</v>
      </c>
      <c r="E142" s="174">
        <f t="shared" si="16"/>
        <v>0.016000000000005343</v>
      </c>
      <c r="F142" s="175">
        <f t="shared" si="17"/>
        <v>56.207405325670436</v>
      </c>
      <c r="G142" s="176">
        <f t="shared" si="18"/>
        <v>284.65999999999997</v>
      </c>
      <c r="H142" s="127">
        <v>38</v>
      </c>
      <c r="I142" s="136">
        <v>794.39</v>
      </c>
      <c r="J142" s="136">
        <v>509.73</v>
      </c>
    </row>
    <row r="143" spans="1:10" ht="23.25">
      <c r="A143" s="125"/>
      <c r="B143" s="127">
        <v>15</v>
      </c>
      <c r="C143" s="144">
        <v>86.9835</v>
      </c>
      <c r="D143" s="144">
        <v>87.0116</v>
      </c>
      <c r="E143" s="174">
        <f t="shared" si="16"/>
        <v>0.028099999999994907</v>
      </c>
      <c r="F143" s="175">
        <f t="shared" si="17"/>
        <v>94.29530201340573</v>
      </c>
      <c r="G143" s="176">
        <f t="shared" si="18"/>
        <v>298</v>
      </c>
      <c r="H143" s="186">
        <v>39</v>
      </c>
      <c r="I143" s="136">
        <v>662.78</v>
      </c>
      <c r="J143" s="136">
        <v>364.78</v>
      </c>
    </row>
    <row r="144" spans="1:10" ht="23.25">
      <c r="A144" s="125">
        <v>21421</v>
      </c>
      <c r="B144" s="127">
        <v>16</v>
      </c>
      <c r="C144" s="144">
        <v>86.1526</v>
      </c>
      <c r="D144" s="144">
        <v>86.1748</v>
      </c>
      <c r="E144" s="174">
        <f t="shared" si="16"/>
        <v>0.022199999999998</v>
      </c>
      <c r="F144" s="175">
        <f t="shared" si="17"/>
        <v>82.65385904165456</v>
      </c>
      <c r="G144" s="176">
        <f t="shared" si="18"/>
        <v>268.59000000000003</v>
      </c>
      <c r="H144" s="127">
        <v>40</v>
      </c>
      <c r="I144" s="136">
        <v>677.84</v>
      </c>
      <c r="J144" s="136">
        <v>409.25</v>
      </c>
    </row>
    <row r="145" spans="1:10" ht="23.25">
      <c r="A145" s="125"/>
      <c r="B145" s="127">
        <v>17</v>
      </c>
      <c r="C145" s="144">
        <v>87.2258</v>
      </c>
      <c r="D145" s="144">
        <v>87.2456</v>
      </c>
      <c r="E145" s="174">
        <f t="shared" si="16"/>
        <v>0.01979999999998938</v>
      </c>
      <c r="F145" s="175">
        <f t="shared" si="17"/>
        <v>71.97906063686702</v>
      </c>
      <c r="G145" s="176">
        <f t="shared" si="18"/>
        <v>275.08000000000004</v>
      </c>
      <c r="H145" s="186">
        <v>41</v>
      </c>
      <c r="I145" s="136">
        <v>700.57</v>
      </c>
      <c r="J145" s="136">
        <v>425.49</v>
      </c>
    </row>
    <row r="146" spans="1:10" ht="23.25">
      <c r="A146" s="125"/>
      <c r="B146" s="127">
        <v>18</v>
      </c>
      <c r="C146" s="144">
        <v>85.1492</v>
      </c>
      <c r="D146" s="144">
        <v>85.1768</v>
      </c>
      <c r="E146" s="174">
        <f t="shared" si="16"/>
        <v>0.02760000000000673</v>
      </c>
      <c r="F146" s="175">
        <f t="shared" si="17"/>
        <v>104.66836057494307</v>
      </c>
      <c r="G146" s="176">
        <f t="shared" si="18"/>
        <v>263.68999999999994</v>
      </c>
      <c r="H146" s="127">
        <v>42</v>
      </c>
      <c r="I146" s="136">
        <v>851.79</v>
      </c>
      <c r="J146" s="136">
        <v>588.1</v>
      </c>
    </row>
    <row r="147" spans="1:10" ht="23.25">
      <c r="A147" s="125">
        <v>21436</v>
      </c>
      <c r="B147" s="127">
        <v>28</v>
      </c>
      <c r="C147" s="144">
        <v>87.2302</v>
      </c>
      <c r="D147" s="144">
        <v>87.2328</v>
      </c>
      <c r="E147" s="174">
        <f t="shared" si="16"/>
        <v>0.002600000000001046</v>
      </c>
      <c r="F147" s="175">
        <f t="shared" si="17"/>
        <v>8.798944126708339</v>
      </c>
      <c r="G147" s="176">
        <f t="shared" si="18"/>
        <v>295.4899999999999</v>
      </c>
      <c r="H147" s="186">
        <v>43</v>
      </c>
      <c r="I147" s="136">
        <v>846.06</v>
      </c>
      <c r="J147" s="136">
        <v>550.57</v>
      </c>
    </row>
    <row r="148" spans="1:10" ht="23.25">
      <c r="A148" s="125"/>
      <c r="B148" s="127">
        <v>29</v>
      </c>
      <c r="C148" s="144">
        <v>85.2633</v>
      </c>
      <c r="D148" s="144">
        <v>85.2711</v>
      </c>
      <c r="E148" s="174">
        <f t="shared" si="16"/>
        <v>0.007800000000003138</v>
      </c>
      <c r="F148" s="175">
        <f t="shared" si="17"/>
        <v>22.42088016327902</v>
      </c>
      <c r="G148" s="176">
        <f t="shared" si="18"/>
        <v>347.89</v>
      </c>
      <c r="H148" s="127">
        <v>44</v>
      </c>
      <c r="I148" s="136">
        <v>655.77</v>
      </c>
      <c r="J148" s="136">
        <v>307.88</v>
      </c>
    </row>
    <row r="149" spans="1:10" ht="23.25">
      <c r="A149" s="125"/>
      <c r="B149" s="127">
        <v>30</v>
      </c>
      <c r="C149" s="144">
        <v>84.9905</v>
      </c>
      <c r="D149" s="144">
        <v>84.9959</v>
      </c>
      <c r="E149" s="174">
        <f t="shared" si="16"/>
        <v>0.005400000000008731</v>
      </c>
      <c r="F149" s="175">
        <f t="shared" si="17"/>
        <v>19.455953882214853</v>
      </c>
      <c r="G149" s="176">
        <f t="shared" si="18"/>
        <v>277.54999999999995</v>
      </c>
      <c r="H149" s="186">
        <v>45</v>
      </c>
      <c r="I149" s="136">
        <v>806.89</v>
      </c>
      <c r="J149" s="136">
        <v>529.34</v>
      </c>
    </row>
    <row r="150" spans="1:10" ht="23.25">
      <c r="A150" s="125">
        <v>21443</v>
      </c>
      <c r="B150" s="127">
        <v>31</v>
      </c>
      <c r="C150" s="144">
        <v>84.8926</v>
      </c>
      <c r="D150" s="144">
        <v>84.902</v>
      </c>
      <c r="E150" s="174">
        <f t="shared" si="16"/>
        <v>0.009399999999999409</v>
      </c>
      <c r="F150" s="175">
        <f t="shared" si="17"/>
        <v>31.135106488686727</v>
      </c>
      <c r="G150" s="176">
        <f t="shared" si="18"/>
        <v>301.90999999999997</v>
      </c>
      <c r="H150" s="127">
        <v>46</v>
      </c>
      <c r="I150" s="136">
        <v>779.79</v>
      </c>
      <c r="J150" s="136">
        <v>477.88</v>
      </c>
    </row>
    <row r="151" spans="1:10" ht="23.25">
      <c r="A151" s="125"/>
      <c r="B151" s="127">
        <v>32</v>
      </c>
      <c r="C151" s="144">
        <v>85.0515</v>
      </c>
      <c r="D151" s="144">
        <v>85.0553</v>
      </c>
      <c r="E151" s="174">
        <f t="shared" si="16"/>
        <v>0.0037999999999982492</v>
      </c>
      <c r="F151" s="175">
        <f t="shared" si="17"/>
        <v>12.26241569588644</v>
      </c>
      <c r="G151" s="176">
        <f t="shared" si="18"/>
        <v>309.89</v>
      </c>
      <c r="H151" s="186">
        <v>47</v>
      </c>
      <c r="I151" s="136">
        <v>844.59</v>
      </c>
      <c r="J151" s="136">
        <v>534.7</v>
      </c>
    </row>
    <row r="152" spans="1:10" ht="23.25">
      <c r="A152" s="125"/>
      <c r="B152" s="127">
        <v>33</v>
      </c>
      <c r="C152" s="144">
        <v>86.0066</v>
      </c>
      <c r="D152" s="144">
        <v>86.009</v>
      </c>
      <c r="E152" s="174">
        <f t="shared" si="16"/>
        <v>0.0023999999999944066</v>
      </c>
      <c r="F152" s="175">
        <f t="shared" si="17"/>
        <v>8.175222263836247</v>
      </c>
      <c r="G152" s="176">
        <f t="shared" si="18"/>
        <v>293.56999999999994</v>
      </c>
      <c r="H152" s="127">
        <v>48</v>
      </c>
      <c r="I152" s="136">
        <v>841.04</v>
      </c>
      <c r="J152" s="136">
        <v>547.47</v>
      </c>
    </row>
    <row r="153" spans="1:10" ht="23.25">
      <c r="A153" s="125">
        <v>21458</v>
      </c>
      <c r="B153" s="127">
        <v>34</v>
      </c>
      <c r="C153" s="144">
        <v>83.758</v>
      </c>
      <c r="D153" s="144">
        <v>83.7733</v>
      </c>
      <c r="E153" s="174">
        <f t="shared" si="16"/>
        <v>0.015300000000010527</v>
      </c>
      <c r="F153" s="175">
        <f t="shared" si="17"/>
        <v>52.64787860022204</v>
      </c>
      <c r="G153" s="176">
        <f t="shared" si="18"/>
        <v>290.61</v>
      </c>
      <c r="H153" s="186">
        <v>49</v>
      </c>
      <c r="I153" s="136">
        <v>858.57</v>
      </c>
      <c r="J153" s="136">
        <v>567.96</v>
      </c>
    </row>
    <row r="154" spans="1:10" ht="23.25">
      <c r="A154" s="125"/>
      <c r="B154" s="127">
        <v>35</v>
      </c>
      <c r="C154" s="144">
        <v>85.024</v>
      </c>
      <c r="D154" s="144">
        <v>85.035</v>
      </c>
      <c r="E154" s="174">
        <f t="shared" si="16"/>
        <v>0.01099999999999568</v>
      </c>
      <c r="F154" s="175">
        <f t="shared" si="17"/>
        <v>32.70500089194173</v>
      </c>
      <c r="G154" s="176">
        <f t="shared" si="18"/>
        <v>336.34</v>
      </c>
      <c r="H154" s="127">
        <v>50</v>
      </c>
      <c r="I154" s="136">
        <v>704.39</v>
      </c>
      <c r="J154" s="136">
        <v>368.05</v>
      </c>
    </row>
    <row r="155" spans="1:10" ht="23.25">
      <c r="A155" s="125"/>
      <c r="B155" s="127">
        <v>36</v>
      </c>
      <c r="C155" s="144">
        <v>84.601</v>
      </c>
      <c r="D155" s="144">
        <v>84.6127</v>
      </c>
      <c r="E155" s="174">
        <f t="shared" si="16"/>
        <v>0.011700000000004707</v>
      </c>
      <c r="F155" s="175">
        <f t="shared" si="17"/>
        <v>38.522323192429575</v>
      </c>
      <c r="G155" s="176">
        <f t="shared" si="18"/>
        <v>303.7199999999999</v>
      </c>
      <c r="H155" s="186">
        <v>51</v>
      </c>
      <c r="I155" s="136">
        <v>857.16</v>
      </c>
      <c r="J155" s="136">
        <v>553.44</v>
      </c>
    </row>
    <row r="156" spans="1:10" ht="23.25">
      <c r="A156" s="125">
        <v>21467</v>
      </c>
      <c r="B156" s="127">
        <v>10</v>
      </c>
      <c r="C156" s="144">
        <v>84.9923</v>
      </c>
      <c r="D156" s="144">
        <v>85.0006</v>
      </c>
      <c r="E156" s="174">
        <f t="shared" si="16"/>
        <v>0.008300000000005525</v>
      </c>
      <c r="F156" s="175">
        <f t="shared" si="17"/>
        <v>23.81498909676783</v>
      </c>
      <c r="G156" s="176">
        <f t="shared" si="18"/>
        <v>348.52000000000004</v>
      </c>
      <c r="H156" s="127">
        <v>52</v>
      </c>
      <c r="I156" s="136">
        <v>813.94</v>
      </c>
      <c r="J156" s="136">
        <v>465.42</v>
      </c>
    </row>
    <row r="157" spans="1:10" ht="23.25">
      <c r="A157" s="125"/>
      <c r="B157" s="127">
        <v>11</v>
      </c>
      <c r="C157" s="144">
        <v>86.0475</v>
      </c>
      <c r="D157" s="144">
        <v>86.0539</v>
      </c>
      <c r="E157" s="174">
        <f t="shared" si="16"/>
        <v>0.006399999999999295</v>
      </c>
      <c r="F157" s="175">
        <f t="shared" si="17"/>
        <v>22.129248642852232</v>
      </c>
      <c r="G157" s="176">
        <f t="shared" si="18"/>
        <v>289.21000000000004</v>
      </c>
      <c r="H157" s="186">
        <v>53</v>
      </c>
      <c r="I157" s="136">
        <v>834.5</v>
      </c>
      <c r="J157" s="136">
        <v>545.29</v>
      </c>
    </row>
    <row r="158" spans="1:10" ht="23.25">
      <c r="A158" s="125"/>
      <c r="B158" s="127">
        <v>12</v>
      </c>
      <c r="C158" s="144">
        <v>84.7908</v>
      </c>
      <c r="D158" s="144">
        <v>84.7976</v>
      </c>
      <c r="E158" s="174">
        <f t="shared" si="16"/>
        <v>0.006799999999998363</v>
      </c>
      <c r="F158" s="175">
        <f t="shared" si="17"/>
        <v>25.096881343415248</v>
      </c>
      <c r="G158" s="176">
        <f t="shared" si="18"/>
        <v>270.95000000000005</v>
      </c>
      <c r="H158" s="127">
        <v>54</v>
      </c>
      <c r="I158" s="136">
        <v>825.84</v>
      </c>
      <c r="J158" s="136">
        <v>554.89</v>
      </c>
    </row>
    <row r="159" spans="1:10" ht="23.25">
      <c r="A159" s="125">
        <v>21474</v>
      </c>
      <c r="B159" s="127">
        <v>13</v>
      </c>
      <c r="C159" s="144">
        <v>86.6707</v>
      </c>
      <c r="D159" s="144">
        <v>86.677</v>
      </c>
      <c r="E159" s="174">
        <f t="shared" si="16"/>
        <v>0.006300000000010186</v>
      </c>
      <c r="F159" s="175">
        <f t="shared" si="17"/>
        <v>21.781972824431026</v>
      </c>
      <c r="G159" s="176">
        <f t="shared" si="18"/>
        <v>289.23</v>
      </c>
      <c r="H159" s="186">
        <v>55</v>
      </c>
      <c r="I159" s="136">
        <v>857.08</v>
      </c>
      <c r="J159" s="136">
        <v>567.85</v>
      </c>
    </row>
    <row r="160" spans="1:10" ht="23.25">
      <c r="A160" s="125"/>
      <c r="B160" s="127">
        <v>14</v>
      </c>
      <c r="C160" s="144">
        <v>85.88</v>
      </c>
      <c r="D160" s="144">
        <v>85.8818</v>
      </c>
      <c r="E160" s="174">
        <f t="shared" si="16"/>
        <v>0.0018000000000029104</v>
      </c>
      <c r="F160" s="175">
        <f t="shared" si="17"/>
        <v>6.231392370016306</v>
      </c>
      <c r="G160" s="176">
        <f t="shared" si="18"/>
        <v>288.86</v>
      </c>
      <c r="H160" s="127">
        <v>56</v>
      </c>
      <c r="I160" s="136">
        <v>845.46</v>
      </c>
      <c r="J160" s="136">
        <v>556.6</v>
      </c>
    </row>
    <row r="161" spans="1:10" ht="23.25">
      <c r="A161" s="125"/>
      <c r="B161" s="127">
        <v>15</v>
      </c>
      <c r="C161" s="144">
        <v>86.9256</v>
      </c>
      <c r="D161" s="144">
        <v>86.9269</v>
      </c>
      <c r="E161" s="174">
        <f t="shared" si="16"/>
        <v>0.001300000000000523</v>
      </c>
      <c r="F161" s="175">
        <f t="shared" si="17"/>
        <v>3.7278123476630136</v>
      </c>
      <c r="G161" s="176">
        <f t="shared" si="18"/>
        <v>348.7300000000001</v>
      </c>
      <c r="H161" s="186">
        <v>57</v>
      </c>
      <c r="I161" s="136">
        <v>686.82</v>
      </c>
      <c r="J161" s="136">
        <v>338.09</v>
      </c>
    </row>
    <row r="162" spans="1:10" ht="23.25">
      <c r="A162" s="125">
        <v>21487</v>
      </c>
      <c r="B162" s="127">
        <v>16</v>
      </c>
      <c r="C162" s="144">
        <v>86.1083</v>
      </c>
      <c r="D162" s="144">
        <v>86.1168</v>
      </c>
      <c r="E162" s="174">
        <f t="shared" si="16"/>
        <v>0.008499999999997954</v>
      </c>
      <c r="F162" s="175">
        <f t="shared" si="17"/>
        <v>25.710051117624854</v>
      </c>
      <c r="G162" s="176">
        <f t="shared" si="18"/>
        <v>330.61</v>
      </c>
      <c r="H162" s="127">
        <v>58</v>
      </c>
      <c r="I162" s="136">
        <v>700.22</v>
      </c>
      <c r="J162" s="136">
        <v>369.61</v>
      </c>
    </row>
    <row r="163" spans="1:10" ht="23.25">
      <c r="A163" s="125"/>
      <c r="B163" s="127">
        <v>17</v>
      </c>
      <c r="C163" s="144">
        <v>87.1664</v>
      </c>
      <c r="D163" s="144">
        <v>87.169</v>
      </c>
      <c r="E163" s="174">
        <f t="shared" si="16"/>
        <v>0.002600000000001046</v>
      </c>
      <c r="F163" s="175">
        <f t="shared" si="17"/>
        <v>8.975731004249823</v>
      </c>
      <c r="G163" s="176">
        <f t="shared" si="18"/>
        <v>289.66999999999996</v>
      </c>
      <c r="H163" s="186">
        <v>59</v>
      </c>
      <c r="I163" s="136">
        <v>834.61</v>
      </c>
      <c r="J163" s="136">
        <v>544.94</v>
      </c>
    </row>
    <row r="164" spans="1:10" ht="23.25">
      <c r="A164" s="125"/>
      <c r="B164" s="127">
        <v>18</v>
      </c>
      <c r="C164" s="144">
        <v>85.094</v>
      </c>
      <c r="D164" s="144">
        <v>85.1029</v>
      </c>
      <c r="E164" s="174">
        <f t="shared" si="16"/>
        <v>0.008900000000011232</v>
      </c>
      <c r="F164" s="175">
        <f t="shared" si="17"/>
        <v>24.230214260464546</v>
      </c>
      <c r="G164" s="176">
        <f t="shared" si="18"/>
        <v>367.31</v>
      </c>
      <c r="H164" s="127">
        <v>60</v>
      </c>
      <c r="I164" s="136">
        <v>696.86</v>
      </c>
      <c r="J164" s="136">
        <v>329.55</v>
      </c>
    </row>
    <row r="165" spans="1:10" ht="23.25">
      <c r="A165" s="125">
        <v>21499</v>
      </c>
      <c r="B165" s="127">
        <v>25</v>
      </c>
      <c r="C165" s="144">
        <v>87.0515</v>
      </c>
      <c r="D165" s="144">
        <v>87.0642</v>
      </c>
      <c r="E165" s="174">
        <f t="shared" si="16"/>
        <v>0.01269999999999527</v>
      </c>
      <c r="F165" s="175">
        <f t="shared" si="17"/>
        <v>35.938649612301965</v>
      </c>
      <c r="G165" s="176">
        <f t="shared" si="18"/>
        <v>353.38000000000005</v>
      </c>
      <c r="H165" s="186">
        <v>61</v>
      </c>
      <c r="I165" s="136">
        <v>719.44</v>
      </c>
      <c r="J165" s="136">
        <v>366.06</v>
      </c>
    </row>
    <row r="166" spans="1:10" ht="23.25">
      <c r="A166" s="125"/>
      <c r="B166" s="127">
        <v>26</v>
      </c>
      <c r="C166" s="144">
        <v>85.7945</v>
      </c>
      <c r="D166" s="144">
        <v>85.8082</v>
      </c>
      <c r="E166" s="174">
        <f t="shared" si="16"/>
        <v>0.013700000000000045</v>
      </c>
      <c r="F166" s="175">
        <f t="shared" si="17"/>
        <v>41.69964083521047</v>
      </c>
      <c r="G166" s="176">
        <f t="shared" si="18"/>
        <v>328.53999999999996</v>
      </c>
      <c r="H166" s="127">
        <v>62</v>
      </c>
      <c r="I166" s="136">
        <v>698.51</v>
      </c>
      <c r="J166" s="136">
        <v>369.97</v>
      </c>
    </row>
    <row r="167" spans="1:10" ht="23.25">
      <c r="A167" s="125"/>
      <c r="B167" s="127">
        <v>27</v>
      </c>
      <c r="C167" s="144">
        <v>86.3068</v>
      </c>
      <c r="D167" s="144">
        <v>86.3115</v>
      </c>
      <c r="E167" s="174">
        <f t="shared" si="16"/>
        <v>0.004699999999999704</v>
      </c>
      <c r="F167" s="175">
        <f t="shared" si="17"/>
        <v>15.674503918624993</v>
      </c>
      <c r="G167" s="176">
        <f t="shared" si="18"/>
        <v>299.85</v>
      </c>
      <c r="H167" s="186">
        <v>63</v>
      </c>
      <c r="I167" s="136">
        <v>817.21</v>
      </c>
      <c r="J167" s="136">
        <v>517.36</v>
      </c>
    </row>
    <row r="168" spans="1:10" ht="23.25">
      <c r="A168" s="125">
        <v>21500</v>
      </c>
      <c r="B168" s="127">
        <v>28</v>
      </c>
      <c r="C168" s="144">
        <v>87.225</v>
      </c>
      <c r="D168" s="144">
        <v>87.278</v>
      </c>
      <c r="E168" s="174">
        <f t="shared" si="16"/>
        <v>0.05300000000001148</v>
      </c>
      <c r="F168" s="175">
        <f t="shared" si="17"/>
        <v>155.8411008850936</v>
      </c>
      <c r="G168" s="176">
        <f t="shared" si="18"/>
        <v>340.09000000000003</v>
      </c>
      <c r="H168" s="127">
        <v>64</v>
      </c>
      <c r="I168" s="136">
        <v>720.95</v>
      </c>
      <c r="J168" s="136">
        <v>380.86</v>
      </c>
    </row>
    <row r="169" spans="1:10" ht="23.25">
      <c r="A169" s="125"/>
      <c r="B169" s="127">
        <v>29</v>
      </c>
      <c r="C169" s="144">
        <v>85.2435</v>
      </c>
      <c r="D169" s="144">
        <v>85.2996</v>
      </c>
      <c r="E169" s="174">
        <f t="shared" si="16"/>
        <v>0.056100000000000705</v>
      </c>
      <c r="F169" s="175">
        <f t="shared" si="17"/>
        <v>158.21089145210158</v>
      </c>
      <c r="G169" s="176">
        <f t="shared" si="18"/>
        <v>354.59000000000003</v>
      </c>
      <c r="H169" s="186">
        <v>65</v>
      </c>
      <c r="I169" s="136">
        <v>727.7</v>
      </c>
      <c r="J169" s="136">
        <v>373.11</v>
      </c>
    </row>
    <row r="170" spans="1:10" ht="23.25">
      <c r="A170" s="125"/>
      <c r="B170" s="127">
        <v>30</v>
      </c>
      <c r="C170" s="144">
        <v>84.9638</v>
      </c>
      <c r="D170" s="144">
        <v>85.0102</v>
      </c>
      <c r="E170" s="174">
        <f t="shared" si="16"/>
        <v>0.04639999999999134</v>
      </c>
      <c r="F170" s="175">
        <f t="shared" si="17"/>
        <v>142.05241244180544</v>
      </c>
      <c r="G170" s="176">
        <f t="shared" si="18"/>
        <v>326.64000000000004</v>
      </c>
      <c r="H170" s="127">
        <v>66</v>
      </c>
      <c r="I170" s="136">
        <v>748.69</v>
      </c>
      <c r="J170" s="136">
        <v>422.05</v>
      </c>
    </row>
    <row r="171" spans="1:10" ht="23.25">
      <c r="A171" s="125">
        <v>21516</v>
      </c>
      <c r="B171" s="127">
        <v>31</v>
      </c>
      <c r="C171" s="144">
        <v>83.7407</v>
      </c>
      <c r="D171" s="144">
        <v>83.7496</v>
      </c>
      <c r="E171" s="174">
        <f t="shared" si="16"/>
        <v>0.008899999999997021</v>
      </c>
      <c r="F171" s="175">
        <f t="shared" si="17"/>
        <v>29.802765964561566</v>
      </c>
      <c r="G171" s="176">
        <f t="shared" si="18"/>
        <v>298.63</v>
      </c>
      <c r="H171" s="186">
        <v>67</v>
      </c>
      <c r="I171" s="136">
        <v>800.91</v>
      </c>
      <c r="J171" s="136">
        <v>502.28</v>
      </c>
    </row>
    <row r="172" spans="1:10" ht="23.25">
      <c r="A172" s="125"/>
      <c r="B172" s="127">
        <v>32</v>
      </c>
      <c r="C172" s="144">
        <v>85.0317</v>
      </c>
      <c r="D172" s="144">
        <v>85.0429</v>
      </c>
      <c r="E172" s="174">
        <f t="shared" si="16"/>
        <v>0.01120000000000232</v>
      </c>
      <c r="F172" s="175">
        <f t="shared" si="17"/>
        <v>34.805307809448145</v>
      </c>
      <c r="G172" s="176">
        <f t="shared" si="18"/>
        <v>321.79</v>
      </c>
      <c r="H172" s="127">
        <v>68</v>
      </c>
      <c r="I172" s="136">
        <v>670.72</v>
      </c>
      <c r="J172" s="136">
        <v>348.93</v>
      </c>
    </row>
    <row r="173" spans="1:10" ht="23.25">
      <c r="A173" s="125"/>
      <c r="B173" s="127">
        <v>33</v>
      </c>
      <c r="C173" s="144">
        <v>84.5948</v>
      </c>
      <c r="D173" s="144">
        <v>84.5995</v>
      </c>
      <c r="E173" s="174">
        <f t="shared" si="16"/>
        <v>0.004699999999999704</v>
      </c>
      <c r="F173" s="175">
        <f t="shared" si="17"/>
        <v>13.45009157509073</v>
      </c>
      <c r="G173" s="176">
        <f t="shared" si="18"/>
        <v>349.44</v>
      </c>
      <c r="H173" s="186">
        <v>69</v>
      </c>
      <c r="I173" s="136">
        <v>715.11</v>
      </c>
      <c r="J173" s="136">
        <v>365.67</v>
      </c>
    </row>
    <row r="174" spans="1:10" ht="23.25">
      <c r="A174" s="125">
        <v>21528</v>
      </c>
      <c r="B174" s="127">
        <v>31</v>
      </c>
      <c r="C174" s="144">
        <v>84.884</v>
      </c>
      <c r="D174" s="144">
        <v>84.8931</v>
      </c>
      <c r="E174" s="174">
        <f t="shared" si="16"/>
        <v>0.00910000000000366</v>
      </c>
      <c r="F174" s="175">
        <f t="shared" si="17"/>
        <v>33.460803059286874</v>
      </c>
      <c r="G174" s="176">
        <f t="shared" si="18"/>
        <v>271.96000000000004</v>
      </c>
      <c r="H174" s="127">
        <v>70</v>
      </c>
      <c r="I174" s="136">
        <v>821.44</v>
      </c>
      <c r="J174" s="136">
        <v>549.48</v>
      </c>
    </row>
    <row r="175" spans="1:10" ht="23.25">
      <c r="A175" s="125"/>
      <c r="B175" s="127">
        <v>32</v>
      </c>
      <c r="C175" s="144">
        <v>85.0177</v>
      </c>
      <c r="D175" s="144">
        <v>85.0328</v>
      </c>
      <c r="E175" s="174">
        <f t="shared" si="16"/>
        <v>0.015099999999989677</v>
      </c>
      <c r="F175" s="175">
        <f t="shared" si="17"/>
        <v>48.4891300857059</v>
      </c>
      <c r="G175" s="176">
        <f t="shared" si="18"/>
        <v>311.41</v>
      </c>
      <c r="H175" s="186">
        <v>71</v>
      </c>
      <c r="I175" s="136">
        <v>699.11</v>
      </c>
      <c r="J175" s="136">
        <v>387.7</v>
      </c>
    </row>
    <row r="176" spans="1:10" ht="23.25">
      <c r="A176" s="125"/>
      <c r="B176" s="127">
        <v>33</v>
      </c>
      <c r="C176" s="144">
        <v>85.9771</v>
      </c>
      <c r="D176" s="144">
        <v>85.9863</v>
      </c>
      <c r="E176" s="174">
        <f t="shared" si="16"/>
        <v>0.00920000000000698</v>
      </c>
      <c r="F176" s="175">
        <f t="shared" si="17"/>
        <v>28.089030012539254</v>
      </c>
      <c r="G176" s="176">
        <f t="shared" si="18"/>
        <v>327.53</v>
      </c>
      <c r="H176" s="127">
        <v>72</v>
      </c>
      <c r="I176" s="136">
        <v>600.4</v>
      </c>
      <c r="J176" s="136">
        <v>272.87</v>
      </c>
    </row>
    <row r="177" spans="1:10" ht="23.25">
      <c r="A177" s="125">
        <v>21542</v>
      </c>
      <c r="B177" s="127">
        <v>34</v>
      </c>
      <c r="C177" s="144">
        <v>83.747</v>
      </c>
      <c r="D177" s="144">
        <v>83.7558</v>
      </c>
      <c r="E177" s="174">
        <f t="shared" si="16"/>
        <v>0.008799999999993702</v>
      </c>
      <c r="F177" s="175">
        <f t="shared" si="17"/>
        <v>28.633716200805978</v>
      </c>
      <c r="G177" s="176">
        <f t="shared" si="18"/>
        <v>307.33000000000004</v>
      </c>
      <c r="H177" s="186">
        <v>73</v>
      </c>
      <c r="I177" s="136">
        <v>798.97</v>
      </c>
      <c r="J177" s="136">
        <v>491.64</v>
      </c>
    </row>
    <row r="178" spans="1:10" ht="23.25">
      <c r="A178" s="125"/>
      <c r="B178" s="127">
        <v>35</v>
      </c>
      <c r="C178" s="144">
        <v>85.0205</v>
      </c>
      <c r="D178" s="144">
        <v>85.0315</v>
      </c>
      <c r="E178" s="174">
        <f t="shared" si="16"/>
        <v>0.01099999999999568</v>
      </c>
      <c r="F178" s="175">
        <f t="shared" si="17"/>
        <v>36.756106525865206</v>
      </c>
      <c r="G178" s="176">
        <f t="shared" si="18"/>
        <v>299.27</v>
      </c>
      <c r="H178" s="127">
        <v>74</v>
      </c>
      <c r="I178" s="136">
        <v>887.73</v>
      </c>
      <c r="J178" s="136">
        <v>588.46</v>
      </c>
    </row>
    <row r="179" spans="1:10" ht="23.25">
      <c r="A179" s="125"/>
      <c r="B179" s="127">
        <v>36</v>
      </c>
      <c r="C179" s="144">
        <v>84.5847</v>
      </c>
      <c r="D179" s="144">
        <v>84.5893</v>
      </c>
      <c r="E179" s="174">
        <f t="shared" si="16"/>
        <v>0.004599999999996385</v>
      </c>
      <c r="F179" s="175">
        <f t="shared" si="17"/>
        <v>15.41864986256079</v>
      </c>
      <c r="G179" s="176">
        <f t="shared" si="18"/>
        <v>298.3399999999999</v>
      </c>
      <c r="H179" s="186">
        <v>75</v>
      </c>
      <c r="I179" s="136">
        <v>838.79</v>
      </c>
      <c r="J179" s="136">
        <v>540.45</v>
      </c>
    </row>
    <row r="180" spans="1:10" ht="23.25">
      <c r="A180" s="125">
        <v>21570</v>
      </c>
      <c r="B180" s="127">
        <v>19</v>
      </c>
      <c r="C180" s="144">
        <v>83.6801</v>
      </c>
      <c r="D180" s="144">
        <v>83.6866</v>
      </c>
      <c r="E180" s="174">
        <f t="shared" si="16"/>
        <v>0.006500000000002615</v>
      </c>
      <c r="F180" s="175">
        <f t="shared" si="17"/>
        <v>21.812080536921528</v>
      </c>
      <c r="G180" s="176">
        <f t="shared" si="18"/>
        <v>298</v>
      </c>
      <c r="H180" s="127">
        <v>76</v>
      </c>
      <c r="I180" s="136">
        <v>800.1</v>
      </c>
      <c r="J180" s="136">
        <v>502.1</v>
      </c>
    </row>
    <row r="181" spans="1:10" ht="23.25">
      <c r="A181" s="125"/>
      <c r="B181" s="127">
        <v>20</v>
      </c>
      <c r="C181" s="144">
        <v>85.0199</v>
      </c>
      <c r="D181" s="144">
        <v>85.0247</v>
      </c>
      <c r="E181" s="174">
        <f t="shared" si="16"/>
        <v>0.004799999999988813</v>
      </c>
      <c r="F181" s="175">
        <f t="shared" si="17"/>
        <v>15.99466844381477</v>
      </c>
      <c r="G181" s="176">
        <f t="shared" si="18"/>
        <v>300.1</v>
      </c>
      <c r="H181" s="186">
        <v>77</v>
      </c>
      <c r="I181" s="136">
        <v>897.99</v>
      </c>
      <c r="J181" s="136">
        <v>597.89</v>
      </c>
    </row>
    <row r="182" spans="1:10" ht="23.25">
      <c r="A182" s="125"/>
      <c r="B182" s="127">
        <v>21</v>
      </c>
      <c r="C182" s="144">
        <v>84.565</v>
      </c>
      <c r="D182" s="144">
        <v>84.5724</v>
      </c>
      <c r="E182" s="174">
        <f t="shared" si="16"/>
        <v>0.00740000000000407</v>
      </c>
      <c r="F182" s="175">
        <f t="shared" si="17"/>
        <v>25.649913344901456</v>
      </c>
      <c r="G182" s="176">
        <f t="shared" si="18"/>
        <v>288.5</v>
      </c>
      <c r="H182" s="127">
        <v>78</v>
      </c>
      <c r="I182" s="136">
        <v>900.1</v>
      </c>
      <c r="J182" s="136">
        <v>611.6</v>
      </c>
    </row>
    <row r="183" spans="1:10" ht="23.25">
      <c r="A183" s="125">
        <v>21576</v>
      </c>
      <c r="B183" s="127">
        <v>22</v>
      </c>
      <c r="C183" s="144">
        <v>85.754</v>
      </c>
      <c r="D183" s="144">
        <v>85.7606</v>
      </c>
      <c r="E183" s="174">
        <f t="shared" si="16"/>
        <v>0.006599999999991724</v>
      </c>
      <c r="F183" s="175">
        <f t="shared" si="17"/>
        <v>22.06619859575969</v>
      </c>
      <c r="G183" s="176">
        <f t="shared" si="18"/>
        <v>299.1</v>
      </c>
      <c r="H183" s="186">
        <v>79</v>
      </c>
      <c r="I183" s="136">
        <v>800.1</v>
      </c>
      <c r="J183" s="136">
        <v>501</v>
      </c>
    </row>
    <row r="184" spans="1:10" ht="23.25">
      <c r="A184" s="125"/>
      <c r="B184" s="127">
        <v>23</v>
      </c>
      <c r="C184" s="144">
        <v>85.036</v>
      </c>
      <c r="D184" s="144">
        <v>85.0434</v>
      </c>
      <c r="E184" s="174">
        <f t="shared" si="16"/>
        <v>0.00740000000000407</v>
      </c>
      <c r="F184" s="175">
        <f t="shared" si="17"/>
        <v>24.625623960080098</v>
      </c>
      <c r="G184" s="176">
        <f t="shared" si="18"/>
        <v>300.5</v>
      </c>
      <c r="H184" s="127">
        <v>80</v>
      </c>
      <c r="I184" s="136">
        <v>879.99</v>
      </c>
      <c r="J184" s="136">
        <v>579.49</v>
      </c>
    </row>
    <row r="185" spans="1:10" ht="23.25">
      <c r="A185" s="125"/>
      <c r="B185" s="127">
        <v>24</v>
      </c>
      <c r="C185" s="144">
        <v>84.5916</v>
      </c>
      <c r="D185" s="144">
        <v>84.5976</v>
      </c>
      <c r="E185" s="174">
        <f t="shared" si="16"/>
        <v>0.006000000000000227</v>
      </c>
      <c r="F185" s="175">
        <f t="shared" si="17"/>
        <v>19.326783701079815</v>
      </c>
      <c r="G185" s="176">
        <f t="shared" si="18"/>
        <v>310.44999999999993</v>
      </c>
      <c r="H185" s="186">
        <v>81</v>
      </c>
      <c r="I185" s="136">
        <v>840.79</v>
      </c>
      <c r="J185" s="136">
        <v>530.34</v>
      </c>
    </row>
    <row r="186" spans="1:10" ht="23.25">
      <c r="A186" s="125">
        <v>21597</v>
      </c>
      <c r="B186" s="127">
        <v>25</v>
      </c>
      <c r="C186" s="144">
        <v>87.0515</v>
      </c>
      <c r="D186" s="144">
        <v>87.0562</v>
      </c>
      <c r="E186" s="174">
        <f t="shared" si="16"/>
        <v>0.004699999999999704</v>
      </c>
      <c r="F186" s="175">
        <f t="shared" si="17"/>
        <v>15.422477440524048</v>
      </c>
      <c r="G186" s="176">
        <f t="shared" si="18"/>
        <v>304.75000000000006</v>
      </c>
      <c r="H186" s="127">
        <v>82</v>
      </c>
      <c r="I186" s="136">
        <v>690.71</v>
      </c>
      <c r="J186" s="136">
        <v>385.96</v>
      </c>
    </row>
    <row r="187" spans="1:10" ht="23.25">
      <c r="A187" s="125"/>
      <c r="B187" s="127">
        <v>26</v>
      </c>
      <c r="C187" s="144">
        <v>85.834</v>
      </c>
      <c r="D187" s="144">
        <v>85.8412</v>
      </c>
      <c r="E187" s="174">
        <f t="shared" si="16"/>
        <v>0.007199999999997431</v>
      </c>
      <c r="F187" s="175">
        <f t="shared" si="17"/>
        <v>23.37282908617897</v>
      </c>
      <c r="G187" s="176">
        <f t="shared" si="18"/>
        <v>308.04999999999995</v>
      </c>
      <c r="H187" s="186">
        <v>83</v>
      </c>
      <c r="I187" s="136">
        <v>747.04</v>
      </c>
      <c r="J187" s="136">
        <v>438.99</v>
      </c>
    </row>
    <row r="188" spans="1:10" ht="23.25">
      <c r="A188" s="125"/>
      <c r="B188" s="127">
        <v>27</v>
      </c>
      <c r="C188" s="144">
        <v>86.323</v>
      </c>
      <c r="D188" s="144">
        <v>86.3264</v>
      </c>
      <c r="E188" s="174">
        <f t="shared" si="16"/>
        <v>0.0034000000000133923</v>
      </c>
      <c r="F188" s="175">
        <f t="shared" si="17"/>
        <v>11.43895299940582</v>
      </c>
      <c r="G188" s="176">
        <f t="shared" si="18"/>
        <v>297.23</v>
      </c>
      <c r="H188" s="127">
        <v>84</v>
      </c>
      <c r="I188" s="136">
        <v>805.63</v>
      </c>
      <c r="J188" s="136">
        <v>508.4</v>
      </c>
    </row>
    <row r="189" spans="1:10" ht="23.25">
      <c r="A189" s="125">
        <v>21606</v>
      </c>
      <c r="B189" s="127">
        <v>28</v>
      </c>
      <c r="C189" s="144">
        <v>87.222</v>
      </c>
      <c r="D189" s="144">
        <v>87.2238</v>
      </c>
      <c r="E189" s="174">
        <f t="shared" si="16"/>
        <v>0.0018000000000029104</v>
      </c>
      <c r="F189" s="175">
        <f t="shared" si="17"/>
        <v>6.249566002371052</v>
      </c>
      <c r="G189" s="176">
        <f t="shared" si="18"/>
        <v>288.02</v>
      </c>
      <c r="H189" s="186">
        <v>85</v>
      </c>
      <c r="I189" s="136">
        <v>810.8</v>
      </c>
      <c r="J189" s="136">
        <v>522.78</v>
      </c>
    </row>
    <row r="190" spans="1:10" ht="23.25">
      <c r="A190" s="125"/>
      <c r="B190" s="127">
        <v>29</v>
      </c>
      <c r="C190" s="144">
        <v>85.237</v>
      </c>
      <c r="D190" s="144">
        <v>85.2401</v>
      </c>
      <c r="E190" s="174">
        <f t="shared" si="16"/>
        <v>0.0031000000000034333</v>
      </c>
      <c r="F190" s="175">
        <f t="shared" si="17"/>
        <v>10.381086330464916</v>
      </c>
      <c r="G190" s="176">
        <f t="shared" si="18"/>
        <v>298.62</v>
      </c>
      <c r="H190" s="127">
        <v>86</v>
      </c>
      <c r="I190" s="136">
        <v>832.5</v>
      </c>
      <c r="J190" s="136">
        <v>533.88</v>
      </c>
    </row>
    <row r="191" spans="1:10" ht="23.25">
      <c r="A191" s="125"/>
      <c r="B191" s="127">
        <v>30</v>
      </c>
      <c r="C191" s="144">
        <v>84.9655</v>
      </c>
      <c r="D191" s="144">
        <v>84.9718</v>
      </c>
      <c r="E191" s="174">
        <f t="shared" si="16"/>
        <v>0.0062999999999959755</v>
      </c>
      <c r="F191" s="175">
        <f t="shared" si="17"/>
        <v>21.603456553034686</v>
      </c>
      <c r="G191" s="176">
        <f t="shared" si="18"/>
        <v>291.62</v>
      </c>
      <c r="H191" s="186">
        <v>87</v>
      </c>
      <c r="I191" s="136">
        <v>784.35</v>
      </c>
      <c r="J191" s="136">
        <v>492.73</v>
      </c>
    </row>
    <row r="192" spans="1:10" ht="23.25">
      <c r="A192" s="125">
        <v>21617</v>
      </c>
      <c r="B192" s="127">
        <v>13</v>
      </c>
      <c r="C192" s="144">
        <v>86.7545</v>
      </c>
      <c r="D192" s="144">
        <v>86.7606</v>
      </c>
      <c r="E192" s="174">
        <f t="shared" si="16"/>
        <v>0.006100000000003547</v>
      </c>
      <c r="F192" s="175">
        <f t="shared" si="17"/>
        <v>22.565013132110934</v>
      </c>
      <c r="G192" s="176">
        <f t="shared" si="18"/>
        <v>270.3299999999999</v>
      </c>
      <c r="H192" s="127">
        <v>88</v>
      </c>
      <c r="I192" s="136">
        <v>810.67</v>
      </c>
      <c r="J192" s="136">
        <v>540.34</v>
      </c>
    </row>
    <row r="193" spans="1:10" ht="23.25">
      <c r="A193" s="125"/>
      <c r="B193" s="127">
        <v>14</v>
      </c>
      <c r="C193" s="144">
        <v>85.9721</v>
      </c>
      <c r="D193" s="144">
        <v>85.9768</v>
      </c>
      <c r="E193" s="174">
        <f t="shared" si="16"/>
        <v>0.004699999999999704</v>
      </c>
      <c r="F193" s="175">
        <f t="shared" si="17"/>
        <v>15.372538758421218</v>
      </c>
      <c r="G193" s="176">
        <f t="shared" si="18"/>
        <v>305.74000000000007</v>
      </c>
      <c r="H193" s="186">
        <v>89</v>
      </c>
      <c r="I193" s="136">
        <v>693.45</v>
      </c>
      <c r="J193" s="136">
        <v>387.71</v>
      </c>
    </row>
    <row r="194" spans="1:10" ht="23.25">
      <c r="A194" s="125"/>
      <c r="B194" s="127">
        <v>15</v>
      </c>
      <c r="C194" s="144">
        <v>87.0165</v>
      </c>
      <c r="D194" s="144">
        <v>87.0201</v>
      </c>
      <c r="E194" s="174">
        <f t="shared" si="16"/>
        <v>0.0036000000000058208</v>
      </c>
      <c r="F194" s="175">
        <f t="shared" si="17"/>
        <v>12.306430109752235</v>
      </c>
      <c r="G194" s="176">
        <f t="shared" si="18"/>
        <v>292.53</v>
      </c>
      <c r="H194" s="127">
        <v>90</v>
      </c>
      <c r="I194" s="136">
        <v>837.39</v>
      </c>
      <c r="J194" s="136">
        <v>544.86</v>
      </c>
    </row>
    <row r="195" spans="1:10" ht="23.25">
      <c r="A195" s="125">
        <v>21639</v>
      </c>
      <c r="B195" s="127">
        <v>16</v>
      </c>
      <c r="C195" s="144">
        <v>86.1467</v>
      </c>
      <c r="D195" s="144">
        <v>86.1505</v>
      </c>
      <c r="E195" s="174">
        <f t="shared" si="16"/>
        <v>0.0037999999999982492</v>
      </c>
      <c r="F195" s="175">
        <f t="shared" si="17"/>
        <v>12.033313277805659</v>
      </c>
      <c r="G195" s="176">
        <f t="shared" si="18"/>
        <v>315.79</v>
      </c>
      <c r="H195" s="186">
        <v>91</v>
      </c>
      <c r="I195" s="136">
        <v>708.45</v>
      </c>
      <c r="J195" s="136">
        <v>392.66</v>
      </c>
    </row>
    <row r="196" spans="1:10" ht="23.25">
      <c r="A196" s="125"/>
      <c r="B196" s="127">
        <v>17</v>
      </c>
      <c r="C196" s="144">
        <v>87.2316</v>
      </c>
      <c r="D196" s="144">
        <v>87.2336</v>
      </c>
      <c r="E196" s="174">
        <f t="shared" si="16"/>
        <v>0.001999999999995339</v>
      </c>
      <c r="F196" s="175">
        <f t="shared" si="17"/>
        <v>7.125806106799227</v>
      </c>
      <c r="G196" s="176">
        <f t="shared" si="18"/>
        <v>280.66999999999996</v>
      </c>
      <c r="H196" s="127">
        <v>92</v>
      </c>
      <c r="I196" s="136">
        <v>799.11</v>
      </c>
      <c r="J196" s="136">
        <v>518.44</v>
      </c>
    </row>
    <row r="197" spans="1:10" ht="23.25">
      <c r="A197" s="192"/>
      <c r="B197" s="193">
        <v>18</v>
      </c>
      <c r="C197" s="194">
        <v>85.1521</v>
      </c>
      <c r="D197" s="194">
        <v>85.1556</v>
      </c>
      <c r="E197" s="195">
        <f t="shared" si="16"/>
        <v>0.003500000000002501</v>
      </c>
      <c r="F197" s="196">
        <f t="shared" si="17"/>
        <v>11.71391278156063</v>
      </c>
      <c r="G197" s="197">
        <f t="shared" si="18"/>
        <v>298.79</v>
      </c>
      <c r="H197" s="193">
        <v>93</v>
      </c>
      <c r="I197" s="198">
        <v>700.83</v>
      </c>
      <c r="J197" s="198">
        <v>402.04</v>
      </c>
    </row>
    <row r="198" spans="1:10" ht="23.25">
      <c r="A198" s="185">
        <v>21647</v>
      </c>
      <c r="B198" s="186">
        <v>31</v>
      </c>
      <c r="C198" s="187">
        <v>84.868</v>
      </c>
      <c r="D198" s="187">
        <v>84.8721</v>
      </c>
      <c r="E198" s="188">
        <f aca="true" t="shared" si="19" ref="E198:E266">D198-C198</f>
        <v>0.004100000000008208</v>
      </c>
      <c r="F198" s="189">
        <f aca="true" t="shared" si="20" ref="F198:F266">((10^6)*E198/G198)</f>
        <v>14.636061828466099</v>
      </c>
      <c r="G198" s="190">
        <f aca="true" t="shared" si="21" ref="G198:G266">I198-J198</f>
        <v>280.13</v>
      </c>
      <c r="H198" s="186">
        <v>1</v>
      </c>
      <c r="I198" s="191">
        <v>834.84</v>
      </c>
      <c r="J198" s="191">
        <v>554.71</v>
      </c>
    </row>
    <row r="199" spans="1:10" ht="23.25">
      <c r="A199" s="125"/>
      <c r="B199" s="127">
        <v>32</v>
      </c>
      <c r="C199" s="144">
        <v>85.025</v>
      </c>
      <c r="D199" s="144">
        <v>85.0259</v>
      </c>
      <c r="E199" s="174">
        <f t="shared" si="19"/>
        <v>0.0008999999999872443</v>
      </c>
      <c r="F199" s="175">
        <f t="shared" si="20"/>
        <v>3.3594624859546265</v>
      </c>
      <c r="G199" s="176">
        <f t="shared" si="21"/>
        <v>267.9</v>
      </c>
      <c r="H199" s="186">
        <v>2</v>
      </c>
      <c r="I199" s="136">
        <v>835.54</v>
      </c>
      <c r="J199" s="136">
        <v>567.64</v>
      </c>
    </row>
    <row r="200" spans="1:10" ht="23.25">
      <c r="A200" s="125"/>
      <c r="B200" s="186">
        <v>33</v>
      </c>
      <c r="C200" s="144">
        <v>85.986</v>
      </c>
      <c r="D200" s="144">
        <v>85.994</v>
      </c>
      <c r="E200" s="174">
        <f t="shared" si="19"/>
        <v>0.007999999999995566</v>
      </c>
      <c r="F200" s="175">
        <f t="shared" si="20"/>
        <v>27.232188446728962</v>
      </c>
      <c r="G200" s="176">
        <f t="shared" si="21"/>
        <v>293.77</v>
      </c>
      <c r="H200" s="186">
        <v>3</v>
      </c>
      <c r="I200" s="136">
        <v>645.62</v>
      </c>
      <c r="J200" s="136">
        <v>351.85</v>
      </c>
    </row>
    <row r="201" spans="1:10" ht="23.25">
      <c r="A201" s="125">
        <v>21660</v>
      </c>
      <c r="B201" s="127">
        <v>34</v>
      </c>
      <c r="C201" s="144">
        <v>83.7269</v>
      </c>
      <c r="D201" s="144">
        <v>83.7352</v>
      </c>
      <c r="E201" s="174">
        <f t="shared" si="19"/>
        <v>0.008300000000005525</v>
      </c>
      <c r="F201" s="175">
        <f t="shared" si="20"/>
        <v>29.84430620979298</v>
      </c>
      <c r="G201" s="176">
        <f t="shared" si="21"/>
        <v>278.11</v>
      </c>
      <c r="H201" s="186">
        <v>4</v>
      </c>
      <c r="I201" s="136">
        <v>845.73</v>
      </c>
      <c r="J201" s="136">
        <v>567.62</v>
      </c>
    </row>
    <row r="202" spans="1:10" ht="23.25">
      <c r="A202" s="125"/>
      <c r="B202" s="186">
        <v>35</v>
      </c>
      <c r="C202" s="144">
        <v>85.0071</v>
      </c>
      <c r="D202" s="144">
        <v>85.0085</v>
      </c>
      <c r="E202" s="174">
        <f t="shared" si="19"/>
        <v>0.0014000000000038426</v>
      </c>
      <c r="F202" s="175">
        <f t="shared" si="20"/>
        <v>5.049412104176017</v>
      </c>
      <c r="G202" s="176">
        <f t="shared" si="21"/>
        <v>277.26</v>
      </c>
      <c r="H202" s="186">
        <v>5</v>
      </c>
      <c r="I202" s="136">
        <v>849.48</v>
      </c>
      <c r="J202" s="136">
        <v>572.22</v>
      </c>
    </row>
    <row r="203" spans="1:10" ht="23.25">
      <c r="A203" s="125"/>
      <c r="B203" s="127">
        <v>36</v>
      </c>
      <c r="C203" s="144">
        <v>84.5712</v>
      </c>
      <c r="D203" s="144">
        <v>84.5791</v>
      </c>
      <c r="E203" s="174">
        <f t="shared" si="19"/>
        <v>0.007899999999992247</v>
      </c>
      <c r="F203" s="175">
        <f t="shared" si="20"/>
        <v>27.85220702295955</v>
      </c>
      <c r="G203" s="176">
        <f t="shared" si="21"/>
        <v>283.64</v>
      </c>
      <c r="H203" s="186">
        <v>6</v>
      </c>
      <c r="I203" s="136">
        <v>768.61</v>
      </c>
      <c r="J203" s="199">
        <v>484.97</v>
      </c>
    </row>
    <row r="204" spans="1:10" ht="23.25">
      <c r="A204" s="125">
        <v>21707</v>
      </c>
      <c r="B204" s="127">
        <v>31</v>
      </c>
      <c r="C204" s="144">
        <v>84.8956</v>
      </c>
      <c r="D204" s="144">
        <v>84.9766</v>
      </c>
      <c r="E204" s="174">
        <f t="shared" si="19"/>
        <v>0.08100000000000307</v>
      </c>
      <c r="F204" s="175">
        <f t="shared" si="20"/>
        <v>271.8941962337722</v>
      </c>
      <c r="G204" s="176">
        <f t="shared" si="21"/>
        <v>297.90999999999997</v>
      </c>
      <c r="H204" s="186">
        <v>7</v>
      </c>
      <c r="I204" s="136">
        <v>828.51</v>
      </c>
      <c r="J204" s="136">
        <v>530.6</v>
      </c>
    </row>
    <row r="205" spans="1:10" ht="23.25">
      <c r="A205" s="125"/>
      <c r="B205" s="127">
        <v>32</v>
      </c>
      <c r="C205" s="144">
        <v>85.025</v>
      </c>
      <c r="D205" s="144">
        <v>85.1024</v>
      </c>
      <c r="E205" s="174">
        <f t="shared" si="19"/>
        <v>0.07739999999999725</v>
      </c>
      <c r="F205" s="175">
        <f t="shared" si="20"/>
        <v>227.73413363932454</v>
      </c>
      <c r="G205" s="176">
        <f t="shared" si="21"/>
        <v>339.87000000000006</v>
      </c>
      <c r="H205" s="186">
        <v>8</v>
      </c>
      <c r="I205" s="136">
        <v>681.45</v>
      </c>
      <c r="J205" s="136">
        <v>341.58</v>
      </c>
    </row>
    <row r="206" spans="1:10" ht="23.25">
      <c r="A206" s="125"/>
      <c r="B206" s="127">
        <v>33</v>
      </c>
      <c r="C206" s="144">
        <v>85.998</v>
      </c>
      <c r="D206" s="144">
        <v>86.0672</v>
      </c>
      <c r="E206" s="174">
        <f t="shared" si="19"/>
        <v>0.06919999999999504</v>
      </c>
      <c r="F206" s="175">
        <f t="shared" si="20"/>
        <v>235.84744896218618</v>
      </c>
      <c r="G206" s="176">
        <f t="shared" si="21"/>
        <v>293.40999999999997</v>
      </c>
      <c r="H206" s="186">
        <v>9</v>
      </c>
      <c r="I206" s="136">
        <v>881.87</v>
      </c>
      <c r="J206" s="136">
        <v>588.46</v>
      </c>
    </row>
    <row r="207" spans="1:10" ht="23.25">
      <c r="A207" s="125">
        <v>21731</v>
      </c>
      <c r="B207" s="127">
        <v>34</v>
      </c>
      <c r="C207" s="144">
        <v>83.716</v>
      </c>
      <c r="D207" s="144">
        <v>84.043</v>
      </c>
      <c r="E207" s="174">
        <f t="shared" si="19"/>
        <v>0.3270000000000124</v>
      </c>
      <c r="F207" s="175">
        <f t="shared" si="20"/>
        <v>1100.8618367896997</v>
      </c>
      <c r="G207" s="176">
        <f t="shared" si="21"/>
        <v>297.03999999999996</v>
      </c>
      <c r="H207" s="186">
        <v>10</v>
      </c>
      <c r="I207" s="136">
        <v>853.24</v>
      </c>
      <c r="J207" s="136">
        <v>556.2</v>
      </c>
    </row>
    <row r="208" spans="1:10" ht="23.25">
      <c r="A208" s="125"/>
      <c r="B208" s="127">
        <v>35</v>
      </c>
      <c r="C208" s="144">
        <v>84.9975</v>
      </c>
      <c r="D208" s="144">
        <v>85.3348</v>
      </c>
      <c r="E208" s="174">
        <f t="shared" si="19"/>
        <v>0.33729999999999905</v>
      </c>
      <c r="F208" s="175">
        <f t="shared" si="20"/>
        <v>1040.3108904172936</v>
      </c>
      <c r="G208" s="176">
        <f t="shared" si="21"/>
        <v>324.22999999999996</v>
      </c>
      <c r="H208" s="186">
        <v>11</v>
      </c>
      <c r="I208" s="136">
        <v>815.4</v>
      </c>
      <c r="J208" s="136">
        <v>491.17</v>
      </c>
    </row>
    <row r="209" spans="1:10" ht="23.25">
      <c r="A209" s="125"/>
      <c r="B209" s="127">
        <v>36</v>
      </c>
      <c r="C209" s="144">
        <v>84.568</v>
      </c>
      <c r="D209" s="144">
        <v>84.9539</v>
      </c>
      <c r="E209" s="174">
        <f t="shared" si="19"/>
        <v>0.38590000000000657</v>
      </c>
      <c r="F209" s="175">
        <f t="shared" si="20"/>
        <v>1204.544745138454</v>
      </c>
      <c r="G209" s="176">
        <f t="shared" si="21"/>
        <v>320.37000000000006</v>
      </c>
      <c r="H209" s="186">
        <v>12</v>
      </c>
      <c r="I209" s="136">
        <v>811.96</v>
      </c>
      <c r="J209" s="136">
        <v>491.59</v>
      </c>
    </row>
    <row r="210" spans="1:10" ht="23.25">
      <c r="A210" s="125">
        <v>21731</v>
      </c>
      <c r="B210" s="127">
        <v>28</v>
      </c>
      <c r="C210" s="144">
        <v>87.1773</v>
      </c>
      <c r="D210" s="144">
        <v>87.4968</v>
      </c>
      <c r="E210" s="174">
        <f t="shared" si="19"/>
        <v>0.3194999999999908</v>
      </c>
      <c r="F210" s="175">
        <f t="shared" si="20"/>
        <v>903.8700916600397</v>
      </c>
      <c r="G210" s="176">
        <f t="shared" si="21"/>
        <v>353.47999999999996</v>
      </c>
      <c r="H210" s="186">
        <v>13</v>
      </c>
      <c r="I210" s="136">
        <v>700.15</v>
      </c>
      <c r="J210" s="136">
        <v>346.67</v>
      </c>
    </row>
    <row r="211" spans="1:10" ht="23.25">
      <c r="A211" s="125"/>
      <c r="B211" s="127">
        <v>29</v>
      </c>
      <c r="C211" s="144">
        <v>85.2375</v>
      </c>
      <c r="D211" s="144">
        <v>85.6431</v>
      </c>
      <c r="E211" s="174">
        <f t="shared" si="19"/>
        <v>0.40560000000000684</v>
      </c>
      <c r="F211" s="175">
        <f t="shared" si="20"/>
        <v>1476.8424118846735</v>
      </c>
      <c r="G211" s="176">
        <f t="shared" si="21"/>
        <v>274.6400000000001</v>
      </c>
      <c r="H211" s="186">
        <v>14</v>
      </c>
      <c r="I211" s="136">
        <v>825.2</v>
      </c>
      <c r="J211" s="136">
        <v>550.56</v>
      </c>
    </row>
    <row r="212" spans="1:10" ht="23.25">
      <c r="A212" s="125"/>
      <c r="B212" s="127">
        <v>30</v>
      </c>
      <c r="C212" s="144">
        <v>84.9592</v>
      </c>
      <c r="D212" s="144">
        <v>85.3569</v>
      </c>
      <c r="E212" s="174">
        <f t="shared" si="19"/>
        <v>0.3977000000000004</v>
      </c>
      <c r="F212" s="175">
        <f t="shared" si="20"/>
        <v>1200.277660409249</v>
      </c>
      <c r="G212" s="176">
        <f t="shared" si="21"/>
        <v>331.3399999999999</v>
      </c>
      <c r="H212" s="186">
        <v>15</v>
      </c>
      <c r="I212" s="136">
        <v>834.31</v>
      </c>
      <c r="J212" s="136">
        <v>502.97</v>
      </c>
    </row>
    <row r="213" spans="1:10" ht="23.25">
      <c r="A213" s="125">
        <v>21731</v>
      </c>
      <c r="B213" s="127">
        <v>31</v>
      </c>
      <c r="C213" s="144">
        <v>84.8832</v>
      </c>
      <c r="D213" s="144">
        <v>85.5768</v>
      </c>
      <c r="E213" s="174">
        <f t="shared" si="19"/>
        <v>0.6936000000000035</v>
      </c>
      <c r="F213" s="175">
        <f t="shared" si="20"/>
        <v>2244.7328392504724</v>
      </c>
      <c r="G213" s="176">
        <f t="shared" si="21"/>
        <v>308.99</v>
      </c>
      <c r="H213" s="186">
        <v>16</v>
      </c>
      <c r="I213" s="136">
        <v>850.28</v>
      </c>
      <c r="J213" s="136">
        <v>541.29</v>
      </c>
    </row>
    <row r="214" spans="1:10" ht="23.25">
      <c r="A214" s="125"/>
      <c r="B214" s="127">
        <v>32</v>
      </c>
      <c r="C214" s="144">
        <v>85.0282</v>
      </c>
      <c r="D214" s="144">
        <v>85.8629</v>
      </c>
      <c r="E214" s="174">
        <f t="shared" si="19"/>
        <v>0.834699999999998</v>
      </c>
      <c r="F214" s="175">
        <f t="shared" si="20"/>
        <v>2485.483726885621</v>
      </c>
      <c r="G214" s="176">
        <f t="shared" si="21"/>
        <v>335.83</v>
      </c>
      <c r="H214" s="186">
        <v>17</v>
      </c>
      <c r="I214" s="136">
        <v>704.51</v>
      </c>
      <c r="J214" s="136">
        <v>368.68</v>
      </c>
    </row>
    <row r="215" spans="1:10" ht="23.25">
      <c r="A215" s="125"/>
      <c r="B215" s="127">
        <v>33</v>
      </c>
      <c r="C215" s="144">
        <v>85.9893</v>
      </c>
      <c r="D215" s="144">
        <v>86.3836</v>
      </c>
      <c r="E215" s="174">
        <f t="shared" si="19"/>
        <v>0.3943000000000012</v>
      </c>
      <c r="F215" s="175">
        <f t="shared" si="20"/>
        <v>1437.4248113448336</v>
      </c>
      <c r="G215" s="176">
        <f t="shared" si="21"/>
        <v>274.30999999999995</v>
      </c>
      <c r="H215" s="186">
        <v>18</v>
      </c>
      <c r="I215" s="136">
        <v>826.03</v>
      </c>
      <c r="J215" s="136">
        <v>551.72</v>
      </c>
    </row>
    <row r="216" spans="1:10" ht="23.25">
      <c r="A216" s="125">
        <v>21738</v>
      </c>
      <c r="B216" s="127">
        <v>28</v>
      </c>
      <c r="C216" s="144">
        <v>87.1682</v>
      </c>
      <c r="D216" s="144">
        <v>87.1878</v>
      </c>
      <c r="E216" s="174">
        <f t="shared" si="19"/>
        <v>0.019599999999996953</v>
      </c>
      <c r="F216" s="175">
        <f t="shared" si="20"/>
        <v>55.07783959983407</v>
      </c>
      <c r="G216" s="176">
        <f t="shared" si="21"/>
        <v>355.85999999999996</v>
      </c>
      <c r="H216" s="186">
        <v>19</v>
      </c>
      <c r="I216" s="136">
        <v>731.16</v>
      </c>
      <c r="J216" s="136">
        <v>375.3</v>
      </c>
    </row>
    <row r="217" spans="1:10" ht="23.25">
      <c r="A217" s="125"/>
      <c r="B217" s="127">
        <v>29</v>
      </c>
      <c r="C217" s="144">
        <v>85.224</v>
      </c>
      <c r="D217" s="144">
        <v>85.2415</v>
      </c>
      <c r="E217" s="174">
        <f t="shared" si="19"/>
        <v>0.017499999999998295</v>
      </c>
      <c r="F217" s="175">
        <f t="shared" si="20"/>
        <v>51.12175741995295</v>
      </c>
      <c r="G217" s="176">
        <f t="shared" si="21"/>
        <v>342.32</v>
      </c>
      <c r="H217" s="186">
        <v>20</v>
      </c>
      <c r="I217" s="136">
        <v>779.88</v>
      </c>
      <c r="J217" s="136">
        <v>437.56</v>
      </c>
    </row>
    <row r="218" spans="1:10" ht="23.25">
      <c r="A218" s="125"/>
      <c r="B218" s="127">
        <v>30</v>
      </c>
      <c r="C218" s="144">
        <v>84.944</v>
      </c>
      <c r="D218" s="144">
        <v>84.9564</v>
      </c>
      <c r="E218" s="174">
        <f t="shared" si="19"/>
        <v>0.012399999999999523</v>
      </c>
      <c r="F218" s="175">
        <f t="shared" si="20"/>
        <v>41.27005258603315</v>
      </c>
      <c r="G218" s="176">
        <f t="shared" si="21"/>
        <v>300.46000000000004</v>
      </c>
      <c r="H218" s="186">
        <v>21</v>
      </c>
      <c r="I218" s="136">
        <v>826.46</v>
      </c>
      <c r="J218" s="136">
        <v>526</v>
      </c>
    </row>
    <row r="219" spans="1:10" ht="23.25">
      <c r="A219" s="125">
        <v>21745</v>
      </c>
      <c r="B219" s="127">
        <v>31</v>
      </c>
      <c r="C219" s="144">
        <v>84.8662</v>
      </c>
      <c r="D219" s="144">
        <v>84.886</v>
      </c>
      <c r="E219" s="174">
        <f t="shared" si="19"/>
        <v>0.01979999999998938</v>
      </c>
      <c r="F219" s="175">
        <f t="shared" si="20"/>
        <v>68.64036608191562</v>
      </c>
      <c r="G219" s="176">
        <f t="shared" si="21"/>
        <v>288.46000000000004</v>
      </c>
      <c r="H219" s="186">
        <v>22</v>
      </c>
      <c r="I219" s="136">
        <v>828.32</v>
      </c>
      <c r="J219" s="136">
        <v>539.86</v>
      </c>
    </row>
    <row r="220" spans="1:10" ht="23.25">
      <c r="A220" s="125"/>
      <c r="B220" s="127">
        <v>32</v>
      </c>
      <c r="C220" s="144">
        <v>84.9972</v>
      </c>
      <c r="D220" s="144">
        <v>85.0182</v>
      </c>
      <c r="E220" s="174">
        <f t="shared" si="19"/>
        <v>0.020999999999986585</v>
      </c>
      <c r="F220" s="175">
        <f t="shared" si="20"/>
        <v>58.993735427105044</v>
      </c>
      <c r="G220" s="176">
        <f t="shared" si="21"/>
        <v>355.97</v>
      </c>
      <c r="H220" s="186">
        <v>23</v>
      </c>
      <c r="I220" s="136">
        <v>748.08</v>
      </c>
      <c r="J220" s="136">
        <v>392.11</v>
      </c>
    </row>
    <row r="221" spans="1:10" ht="23.25">
      <c r="A221" s="125"/>
      <c r="B221" s="127">
        <v>33</v>
      </c>
      <c r="C221" s="144">
        <v>85.9569</v>
      </c>
      <c r="D221" s="144">
        <v>85.9715</v>
      </c>
      <c r="E221" s="174">
        <f t="shared" si="19"/>
        <v>0.0146000000000015</v>
      </c>
      <c r="F221" s="175">
        <f t="shared" si="20"/>
        <v>44.77978162189148</v>
      </c>
      <c r="G221" s="176">
        <f t="shared" si="21"/>
        <v>326.0400000000001</v>
      </c>
      <c r="H221" s="186">
        <v>24</v>
      </c>
      <c r="I221" s="136">
        <v>844.47</v>
      </c>
      <c r="J221" s="136">
        <v>518.43</v>
      </c>
    </row>
    <row r="222" spans="1:10" ht="23.25">
      <c r="A222" s="125">
        <v>21758</v>
      </c>
      <c r="B222" s="127">
        <v>34</v>
      </c>
      <c r="C222" s="144">
        <v>83.7126</v>
      </c>
      <c r="D222" s="144">
        <v>83.7673</v>
      </c>
      <c r="E222" s="174">
        <f t="shared" si="19"/>
        <v>0.05470000000001107</v>
      </c>
      <c r="F222" s="175">
        <f t="shared" si="20"/>
        <v>178.68225917097666</v>
      </c>
      <c r="G222" s="176">
        <f t="shared" si="21"/>
        <v>306.12999999999994</v>
      </c>
      <c r="H222" s="186">
        <v>25</v>
      </c>
      <c r="I222" s="136">
        <v>653.43</v>
      </c>
      <c r="J222" s="136">
        <v>347.3</v>
      </c>
    </row>
    <row r="223" spans="1:10" ht="23.25">
      <c r="A223" s="125"/>
      <c r="B223" s="127">
        <v>35</v>
      </c>
      <c r="C223" s="144">
        <v>84.9896</v>
      </c>
      <c r="D223" s="144">
        <v>85.0482</v>
      </c>
      <c r="E223" s="174">
        <f t="shared" si="19"/>
        <v>0.05859999999999843</v>
      </c>
      <c r="F223" s="175">
        <f t="shared" si="20"/>
        <v>191.60971781708275</v>
      </c>
      <c r="G223" s="176">
        <f t="shared" si="21"/>
        <v>305.83000000000004</v>
      </c>
      <c r="H223" s="186">
        <v>26</v>
      </c>
      <c r="I223" s="136">
        <v>809.84</v>
      </c>
      <c r="J223" s="136">
        <v>504.01</v>
      </c>
    </row>
    <row r="224" spans="1:10" ht="23.25">
      <c r="A224" s="125"/>
      <c r="B224" s="127">
        <v>36</v>
      </c>
      <c r="C224" s="144">
        <v>84.5554</v>
      </c>
      <c r="D224" s="144">
        <v>84.6233</v>
      </c>
      <c r="E224" s="174">
        <f t="shared" si="19"/>
        <v>0.06789999999999452</v>
      </c>
      <c r="F224" s="175">
        <f t="shared" si="20"/>
        <v>216.9051878354029</v>
      </c>
      <c r="G224" s="176">
        <f t="shared" si="21"/>
        <v>313.03999999999996</v>
      </c>
      <c r="H224" s="186">
        <v>27</v>
      </c>
      <c r="I224" s="136">
        <v>820.41</v>
      </c>
      <c r="J224" s="136">
        <v>507.37</v>
      </c>
    </row>
    <row r="225" spans="1:10" ht="23.25">
      <c r="A225" s="125">
        <v>21764</v>
      </c>
      <c r="B225" s="127">
        <v>19</v>
      </c>
      <c r="C225" s="144">
        <v>88.9531</v>
      </c>
      <c r="D225" s="144">
        <v>88.9739</v>
      </c>
      <c r="E225" s="174">
        <f t="shared" si="19"/>
        <v>0.020799999999994156</v>
      </c>
      <c r="F225" s="175">
        <f t="shared" si="20"/>
        <v>59.22551252845717</v>
      </c>
      <c r="G225" s="176">
        <f t="shared" si="21"/>
        <v>351.2</v>
      </c>
      <c r="H225" s="186">
        <v>28</v>
      </c>
      <c r="I225" s="136">
        <v>718.89</v>
      </c>
      <c r="J225" s="136">
        <v>367.69</v>
      </c>
    </row>
    <row r="226" spans="1:10" ht="23.25">
      <c r="A226" s="125"/>
      <c r="B226" s="127">
        <v>20</v>
      </c>
      <c r="C226" s="144">
        <v>84.6493</v>
      </c>
      <c r="D226" s="144">
        <v>84.6606</v>
      </c>
      <c r="E226" s="174">
        <f t="shared" si="19"/>
        <v>0.011300000000005639</v>
      </c>
      <c r="F226" s="175">
        <f t="shared" si="20"/>
        <v>36.7527483250037</v>
      </c>
      <c r="G226" s="176">
        <f t="shared" si="21"/>
        <v>307.46000000000004</v>
      </c>
      <c r="H226" s="186">
        <v>29</v>
      </c>
      <c r="I226" s="136">
        <v>808.11</v>
      </c>
      <c r="J226" s="136">
        <v>500.65</v>
      </c>
    </row>
    <row r="227" spans="1:10" ht="23.25">
      <c r="A227" s="125"/>
      <c r="B227" s="127">
        <v>21</v>
      </c>
      <c r="C227" s="144">
        <v>86.3456</v>
      </c>
      <c r="D227" s="144">
        <v>86.3544</v>
      </c>
      <c r="E227" s="174">
        <f t="shared" si="19"/>
        <v>0.008799999999993702</v>
      </c>
      <c r="F227" s="175">
        <f t="shared" si="20"/>
        <v>29.682598576563233</v>
      </c>
      <c r="G227" s="176">
        <f t="shared" si="21"/>
        <v>296.47</v>
      </c>
      <c r="H227" s="186">
        <v>30</v>
      </c>
      <c r="I227" s="136">
        <v>841.72</v>
      </c>
      <c r="J227" s="136">
        <v>545.25</v>
      </c>
    </row>
    <row r="228" spans="1:10" ht="23.25">
      <c r="A228" s="125">
        <v>21780</v>
      </c>
      <c r="B228" s="127">
        <v>22</v>
      </c>
      <c r="C228" s="144">
        <v>85.0977</v>
      </c>
      <c r="D228" s="144">
        <v>85.1138</v>
      </c>
      <c r="E228" s="174">
        <f t="shared" si="19"/>
        <v>0.016099999999994452</v>
      </c>
      <c r="F228" s="175">
        <f t="shared" si="20"/>
        <v>45.380235638971904</v>
      </c>
      <c r="G228" s="176">
        <f t="shared" si="21"/>
        <v>354.78000000000003</v>
      </c>
      <c r="H228" s="186">
        <v>31</v>
      </c>
      <c r="I228" s="136">
        <v>721.99</v>
      </c>
      <c r="J228" s="136">
        <v>367.21</v>
      </c>
    </row>
    <row r="229" spans="1:10" ht="23.25">
      <c r="A229" s="125"/>
      <c r="B229" s="127">
        <v>23</v>
      </c>
      <c r="C229" s="144">
        <v>87.6468</v>
      </c>
      <c r="D229" s="144">
        <v>87.6649</v>
      </c>
      <c r="E229" s="174">
        <f t="shared" si="19"/>
        <v>0.018100000000004002</v>
      </c>
      <c r="F229" s="175">
        <f t="shared" si="20"/>
        <v>55.278990929371176</v>
      </c>
      <c r="G229" s="176">
        <f t="shared" si="21"/>
        <v>327.42999999999995</v>
      </c>
      <c r="H229" s="186">
        <v>32</v>
      </c>
      <c r="I229" s="136">
        <v>828.42</v>
      </c>
      <c r="J229" s="136">
        <v>500.99</v>
      </c>
    </row>
    <row r="230" spans="1:10" ht="23.25">
      <c r="A230" s="125"/>
      <c r="B230" s="127">
        <v>24</v>
      </c>
      <c r="C230" s="144">
        <v>88.0281</v>
      </c>
      <c r="D230" s="144">
        <v>88.0488</v>
      </c>
      <c r="E230" s="174">
        <f t="shared" si="19"/>
        <v>0.020700000000005048</v>
      </c>
      <c r="F230" s="175">
        <f t="shared" si="20"/>
        <v>56.10364267130597</v>
      </c>
      <c r="G230" s="176">
        <f t="shared" si="21"/>
        <v>368.96</v>
      </c>
      <c r="H230" s="186">
        <v>33</v>
      </c>
      <c r="I230" s="136">
        <v>734.12</v>
      </c>
      <c r="J230" s="136">
        <v>365.16</v>
      </c>
    </row>
    <row r="231" spans="1:10" ht="23.25">
      <c r="A231" s="125">
        <v>21787</v>
      </c>
      <c r="B231" s="127">
        <v>25</v>
      </c>
      <c r="C231" s="144">
        <v>87.0296</v>
      </c>
      <c r="D231" s="144">
        <v>87.0494</v>
      </c>
      <c r="E231" s="174">
        <f t="shared" si="19"/>
        <v>0.019800000000003593</v>
      </c>
      <c r="F231" s="175">
        <f t="shared" si="20"/>
        <v>61.26806324845622</v>
      </c>
      <c r="G231" s="176">
        <f t="shared" si="21"/>
        <v>323.16999999999996</v>
      </c>
      <c r="H231" s="186">
        <v>34</v>
      </c>
      <c r="I231" s="136">
        <v>843.17</v>
      </c>
      <c r="J231" s="136">
        <v>520</v>
      </c>
    </row>
    <row r="232" spans="1:10" ht="23.25">
      <c r="A232" s="125"/>
      <c r="B232" s="127">
        <v>26</v>
      </c>
      <c r="C232" s="144">
        <v>85.7662</v>
      </c>
      <c r="D232" s="144">
        <v>85.7848</v>
      </c>
      <c r="E232" s="174">
        <f t="shared" si="19"/>
        <v>0.01860000000000639</v>
      </c>
      <c r="F232" s="175">
        <f t="shared" si="20"/>
        <v>60.33671781232812</v>
      </c>
      <c r="G232" s="176">
        <f t="shared" si="21"/>
        <v>308.27</v>
      </c>
      <c r="H232" s="186">
        <v>35</v>
      </c>
      <c r="I232" s="136">
        <v>710.15</v>
      </c>
      <c r="J232" s="136">
        <v>401.88</v>
      </c>
    </row>
    <row r="233" spans="1:10" ht="23.25">
      <c r="A233" s="125"/>
      <c r="B233" s="127">
        <v>27</v>
      </c>
      <c r="C233" s="144">
        <v>86.3147</v>
      </c>
      <c r="D233" s="144">
        <v>86.3349</v>
      </c>
      <c r="E233" s="174">
        <f t="shared" si="19"/>
        <v>0.02020000000000266</v>
      </c>
      <c r="F233" s="175">
        <f t="shared" si="20"/>
        <v>51.90667077809296</v>
      </c>
      <c r="G233" s="176">
        <f t="shared" si="21"/>
        <v>389.1600000000001</v>
      </c>
      <c r="H233" s="186">
        <v>36</v>
      </c>
      <c r="I233" s="136">
        <v>758.94</v>
      </c>
      <c r="J233" s="136">
        <v>369.78</v>
      </c>
    </row>
    <row r="234" spans="1:10" ht="23.25">
      <c r="A234" s="125">
        <v>21795</v>
      </c>
      <c r="B234" s="127">
        <v>28</v>
      </c>
      <c r="C234" s="144">
        <v>87.1847</v>
      </c>
      <c r="D234" s="144">
        <v>87.5727</v>
      </c>
      <c r="E234" s="174">
        <f t="shared" si="19"/>
        <v>0.387999999999991</v>
      </c>
      <c r="F234" s="175">
        <f t="shared" si="20"/>
        <v>1107.780157030667</v>
      </c>
      <c r="G234" s="176">
        <f t="shared" si="21"/>
        <v>350.24999999999994</v>
      </c>
      <c r="H234" s="186">
        <v>37</v>
      </c>
      <c r="I234" s="136">
        <v>693.8</v>
      </c>
      <c r="J234" s="136">
        <v>343.55</v>
      </c>
    </row>
    <row r="235" spans="1:10" ht="23.25">
      <c r="A235" s="125"/>
      <c r="B235" s="127">
        <v>29</v>
      </c>
      <c r="C235" s="144">
        <v>85.2292</v>
      </c>
      <c r="D235" s="144">
        <v>85.5262</v>
      </c>
      <c r="E235" s="174">
        <f t="shared" si="19"/>
        <v>0.29699999999999704</v>
      </c>
      <c r="F235" s="175">
        <f t="shared" si="20"/>
        <v>1053.6398467432846</v>
      </c>
      <c r="G235" s="176">
        <f t="shared" si="21"/>
        <v>281.88</v>
      </c>
      <c r="H235" s="186">
        <v>38</v>
      </c>
      <c r="I235" s="136">
        <v>833.39</v>
      </c>
      <c r="J235" s="136">
        <v>551.51</v>
      </c>
    </row>
    <row r="236" spans="1:10" ht="23.25">
      <c r="A236" s="125"/>
      <c r="B236" s="127">
        <v>30</v>
      </c>
      <c r="C236" s="144">
        <v>84.9554</v>
      </c>
      <c r="D236" s="144">
        <v>85.2887</v>
      </c>
      <c r="E236" s="174">
        <f t="shared" si="19"/>
        <v>0.33330000000000837</v>
      </c>
      <c r="F236" s="175">
        <f t="shared" si="20"/>
        <v>1031.281908474917</v>
      </c>
      <c r="G236" s="176">
        <f t="shared" si="21"/>
        <v>323.19</v>
      </c>
      <c r="H236" s="186">
        <v>39</v>
      </c>
      <c r="I236" s="136">
        <v>670.39</v>
      </c>
      <c r="J236" s="136">
        <v>347.2</v>
      </c>
    </row>
    <row r="237" spans="1:10" ht="23.25">
      <c r="A237" s="125">
        <v>21805</v>
      </c>
      <c r="B237" s="127">
        <v>31</v>
      </c>
      <c r="C237" s="144">
        <v>84.8726</v>
      </c>
      <c r="D237" s="144">
        <v>85.2779</v>
      </c>
      <c r="E237" s="174">
        <f t="shared" si="19"/>
        <v>0.4052999999999969</v>
      </c>
      <c r="F237" s="175">
        <f t="shared" si="20"/>
        <v>1379.1343405471514</v>
      </c>
      <c r="G237" s="176">
        <f t="shared" si="21"/>
        <v>293.88</v>
      </c>
      <c r="H237" s="186">
        <v>40</v>
      </c>
      <c r="I237" s="136">
        <v>825.32</v>
      </c>
      <c r="J237" s="136">
        <v>531.44</v>
      </c>
    </row>
    <row r="238" spans="1:10" ht="23.25">
      <c r="A238" s="125"/>
      <c r="B238" s="127">
        <v>32</v>
      </c>
      <c r="C238" s="144">
        <v>85.0022</v>
      </c>
      <c r="D238" s="144">
        <v>85.3062</v>
      </c>
      <c r="E238" s="174">
        <f t="shared" si="19"/>
        <v>0.30400000000000205</v>
      </c>
      <c r="F238" s="175">
        <f t="shared" si="20"/>
        <v>1119.7465836679141</v>
      </c>
      <c r="G238" s="176">
        <f t="shared" si="21"/>
        <v>271.49</v>
      </c>
      <c r="H238" s="186">
        <v>41</v>
      </c>
      <c r="I238" s="136">
        <v>811.25</v>
      </c>
      <c r="J238" s="136">
        <v>539.76</v>
      </c>
    </row>
    <row r="239" spans="1:10" ht="23.25">
      <c r="A239" s="125"/>
      <c r="B239" s="127">
        <v>33</v>
      </c>
      <c r="C239" s="144">
        <v>85.9636</v>
      </c>
      <c r="D239" s="144">
        <v>86.297</v>
      </c>
      <c r="E239" s="174">
        <f t="shared" si="19"/>
        <v>0.3333999999999975</v>
      </c>
      <c r="F239" s="175">
        <f t="shared" si="20"/>
        <v>1161.1465189983544</v>
      </c>
      <c r="G239" s="176">
        <f t="shared" si="21"/>
        <v>287.13</v>
      </c>
      <c r="H239" s="186">
        <v>42</v>
      </c>
      <c r="I239" s="136">
        <v>664.52</v>
      </c>
      <c r="J239" s="136">
        <v>377.39</v>
      </c>
    </row>
    <row r="240" spans="1:10" ht="23.25">
      <c r="A240" s="125">
        <v>21821</v>
      </c>
      <c r="B240" s="127">
        <v>34</v>
      </c>
      <c r="C240" s="144">
        <v>83.7086</v>
      </c>
      <c r="D240" s="144">
        <v>83.7199</v>
      </c>
      <c r="E240" s="174">
        <f t="shared" si="19"/>
        <v>0.011299999999991428</v>
      </c>
      <c r="F240" s="175">
        <f t="shared" si="20"/>
        <v>36.270261595222046</v>
      </c>
      <c r="G240" s="176">
        <f t="shared" si="21"/>
        <v>311.55</v>
      </c>
      <c r="H240" s="186">
        <v>43</v>
      </c>
      <c r="I240" s="136">
        <v>712.46</v>
      </c>
      <c r="J240" s="136">
        <v>400.91</v>
      </c>
    </row>
    <row r="241" spans="1:10" ht="23.25">
      <c r="A241" s="125"/>
      <c r="B241" s="127">
        <v>35</v>
      </c>
      <c r="C241" s="144">
        <v>84.9933</v>
      </c>
      <c r="D241" s="144">
        <v>85.0095</v>
      </c>
      <c r="E241" s="174">
        <f t="shared" si="19"/>
        <v>0.016199999999997772</v>
      </c>
      <c r="F241" s="175">
        <f t="shared" si="20"/>
        <v>52.13361652828014</v>
      </c>
      <c r="G241" s="176">
        <f t="shared" si="21"/>
        <v>310.74</v>
      </c>
      <c r="H241" s="186">
        <v>44</v>
      </c>
      <c r="I241" s="136">
        <v>851.09</v>
      </c>
      <c r="J241" s="136">
        <v>540.35</v>
      </c>
    </row>
    <row r="242" spans="1:10" ht="23.25">
      <c r="A242" s="125"/>
      <c r="B242" s="127">
        <v>36</v>
      </c>
      <c r="C242" s="144">
        <v>84.575</v>
      </c>
      <c r="D242" s="144">
        <v>84.5892</v>
      </c>
      <c r="E242" s="174">
        <f t="shared" si="19"/>
        <v>0.014200000000002433</v>
      </c>
      <c r="F242" s="175">
        <f t="shared" si="20"/>
        <v>43.21494872029712</v>
      </c>
      <c r="G242" s="176">
        <f t="shared" si="21"/>
        <v>328.59000000000003</v>
      </c>
      <c r="H242" s="186">
        <v>45</v>
      </c>
      <c r="I242" s="136">
        <v>678.61</v>
      </c>
      <c r="J242" s="136">
        <v>350.02</v>
      </c>
    </row>
    <row r="243" spans="1:10" ht="23.25">
      <c r="A243" s="125">
        <v>21830</v>
      </c>
      <c r="B243" s="127">
        <v>10</v>
      </c>
      <c r="C243" s="144">
        <v>85.0779</v>
      </c>
      <c r="D243" s="144">
        <v>85.0836</v>
      </c>
      <c r="E243" s="174">
        <f t="shared" si="19"/>
        <v>0.005700000000004479</v>
      </c>
      <c r="F243" s="175">
        <f t="shared" si="20"/>
        <v>20.942023660829154</v>
      </c>
      <c r="G243" s="176">
        <f t="shared" si="21"/>
        <v>272.18</v>
      </c>
      <c r="H243" s="186">
        <v>46</v>
      </c>
      <c r="I243" s="136">
        <v>783.36</v>
      </c>
      <c r="J243" s="136">
        <v>511.18</v>
      </c>
    </row>
    <row r="244" spans="1:10" ht="23.25">
      <c r="A244" s="125"/>
      <c r="B244" s="127">
        <v>11</v>
      </c>
      <c r="C244" s="144">
        <v>86.0889</v>
      </c>
      <c r="D244" s="144">
        <v>86.0933</v>
      </c>
      <c r="E244" s="174">
        <f t="shared" si="19"/>
        <v>0.004400000000003956</v>
      </c>
      <c r="F244" s="175">
        <f t="shared" si="20"/>
        <v>14.775016789805088</v>
      </c>
      <c r="G244" s="176">
        <f t="shared" si="21"/>
        <v>297.80000000000007</v>
      </c>
      <c r="H244" s="186">
        <v>47</v>
      </c>
      <c r="I244" s="136">
        <v>690.57</v>
      </c>
      <c r="J244" s="136">
        <v>392.77</v>
      </c>
    </row>
    <row r="245" spans="1:10" ht="23.25">
      <c r="A245" s="125"/>
      <c r="B245" s="127">
        <v>12</v>
      </c>
      <c r="C245" s="144">
        <v>84.8229</v>
      </c>
      <c r="D245" s="144">
        <v>84.828</v>
      </c>
      <c r="E245" s="174">
        <f t="shared" si="19"/>
        <v>0.005099999999998772</v>
      </c>
      <c r="F245" s="175">
        <f t="shared" si="20"/>
        <v>16.539110131011718</v>
      </c>
      <c r="G245" s="176">
        <f t="shared" si="21"/>
        <v>308.35999999999996</v>
      </c>
      <c r="H245" s="186">
        <v>48</v>
      </c>
      <c r="I245" s="136">
        <v>677.31</v>
      </c>
      <c r="J245" s="136">
        <v>368.95</v>
      </c>
    </row>
    <row r="246" spans="1:10" ht="23.25">
      <c r="A246" s="125">
        <v>21842</v>
      </c>
      <c r="B246" s="127">
        <v>13</v>
      </c>
      <c r="C246" s="144">
        <v>86.7152</v>
      </c>
      <c r="D246" s="144">
        <v>86.7204</v>
      </c>
      <c r="E246" s="174">
        <f t="shared" si="19"/>
        <v>0.005200000000002092</v>
      </c>
      <c r="F246" s="175">
        <f t="shared" si="20"/>
        <v>18.652701054602527</v>
      </c>
      <c r="G246" s="176">
        <f t="shared" si="21"/>
        <v>278.78</v>
      </c>
      <c r="H246" s="186">
        <v>49</v>
      </c>
      <c r="I246" s="136">
        <v>608.29</v>
      </c>
      <c r="J246" s="136">
        <v>329.51</v>
      </c>
    </row>
    <row r="247" spans="1:10" ht="23.25">
      <c r="A247" s="125"/>
      <c r="B247" s="127">
        <v>14</v>
      </c>
      <c r="C247" s="144">
        <v>85.9287</v>
      </c>
      <c r="D247" s="144">
        <v>85.9335</v>
      </c>
      <c r="E247" s="174">
        <f t="shared" si="19"/>
        <v>0.004799999999988813</v>
      </c>
      <c r="F247" s="175">
        <f t="shared" si="20"/>
        <v>16.89664883127574</v>
      </c>
      <c r="G247" s="176">
        <f t="shared" si="21"/>
        <v>284.08000000000004</v>
      </c>
      <c r="H247" s="186">
        <v>50</v>
      </c>
      <c r="I247" s="136">
        <v>831.34</v>
      </c>
      <c r="J247" s="136">
        <v>547.26</v>
      </c>
    </row>
    <row r="248" spans="1:10" ht="23.25">
      <c r="A248" s="125"/>
      <c r="B248" s="127">
        <v>15</v>
      </c>
      <c r="C248" s="144">
        <v>86.9862</v>
      </c>
      <c r="D248" s="144">
        <v>86.9906</v>
      </c>
      <c r="E248" s="174">
        <f t="shared" si="19"/>
        <v>0.004400000000003956</v>
      </c>
      <c r="F248" s="175">
        <f t="shared" si="20"/>
        <v>17.069480544686957</v>
      </c>
      <c r="G248" s="176">
        <f t="shared" si="21"/>
        <v>257.77</v>
      </c>
      <c r="H248" s="186">
        <v>51</v>
      </c>
      <c r="I248" s="136">
        <v>810.18</v>
      </c>
      <c r="J248" s="136">
        <v>552.41</v>
      </c>
    </row>
    <row r="249" spans="1:10" ht="23.25">
      <c r="A249" s="125">
        <v>21854</v>
      </c>
      <c r="B249" s="127">
        <v>16</v>
      </c>
      <c r="C249" s="144">
        <v>86.1614</v>
      </c>
      <c r="D249" s="144">
        <v>86.1623</v>
      </c>
      <c r="E249" s="174">
        <f t="shared" si="19"/>
        <v>0.0009000000000014552</v>
      </c>
      <c r="F249" s="175">
        <f t="shared" si="20"/>
        <v>3.0846214484061254</v>
      </c>
      <c r="G249" s="176">
        <f t="shared" si="21"/>
        <v>291.77</v>
      </c>
      <c r="H249" s="186">
        <v>52</v>
      </c>
      <c r="I249" s="136">
        <v>667.99</v>
      </c>
      <c r="J249" s="136">
        <v>376.22</v>
      </c>
    </row>
    <row r="250" spans="1:10" ht="23.25">
      <c r="A250" s="125"/>
      <c r="B250" s="127">
        <v>17</v>
      </c>
      <c r="C250" s="144">
        <v>87.234</v>
      </c>
      <c r="D250" s="144">
        <v>87.2355</v>
      </c>
      <c r="E250" s="174">
        <f t="shared" si="19"/>
        <v>0.0015000000000071623</v>
      </c>
      <c r="F250" s="175">
        <f t="shared" si="20"/>
        <v>5.206525511999868</v>
      </c>
      <c r="G250" s="176">
        <f t="shared" si="21"/>
        <v>288.1</v>
      </c>
      <c r="H250" s="186">
        <v>53</v>
      </c>
      <c r="I250" s="136">
        <v>702.48</v>
      </c>
      <c r="J250" s="136">
        <v>414.38</v>
      </c>
    </row>
    <row r="251" spans="1:10" ht="23.25">
      <c r="A251" s="125"/>
      <c r="B251" s="127">
        <v>18</v>
      </c>
      <c r="C251" s="144">
        <v>85.1375</v>
      </c>
      <c r="D251" s="144">
        <v>85.1379</v>
      </c>
      <c r="E251" s="174">
        <f t="shared" si="19"/>
        <v>0.00039999999999906777</v>
      </c>
      <c r="F251" s="175">
        <f t="shared" si="20"/>
        <v>1.3895643715662744</v>
      </c>
      <c r="G251" s="176">
        <f t="shared" si="21"/>
        <v>287.86</v>
      </c>
      <c r="H251" s="186">
        <v>54</v>
      </c>
      <c r="I251" s="136">
        <v>658.12</v>
      </c>
      <c r="J251" s="136">
        <v>370.26</v>
      </c>
    </row>
    <row r="252" spans="1:10" ht="23.25">
      <c r="A252" s="125">
        <v>21861</v>
      </c>
      <c r="B252" s="127">
        <v>28</v>
      </c>
      <c r="C252" s="144">
        <v>87.192</v>
      </c>
      <c r="D252" s="144">
        <v>87.1957</v>
      </c>
      <c r="E252" s="174">
        <f t="shared" si="19"/>
        <v>0.0037000000000091404</v>
      </c>
      <c r="F252" s="175">
        <f t="shared" si="20"/>
        <v>12.934349437212962</v>
      </c>
      <c r="G252" s="176">
        <f t="shared" si="21"/>
        <v>286.06000000000006</v>
      </c>
      <c r="H252" s="186">
        <v>55</v>
      </c>
      <c r="I252" s="136">
        <v>823.58</v>
      </c>
      <c r="J252" s="136">
        <v>537.52</v>
      </c>
    </row>
    <row r="253" spans="1:10" ht="23.25">
      <c r="A253" s="125"/>
      <c r="B253" s="127">
        <v>29</v>
      </c>
      <c r="C253" s="144">
        <v>85.234</v>
      </c>
      <c r="D253" s="144">
        <v>85.2495</v>
      </c>
      <c r="E253" s="174">
        <f t="shared" si="19"/>
        <v>0.015500000000002956</v>
      </c>
      <c r="F253" s="175">
        <f t="shared" si="20"/>
        <v>52.20437169513642</v>
      </c>
      <c r="G253" s="176">
        <f t="shared" si="21"/>
        <v>296.91</v>
      </c>
      <c r="H253" s="186">
        <v>56</v>
      </c>
      <c r="I253" s="136">
        <v>787.96</v>
      </c>
      <c r="J253" s="136">
        <v>491.05</v>
      </c>
    </row>
    <row r="254" spans="1:10" ht="23.25">
      <c r="A254" s="125"/>
      <c r="B254" s="127">
        <v>30</v>
      </c>
      <c r="C254" s="144">
        <v>84.9873</v>
      </c>
      <c r="D254" s="144">
        <v>84.9875</v>
      </c>
      <c r="E254" s="174">
        <f t="shared" si="19"/>
        <v>0.00019999999999242846</v>
      </c>
      <c r="F254" s="175">
        <f t="shared" si="20"/>
        <v>0.7153075822332919</v>
      </c>
      <c r="G254" s="176">
        <f t="shared" si="21"/>
        <v>279.6</v>
      </c>
      <c r="H254" s="186">
        <v>57</v>
      </c>
      <c r="I254" s="136">
        <v>810.25</v>
      </c>
      <c r="J254" s="136">
        <v>530.65</v>
      </c>
    </row>
    <row r="255" spans="1:10" ht="23.25">
      <c r="A255" s="125">
        <v>21870</v>
      </c>
      <c r="B255" s="127">
        <v>31</v>
      </c>
      <c r="C255" s="144">
        <v>84.837</v>
      </c>
      <c r="D255" s="144">
        <v>84.8497</v>
      </c>
      <c r="E255" s="174">
        <f t="shared" si="19"/>
        <v>0.01269999999999527</v>
      </c>
      <c r="F255" s="175">
        <f t="shared" si="20"/>
        <v>40.18351526655679</v>
      </c>
      <c r="G255" s="176">
        <f t="shared" si="21"/>
        <v>316.04999999999995</v>
      </c>
      <c r="H255" s="186">
        <v>58</v>
      </c>
      <c r="I255" s="136">
        <v>655.4</v>
      </c>
      <c r="J255" s="136">
        <v>339.35</v>
      </c>
    </row>
    <row r="256" spans="1:10" ht="23.25">
      <c r="A256" s="125"/>
      <c r="B256" s="127">
        <v>32</v>
      </c>
      <c r="C256" s="144">
        <v>84.9877</v>
      </c>
      <c r="D256" s="144">
        <v>85.003</v>
      </c>
      <c r="E256" s="174">
        <f t="shared" si="19"/>
        <v>0.015299999999996317</v>
      </c>
      <c r="F256" s="175">
        <f t="shared" si="20"/>
        <v>41.68369431956496</v>
      </c>
      <c r="G256" s="176">
        <f t="shared" si="21"/>
        <v>367.05</v>
      </c>
      <c r="H256" s="186">
        <v>59</v>
      </c>
      <c r="I256" s="136">
        <v>640.72</v>
      </c>
      <c r="J256" s="136">
        <v>273.67</v>
      </c>
    </row>
    <row r="257" spans="1:10" ht="23.25">
      <c r="A257" s="125"/>
      <c r="B257" s="127">
        <v>33</v>
      </c>
      <c r="C257" s="144">
        <v>85.9828</v>
      </c>
      <c r="D257" s="144">
        <v>85.9895</v>
      </c>
      <c r="E257" s="174">
        <f t="shared" si="19"/>
        <v>0.006700000000009254</v>
      </c>
      <c r="F257" s="175">
        <f t="shared" si="20"/>
        <v>23.114607051712046</v>
      </c>
      <c r="G257" s="176">
        <f t="shared" si="21"/>
        <v>289.86</v>
      </c>
      <c r="H257" s="186">
        <v>60</v>
      </c>
      <c r="I257" s="136">
        <v>819.45</v>
      </c>
      <c r="J257" s="136">
        <v>529.59</v>
      </c>
    </row>
    <row r="258" spans="1:10" ht="23.25">
      <c r="A258" s="125">
        <v>21882</v>
      </c>
      <c r="B258" s="127">
        <v>34</v>
      </c>
      <c r="C258" s="144">
        <v>83.7216</v>
      </c>
      <c r="D258" s="144">
        <v>83.7292</v>
      </c>
      <c r="E258" s="174">
        <f t="shared" si="19"/>
        <v>0.007600000000010709</v>
      </c>
      <c r="F258" s="175">
        <f t="shared" si="20"/>
        <v>23.727014454780402</v>
      </c>
      <c r="G258" s="176">
        <f t="shared" si="21"/>
        <v>320.30999999999995</v>
      </c>
      <c r="H258" s="186">
        <v>61</v>
      </c>
      <c r="I258" s="136">
        <v>682.29</v>
      </c>
      <c r="J258" s="136">
        <v>361.98</v>
      </c>
    </row>
    <row r="259" spans="1:10" ht="23.25">
      <c r="A259" s="125"/>
      <c r="B259" s="127">
        <v>35</v>
      </c>
      <c r="C259" s="144">
        <v>85.0022</v>
      </c>
      <c r="D259" s="144">
        <v>85.0061</v>
      </c>
      <c r="E259" s="174">
        <f t="shared" si="19"/>
        <v>0.003900000000001569</v>
      </c>
      <c r="F259" s="175">
        <f t="shared" si="20"/>
        <v>12.225322090221526</v>
      </c>
      <c r="G259" s="176">
        <f t="shared" si="21"/>
        <v>319.01</v>
      </c>
      <c r="H259" s="186">
        <v>62</v>
      </c>
      <c r="I259" s="136">
        <v>728.88</v>
      </c>
      <c r="J259" s="136">
        <v>409.87</v>
      </c>
    </row>
    <row r="260" spans="1:10" ht="23.25">
      <c r="A260" s="125"/>
      <c r="B260" s="127">
        <v>36</v>
      </c>
      <c r="C260" s="144">
        <v>84.5696</v>
      </c>
      <c r="D260" s="144">
        <v>84.5766</v>
      </c>
      <c r="E260" s="174">
        <f t="shared" si="19"/>
        <v>0.007000000000005002</v>
      </c>
      <c r="F260" s="175">
        <f t="shared" si="20"/>
        <v>24.300492952874404</v>
      </c>
      <c r="G260" s="176">
        <f t="shared" si="21"/>
        <v>288.06000000000006</v>
      </c>
      <c r="H260" s="127">
        <v>63</v>
      </c>
      <c r="I260" s="136">
        <v>839.85</v>
      </c>
      <c r="J260" s="136">
        <v>551.79</v>
      </c>
    </row>
    <row r="261" spans="1:10" ht="23.25">
      <c r="A261" s="125">
        <v>21906</v>
      </c>
      <c r="B261" s="127">
        <v>31</v>
      </c>
      <c r="C261" s="144">
        <v>84.8573</v>
      </c>
      <c r="D261" s="144">
        <v>84.8666</v>
      </c>
      <c r="E261" s="204">
        <f t="shared" si="19"/>
        <v>0.0093000000000103</v>
      </c>
      <c r="F261" s="204">
        <f t="shared" si="20"/>
        <v>31.867868279513065</v>
      </c>
      <c r="G261" s="204">
        <f t="shared" si="21"/>
        <v>291.83000000000004</v>
      </c>
      <c r="H261" s="204">
        <v>64</v>
      </c>
      <c r="I261" s="136">
        <v>849.85</v>
      </c>
      <c r="J261" s="136">
        <v>558.02</v>
      </c>
    </row>
    <row r="262" spans="1:10" ht="23.25">
      <c r="A262" s="125"/>
      <c r="B262" s="127">
        <v>32</v>
      </c>
      <c r="C262" s="144">
        <v>85.016</v>
      </c>
      <c r="D262" s="144">
        <v>85.0245</v>
      </c>
      <c r="E262" s="204">
        <f t="shared" si="19"/>
        <v>0.008499999999997954</v>
      </c>
      <c r="F262" s="204">
        <f t="shared" si="20"/>
        <v>28.563747563673473</v>
      </c>
      <c r="G262" s="204">
        <f t="shared" si="21"/>
        <v>297.58000000000004</v>
      </c>
      <c r="H262" s="204">
        <v>65</v>
      </c>
      <c r="I262" s="136">
        <v>820.33</v>
      </c>
      <c r="J262" s="136">
        <v>522.75</v>
      </c>
    </row>
    <row r="263" spans="1:10" ht="23.25">
      <c r="A263" s="125"/>
      <c r="B263" s="127">
        <v>33</v>
      </c>
      <c r="C263" s="144">
        <v>85.9582</v>
      </c>
      <c r="D263" s="144">
        <v>85.9642</v>
      </c>
      <c r="E263" s="204">
        <f t="shared" si="19"/>
        <v>0.006000000000000227</v>
      </c>
      <c r="F263" s="204">
        <f t="shared" si="20"/>
        <v>20.215633423181362</v>
      </c>
      <c r="G263" s="204">
        <f t="shared" si="21"/>
        <v>296.79999999999995</v>
      </c>
      <c r="H263" s="204">
        <v>66</v>
      </c>
      <c r="I263" s="136">
        <v>830.12</v>
      </c>
      <c r="J263" s="136">
        <v>533.32</v>
      </c>
    </row>
    <row r="264" spans="1:10" ht="23.25">
      <c r="A264" s="125">
        <v>21911</v>
      </c>
      <c r="B264" s="127">
        <v>34</v>
      </c>
      <c r="C264" s="144">
        <v>83.7056</v>
      </c>
      <c r="D264" s="144">
        <v>83.719</v>
      </c>
      <c r="E264" s="204">
        <f t="shared" si="19"/>
        <v>0.013399999999990087</v>
      </c>
      <c r="F264" s="204">
        <f t="shared" si="20"/>
        <v>38.27587191862118</v>
      </c>
      <c r="G264" s="204">
        <f t="shared" si="21"/>
        <v>350.09</v>
      </c>
      <c r="H264" s="204">
        <v>67</v>
      </c>
      <c r="I264" s="136">
        <v>716.3</v>
      </c>
      <c r="J264" s="136">
        <v>366.21</v>
      </c>
    </row>
    <row r="265" spans="1:10" ht="23.25">
      <c r="A265" s="125"/>
      <c r="B265" s="127">
        <v>35</v>
      </c>
      <c r="C265" s="144">
        <v>85.0059</v>
      </c>
      <c r="D265" s="144">
        <v>85.0159</v>
      </c>
      <c r="E265" s="204">
        <f t="shared" si="19"/>
        <v>0.010000000000005116</v>
      </c>
      <c r="F265" s="204">
        <f t="shared" si="20"/>
        <v>29.352197011961362</v>
      </c>
      <c r="G265" s="204">
        <f t="shared" si="21"/>
        <v>340.68999999999994</v>
      </c>
      <c r="H265" s="204">
        <v>68</v>
      </c>
      <c r="I265" s="136">
        <v>691.79</v>
      </c>
      <c r="J265" s="136">
        <v>351.1</v>
      </c>
    </row>
    <row r="266" spans="1:10" ht="23.25">
      <c r="A266" s="125"/>
      <c r="B266" s="127">
        <v>36</v>
      </c>
      <c r="C266" s="144">
        <v>84.539</v>
      </c>
      <c r="D266" s="144">
        <v>84.5454</v>
      </c>
      <c r="E266" s="204">
        <f t="shared" si="19"/>
        <v>0.006399999999999295</v>
      </c>
      <c r="F266" s="204">
        <f t="shared" si="20"/>
        <v>19.36225570278724</v>
      </c>
      <c r="G266" s="204">
        <f t="shared" si="21"/>
        <v>330.54</v>
      </c>
      <c r="H266" s="204">
        <v>69</v>
      </c>
      <c r="I266" s="136">
        <v>722.33</v>
      </c>
      <c r="J266" s="136">
        <v>391.79</v>
      </c>
    </row>
    <row r="267" spans="1:10" ht="23.25">
      <c r="A267" s="125"/>
      <c r="B267" s="127"/>
      <c r="C267" s="144"/>
      <c r="D267" s="144"/>
      <c r="E267" s="204"/>
      <c r="F267" s="204"/>
      <c r="G267" s="204"/>
      <c r="H267" s="204"/>
      <c r="I267" s="136"/>
      <c r="J267" s="136"/>
    </row>
    <row r="268" spans="1:10" ht="23.25">
      <c r="A268" s="125"/>
      <c r="B268" s="127"/>
      <c r="C268" s="144"/>
      <c r="D268" s="144"/>
      <c r="E268" s="204"/>
      <c r="F268" s="204"/>
      <c r="G268" s="204"/>
      <c r="H268" s="204"/>
      <c r="I268" s="136"/>
      <c r="J268" s="136"/>
    </row>
    <row r="269" spans="1:10" ht="23.25">
      <c r="A269" s="125"/>
      <c r="B269" s="127"/>
      <c r="C269" s="144"/>
      <c r="D269" s="144"/>
      <c r="E269" s="204"/>
      <c r="F269" s="204"/>
      <c r="G269" s="204"/>
      <c r="H269" s="204"/>
      <c r="I269" s="136"/>
      <c r="J269" s="136"/>
    </row>
    <row r="270" spans="1:10" ht="23.25">
      <c r="A270" s="125"/>
      <c r="B270" s="127"/>
      <c r="C270" s="144"/>
      <c r="D270" s="144"/>
      <c r="E270" s="204"/>
      <c r="F270" s="204"/>
      <c r="G270" s="204"/>
      <c r="H270" s="204"/>
      <c r="I270" s="136"/>
      <c r="J270" s="136"/>
    </row>
    <row r="271" spans="1:10" ht="23.25">
      <c r="A271" s="125"/>
      <c r="B271" s="127"/>
      <c r="C271" s="144"/>
      <c r="D271" s="144"/>
      <c r="E271" s="204"/>
      <c r="F271" s="204"/>
      <c r="G271" s="204"/>
      <c r="H271" s="204"/>
      <c r="I271" s="136"/>
      <c r="J271" s="136"/>
    </row>
    <row r="272" spans="1:10" ht="23.25">
      <c r="A272" s="125"/>
      <c r="B272" s="127"/>
      <c r="C272" s="144"/>
      <c r="D272" s="144"/>
      <c r="E272" s="204"/>
      <c r="F272" s="204"/>
      <c r="G272" s="204"/>
      <c r="H272" s="204"/>
      <c r="I272" s="136"/>
      <c r="J272" s="136"/>
    </row>
    <row r="273" spans="1:10" ht="23.25">
      <c r="A273" s="125"/>
      <c r="B273" s="127"/>
      <c r="C273" s="144"/>
      <c r="D273" s="144"/>
      <c r="E273" s="204"/>
      <c r="F273" s="204"/>
      <c r="G273" s="204"/>
      <c r="H273" s="204"/>
      <c r="I273" s="136"/>
      <c r="J273" s="136"/>
    </row>
    <row r="274" spans="1:10" ht="23.25">
      <c r="A274" s="125"/>
      <c r="B274" s="127"/>
      <c r="C274" s="144"/>
      <c r="D274" s="144"/>
      <c r="E274" s="204"/>
      <c r="F274" s="204"/>
      <c r="G274" s="204"/>
      <c r="H274" s="204"/>
      <c r="I274" s="136"/>
      <c r="J274" s="136"/>
    </row>
    <row r="275" spans="1:10" ht="23.25">
      <c r="A275" s="125"/>
      <c r="B275" s="127"/>
      <c r="C275" s="144"/>
      <c r="D275" s="144"/>
      <c r="E275" s="204"/>
      <c r="F275" s="204"/>
      <c r="G275" s="204"/>
      <c r="H275" s="204"/>
      <c r="I275" s="136"/>
      <c r="J275" s="136"/>
    </row>
    <row r="276" spans="1:10" ht="23.25">
      <c r="A276" s="125"/>
      <c r="B276" s="127"/>
      <c r="C276" s="144"/>
      <c r="D276" s="144"/>
      <c r="E276" s="204"/>
      <c r="F276" s="204"/>
      <c r="G276" s="204"/>
      <c r="H276" s="204"/>
      <c r="I276" s="136"/>
      <c r="J276" s="136"/>
    </row>
    <row r="277" spans="1:10" ht="23.25">
      <c r="A277" s="125"/>
      <c r="B277" s="127"/>
      <c r="C277" s="144"/>
      <c r="D277" s="144"/>
      <c r="E277" s="204"/>
      <c r="F277" s="204"/>
      <c r="G277" s="204"/>
      <c r="H277" s="204"/>
      <c r="I277" s="136"/>
      <c r="J277" s="136"/>
    </row>
    <row r="278" spans="1:10" ht="23.25">
      <c r="A278" s="125"/>
      <c r="B278" s="127"/>
      <c r="C278" s="144"/>
      <c r="D278" s="144"/>
      <c r="E278" s="204"/>
      <c r="F278" s="204"/>
      <c r="G278" s="204"/>
      <c r="H278" s="204"/>
      <c r="I278" s="136"/>
      <c r="J278" s="136"/>
    </row>
    <row r="279" spans="1:10" ht="23.25">
      <c r="A279" s="125"/>
      <c r="B279" s="127"/>
      <c r="C279" s="144"/>
      <c r="D279" s="144"/>
      <c r="E279" s="204"/>
      <c r="F279" s="204"/>
      <c r="G279" s="204"/>
      <c r="H279" s="204"/>
      <c r="I279" s="136"/>
      <c r="J279" s="136"/>
    </row>
    <row r="280" spans="1:10" ht="23.25">
      <c r="A280" s="125"/>
      <c r="B280" s="127"/>
      <c r="C280" s="144"/>
      <c r="D280" s="144"/>
      <c r="E280" s="204"/>
      <c r="F280" s="204"/>
      <c r="G280" s="204"/>
      <c r="H280" s="204"/>
      <c r="I280" s="136"/>
      <c r="J280" s="136"/>
    </row>
    <row r="281" spans="1:10" ht="23.25">
      <c r="A281" s="125"/>
      <c r="B281" s="127"/>
      <c r="C281" s="144"/>
      <c r="D281" s="144"/>
      <c r="E281" s="204"/>
      <c r="F281" s="204"/>
      <c r="G281" s="204"/>
      <c r="H281" s="204"/>
      <c r="I281" s="136"/>
      <c r="J281" s="136"/>
    </row>
    <row r="282" spans="1:10" ht="23.25">
      <c r="A282" s="125"/>
      <c r="B282" s="127"/>
      <c r="C282" s="144"/>
      <c r="D282" s="144"/>
      <c r="E282" s="204"/>
      <c r="F282" s="204"/>
      <c r="G282" s="204"/>
      <c r="H282" s="204"/>
      <c r="I282" s="136"/>
      <c r="J282" s="136"/>
    </row>
    <row r="283" spans="1:10" ht="23.25">
      <c r="A283" s="125"/>
      <c r="B283" s="127"/>
      <c r="C283" s="144"/>
      <c r="D283" s="144"/>
      <c r="E283" s="204"/>
      <c r="F283" s="204"/>
      <c r="G283" s="204"/>
      <c r="H283" s="204"/>
      <c r="I283" s="136"/>
      <c r="J283" s="136"/>
    </row>
    <row r="284" spans="1:10" ht="23.25">
      <c r="A284" s="125"/>
      <c r="B284" s="127"/>
      <c r="C284" s="144"/>
      <c r="D284" s="144"/>
      <c r="E284" s="204"/>
      <c r="F284" s="204"/>
      <c r="G284" s="204"/>
      <c r="H284" s="204"/>
      <c r="I284" s="136"/>
      <c r="J284" s="136"/>
    </row>
    <row r="285" spans="1:10" ht="23.25">
      <c r="A285" s="125"/>
      <c r="B285" s="127"/>
      <c r="C285" s="144"/>
      <c r="D285" s="144"/>
      <c r="E285" s="204"/>
      <c r="F285" s="204"/>
      <c r="G285" s="204"/>
      <c r="H285" s="204"/>
      <c r="I285" s="136"/>
      <c r="J285" s="136"/>
    </row>
    <row r="286" spans="1:10" ht="23.25">
      <c r="A286" s="125"/>
      <c r="B286" s="127"/>
      <c r="C286" s="144"/>
      <c r="D286" s="144"/>
      <c r="E286" s="204"/>
      <c r="F286" s="204"/>
      <c r="G286" s="204"/>
      <c r="H286" s="204"/>
      <c r="I286" s="136"/>
      <c r="J286" s="136"/>
    </row>
    <row r="287" spans="1:10" ht="23.25">
      <c r="A287" s="125"/>
      <c r="B287" s="127"/>
      <c r="C287" s="144"/>
      <c r="D287" s="144"/>
      <c r="E287" s="204"/>
      <c r="F287" s="204"/>
      <c r="G287" s="204"/>
      <c r="H287" s="204"/>
      <c r="I287" s="136"/>
      <c r="J287" s="136"/>
    </row>
    <row r="288" spans="1:10" ht="23.25">
      <c r="A288" s="125"/>
      <c r="B288" s="127"/>
      <c r="C288" s="144"/>
      <c r="D288" s="144"/>
      <c r="E288" s="204"/>
      <c r="F288" s="204"/>
      <c r="G288" s="204"/>
      <c r="H288" s="204"/>
      <c r="I288" s="136"/>
      <c r="J288" s="136"/>
    </row>
    <row r="289" spans="1:10" ht="23.25">
      <c r="A289" s="125"/>
      <c r="B289" s="127"/>
      <c r="C289" s="144"/>
      <c r="D289" s="144"/>
      <c r="E289" s="204"/>
      <c r="F289" s="204"/>
      <c r="G289" s="204"/>
      <c r="H289" s="204"/>
      <c r="I289" s="136"/>
      <c r="J289" s="136"/>
    </row>
    <row r="290" spans="1:10" ht="23.25">
      <c r="A290" s="125"/>
      <c r="B290" s="127"/>
      <c r="C290" s="144"/>
      <c r="D290" s="144"/>
      <c r="E290" s="204"/>
      <c r="F290" s="204"/>
      <c r="G290" s="204"/>
      <c r="H290" s="204"/>
      <c r="I290" s="136"/>
      <c r="J290" s="136"/>
    </row>
    <row r="291" spans="1:10" ht="23.25">
      <c r="A291" s="125"/>
      <c r="B291" s="127"/>
      <c r="C291" s="144"/>
      <c r="D291" s="144"/>
      <c r="E291" s="204"/>
      <c r="F291" s="204"/>
      <c r="G291" s="204"/>
      <c r="H291" s="204"/>
      <c r="I291" s="136"/>
      <c r="J291" s="136"/>
    </row>
    <row r="292" spans="1:10" ht="23.25">
      <c r="A292" s="125"/>
      <c r="B292" s="127"/>
      <c r="C292" s="144"/>
      <c r="D292" s="144"/>
      <c r="E292" s="204"/>
      <c r="F292" s="204"/>
      <c r="G292" s="204"/>
      <c r="H292" s="204"/>
      <c r="I292" s="136"/>
      <c r="J292" s="136"/>
    </row>
    <row r="293" spans="1:10" ht="23.25">
      <c r="A293" s="125"/>
      <c r="B293" s="127"/>
      <c r="C293" s="144"/>
      <c r="D293" s="144"/>
      <c r="E293" s="204"/>
      <c r="F293" s="204"/>
      <c r="G293" s="204"/>
      <c r="H293" s="204"/>
      <c r="I293" s="136"/>
      <c r="J293" s="136"/>
    </row>
    <row r="294" spans="1:10" ht="23.25">
      <c r="A294" s="125"/>
      <c r="B294" s="127"/>
      <c r="C294" s="144"/>
      <c r="D294" s="144"/>
      <c r="E294" s="204"/>
      <c r="F294" s="204"/>
      <c r="G294" s="204"/>
      <c r="H294" s="204"/>
      <c r="I294" s="136"/>
      <c r="J294" s="136"/>
    </row>
    <row r="295" spans="1:10" ht="23.25">
      <c r="A295" s="125"/>
      <c r="B295" s="127"/>
      <c r="C295" s="144"/>
      <c r="D295" s="144"/>
      <c r="E295" s="204"/>
      <c r="F295" s="204"/>
      <c r="G295" s="204"/>
      <c r="H295" s="204"/>
      <c r="I295" s="136"/>
      <c r="J295" s="136"/>
    </row>
    <row r="296" spans="1:10" ht="23.25">
      <c r="A296" s="125"/>
      <c r="B296" s="127"/>
      <c r="C296" s="144"/>
      <c r="D296" s="144"/>
      <c r="E296" s="204"/>
      <c r="F296" s="204"/>
      <c r="G296" s="204"/>
      <c r="H296" s="204"/>
      <c r="I296" s="136"/>
      <c r="J296" s="136"/>
    </row>
    <row r="297" spans="1:10" ht="23.25">
      <c r="A297" s="125"/>
      <c r="B297" s="127"/>
      <c r="C297" s="144"/>
      <c r="D297" s="144"/>
      <c r="E297" s="204"/>
      <c r="F297" s="204"/>
      <c r="G297" s="204"/>
      <c r="H297" s="204"/>
      <c r="I297" s="136"/>
      <c r="J297" s="136"/>
    </row>
    <row r="298" spans="1:10" ht="23.25">
      <c r="A298" s="125"/>
      <c r="B298" s="127"/>
      <c r="C298" s="144"/>
      <c r="D298" s="144"/>
      <c r="E298" s="204"/>
      <c r="F298" s="204"/>
      <c r="G298" s="204"/>
      <c r="H298" s="204"/>
      <c r="I298" s="136"/>
      <c r="J298" s="136"/>
    </row>
    <row r="299" spans="1:10" ht="23.25">
      <c r="A299" s="125"/>
      <c r="B299" s="127"/>
      <c r="C299" s="144"/>
      <c r="D299" s="144"/>
      <c r="E299" s="204"/>
      <c r="F299" s="204"/>
      <c r="G299" s="204"/>
      <c r="H299" s="204"/>
      <c r="I299" s="136"/>
      <c r="J299" s="136"/>
    </row>
    <row r="300" spans="1:10" ht="23.25">
      <c r="A300" s="125"/>
      <c r="B300" s="127"/>
      <c r="C300" s="144"/>
      <c r="D300" s="144"/>
      <c r="E300" s="204"/>
      <c r="F300" s="204"/>
      <c r="G300" s="204"/>
      <c r="H300" s="204"/>
      <c r="I300" s="136"/>
      <c r="J300" s="136"/>
    </row>
    <row r="301" spans="1:10" ht="23.25">
      <c r="A301" s="125"/>
      <c r="B301" s="127"/>
      <c r="C301" s="144"/>
      <c r="D301" s="144"/>
      <c r="E301" s="204"/>
      <c r="F301" s="204"/>
      <c r="G301" s="204"/>
      <c r="H301" s="204"/>
      <c r="I301" s="136"/>
      <c r="J301" s="136"/>
    </row>
    <row r="302" spans="1:10" ht="23.25">
      <c r="A302" s="125"/>
      <c r="B302" s="127"/>
      <c r="C302" s="144"/>
      <c r="D302" s="144"/>
      <c r="E302" s="204"/>
      <c r="F302" s="204"/>
      <c r="G302" s="204"/>
      <c r="H302" s="204"/>
      <c r="I302" s="136"/>
      <c r="J302" s="136"/>
    </row>
    <row r="303" spans="1:10" ht="23.25">
      <c r="A303" s="125"/>
      <c r="B303" s="127"/>
      <c r="C303" s="144"/>
      <c r="D303" s="144"/>
      <c r="E303" s="204"/>
      <c r="F303" s="204"/>
      <c r="G303" s="204"/>
      <c r="H303" s="204"/>
      <c r="I303" s="136"/>
      <c r="J303" s="136"/>
    </row>
    <row r="304" spans="1:10" ht="23.25">
      <c r="A304" s="125"/>
      <c r="B304" s="127"/>
      <c r="C304" s="144"/>
      <c r="D304" s="144"/>
      <c r="E304" s="204"/>
      <c r="F304" s="204"/>
      <c r="G304" s="204"/>
      <c r="H304" s="204"/>
      <c r="I304" s="136"/>
      <c r="J304" s="136"/>
    </row>
    <row r="305" spans="1:10" ht="23.25">
      <c r="A305" s="125"/>
      <c r="B305" s="127"/>
      <c r="C305" s="144"/>
      <c r="D305" s="144"/>
      <c r="E305" s="204"/>
      <c r="F305" s="204"/>
      <c r="G305" s="204"/>
      <c r="H305" s="204"/>
      <c r="I305" s="136"/>
      <c r="J305" s="136"/>
    </row>
    <row r="306" spans="1:10" ht="23.25">
      <c r="A306" s="125"/>
      <c r="B306" s="127"/>
      <c r="C306" s="144"/>
      <c r="D306" s="144"/>
      <c r="E306" s="204"/>
      <c r="F306" s="204"/>
      <c r="G306" s="204"/>
      <c r="H306" s="204"/>
      <c r="I306" s="136"/>
      <c r="J306" s="136"/>
    </row>
    <row r="307" spans="1:10" ht="23.25">
      <c r="A307" s="125"/>
      <c r="B307" s="127"/>
      <c r="C307" s="144"/>
      <c r="D307" s="144"/>
      <c r="E307" s="204"/>
      <c r="F307" s="204"/>
      <c r="G307" s="204"/>
      <c r="H307" s="204"/>
      <c r="I307" s="136"/>
      <c r="J307" s="136"/>
    </row>
    <row r="308" spans="1:10" ht="23.25">
      <c r="A308" s="125"/>
      <c r="B308" s="127"/>
      <c r="C308" s="144"/>
      <c r="D308" s="144"/>
      <c r="E308" s="204"/>
      <c r="F308" s="204"/>
      <c r="G308" s="204"/>
      <c r="H308" s="204"/>
      <c r="I308" s="136"/>
      <c r="J308" s="136"/>
    </row>
    <row r="309" spans="1:10" ht="23.25">
      <c r="A309" s="125"/>
      <c r="B309" s="127"/>
      <c r="C309" s="144"/>
      <c r="D309" s="144"/>
      <c r="E309" s="204"/>
      <c r="F309" s="204"/>
      <c r="G309" s="204"/>
      <c r="H309" s="204"/>
      <c r="I309" s="136"/>
      <c r="J309" s="136"/>
    </row>
    <row r="310" spans="1:10" ht="23.25">
      <c r="A310" s="125"/>
      <c r="B310" s="127"/>
      <c r="C310" s="144"/>
      <c r="D310" s="144"/>
      <c r="E310" s="204"/>
      <c r="F310" s="204"/>
      <c r="G310" s="204"/>
      <c r="H310" s="204"/>
      <c r="I310" s="136"/>
      <c r="J310" s="136"/>
    </row>
    <row r="311" spans="1:10" ht="23.25">
      <c r="A311" s="125"/>
      <c r="B311" s="127"/>
      <c r="C311" s="144"/>
      <c r="D311" s="144"/>
      <c r="E311" s="204"/>
      <c r="F311" s="204"/>
      <c r="G311" s="204"/>
      <c r="H311" s="204"/>
      <c r="I311" s="136"/>
      <c r="J311" s="136"/>
    </row>
    <row r="312" spans="1:10" ht="23.25">
      <c r="A312" s="125"/>
      <c r="B312" s="127"/>
      <c r="C312" s="144"/>
      <c r="D312" s="144"/>
      <c r="E312" s="204"/>
      <c r="F312" s="204"/>
      <c r="G312" s="204"/>
      <c r="H312" s="204"/>
      <c r="I312" s="136"/>
      <c r="J312" s="136"/>
    </row>
    <row r="313" spans="1:10" ht="23.25">
      <c r="A313" s="125"/>
      <c r="B313" s="127"/>
      <c r="C313" s="144"/>
      <c r="D313" s="144"/>
      <c r="E313" s="204"/>
      <c r="F313" s="204"/>
      <c r="G313" s="204"/>
      <c r="H313" s="204"/>
      <c r="I313" s="136"/>
      <c r="J313" s="136"/>
    </row>
    <row r="314" spans="1:10" ht="23.25">
      <c r="A314" s="125"/>
      <c r="B314" s="127"/>
      <c r="C314" s="144"/>
      <c r="D314" s="144"/>
      <c r="E314" s="204"/>
      <c r="F314" s="204"/>
      <c r="G314" s="204"/>
      <c r="H314" s="204"/>
      <c r="I314" s="136"/>
      <c r="J314" s="136"/>
    </row>
    <row r="315" spans="1:10" ht="23.25">
      <c r="A315" s="125"/>
      <c r="B315" s="127"/>
      <c r="C315" s="144"/>
      <c r="D315" s="144"/>
      <c r="E315" s="204"/>
      <c r="F315" s="204"/>
      <c r="G315" s="204"/>
      <c r="H315" s="204"/>
      <c r="I315" s="136"/>
      <c r="J315" s="136"/>
    </row>
    <row r="316" spans="1:10" ht="23.25">
      <c r="A316" s="125"/>
      <c r="B316" s="127"/>
      <c r="C316" s="144"/>
      <c r="D316" s="144"/>
      <c r="E316" s="204"/>
      <c r="F316" s="204"/>
      <c r="G316" s="204"/>
      <c r="H316" s="204"/>
      <c r="I316" s="136"/>
      <c r="J316" s="136"/>
    </row>
    <row r="317" spans="1:10" ht="23.25">
      <c r="A317" s="125"/>
      <c r="B317" s="127"/>
      <c r="C317" s="144"/>
      <c r="D317" s="144"/>
      <c r="E317" s="204"/>
      <c r="F317" s="204"/>
      <c r="G317" s="204"/>
      <c r="H317" s="204"/>
      <c r="I317" s="136"/>
      <c r="J317" s="136"/>
    </row>
    <row r="318" spans="1:10" ht="23.25">
      <c r="A318" s="125"/>
      <c r="B318" s="127"/>
      <c r="C318" s="144"/>
      <c r="D318" s="144"/>
      <c r="E318" s="204"/>
      <c r="F318" s="204"/>
      <c r="G318" s="204"/>
      <c r="H318" s="204"/>
      <c r="I318" s="136"/>
      <c r="J318" s="136"/>
    </row>
    <row r="319" spans="1:10" ht="23.25">
      <c r="A319" s="125"/>
      <c r="B319" s="127"/>
      <c r="C319" s="144"/>
      <c r="D319" s="144"/>
      <c r="E319" s="204"/>
      <c r="F319" s="204"/>
      <c r="G319" s="204"/>
      <c r="H319" s="204"/>
      <c r="I319" s="136"/>
      <c r="J319" s="136"/>
    </row>
    <row r="320" spans="1:10" ht="23.25">
      <c r="A320" s="125"/>
      <c r="B320" s="127"/>
      <c r="C320" s="144"/>
      <c r="D320" s="144"/>
      <c r="E320" s="204"/>
      <c r="F320" s="204"/>
      <c r="G320" s="204"/>
      <c r="H320" s="204"/>
      <c r="I320" s="136"/>
      <c r="J320" s="136"/>
    </row>
    <row r="321" spans="1:10" ht="23.25">
      <c r="A321" s="125"/>
      <c r="B321" s="127"/>
      <c r="C321" s="144"/>
      <c r="D321" s="144"/>
      <c r="E321" s="204"/>
      <c r="F321" s="204"/>
      <c r="G321" s="204"/>
      <c r="H321" s="204"/>
      <c r="I321" s="136"/>
      <c r="J321" s="136"/>
    </row>
    <row r="322" spans="1:10" ht="23.25">
      <c r="A322" s="125"/>
      <c r="B322" s="127"/>
      <c r="C322" s="144"/>
      <c r="D322" s="144"/>
      <c r="E322" s="204"/>
      <c r="F322" s="204"/>
      <c r="G322" s="204"/>
      <c r="H322" s="204"/>
      <c r="I322" s="136"/>
      <c r="J322" s="136"/>
    </row>
    <row r="323" spans="1:10" ht="23.25">
      <c r="A323" s="125"/>
      <c r="B323" s="127"/>
      <c r="C323" s="144"/>
      <c r="D323" s="144"/>
      <c r="E323" s="204"/>
      <c r="F323" s="204"/>
      <c r="G323" s="204"/>
      <c r="H323" s="204"/>
      <c r="I323" s="136"/>
      <c r="J323" s="136"/>
    </row>
    <row r="324" spans="1:10" ht="23.25">
      <c r="A324" s="125"/>
      <c r="B324" s="127"/>
      <c r="C324" s="144"/>
      <c r="D324" s="144"/>
      <c r="E324" s="204"/>
      <c r="F324" s="204"/>
      <c r="G324" s="204"/>
      <c r="H324" s="204"/>
      <c r="I324" s="136"/>
      <c r="J324" s="136"/>
    </row>
    <row r="325" spans="1:10" ht="23.25">
      <c r="A325" s="125"/>
      <c r="B325" s="127"/>
      <c r="C325" s="144"/>
      <c r="D325" s="144"/>
      <c r="E325" s="204"/>
      <c r="F325" s="204"/>
      <c r="G325" s="204"/>
      <c r="H325" s="204"/>
      <c r="I325" s="136"/>
      <c r="J325" s="136"/>
    </row>
    <row r="326" spans="1:10" ht="23.25">
      <c r="A326" s="125"/>
      <c r="B326" s="127"/>
      <c r="C326" s="144"/>
      <c r="D326" s="144"/>
      <c r="E326" s="204"/>
      <c r="F326" s="204"/>
      <c r="G326" s="204"/>
      <c r="H326" s="204"/>
      <c r="I326" s="136"/>
      <c r="J326" s="136"/>
    </row>
    <row r="327" spans="1:10" ht="23.25">
      <c r="A327" s="125"/>
      <c r="B327" s="127"/>
      <c r="C327" s="144"/>
      <c r="D327" s="144"/>
      <c r="E327" s="204"/>
      <c r="F327" s="204"/>
      <c r="G327" s="204"/>
      <c r="H327" s="204"/>
      <c r="I327" s="136"/>
      <c r="J327" s="136"/>
    </row>
    <row r="328" spans="1:10" ht="23.25">
      <c r="A328" s="125"/>
      <c r="B328" s="127"/>
      <c r="C328" s="144"/>
      <c r="D328" s="144"/>
      <c r="E328" s="204"/>
      <c r="F328" s="204"/>
      <c r="G328" s="204"/>
      <c r="H328" s="204"/>
      <c r="I328" s="136"/>
      <c r="J328" s="136"/>
    </row>
    <row r="329" spans="1:10" ht="23.25">
      <c r="A329" s="125"/>
      <c r="B329" s="127"/>
      <c r="C329" s="144"/>
      <c r="D329" s="144"/>
      <c r="E329" s="204"/>
      <c r="F329" s="204"/>
      <c r="G329" s="204"/>
      <c r="H329" s="204"/>
      <c r="I329" s="136"/>
      <c r="J329" s="136"/>
    </row>
    <row r="330" spans="1:10" ht="23.25">
      <c r="A330" s="125"/>
      <c r="B330" s="127"/>
      <c r="C330" s="144"/>
      <c r="D330" s="144"/>
      <c r="E330" s="204"/>
      <c r="F330" s="204"/>
      <c r="G330" s="204"/>
      <c r="H330" s="204"/>
      <c r="I330" s="136"/>
      <c r="J330" s="136"/>
    </row>
    <row r="331" spans="1:10" ht="23.25">
      <c r="A331" s="125"/>
      <c r="B331" s="127"/>
      <c r="C331" s="144"/>
      <c r="D331" s="144"/>
      <c r="E331" s="204"/>
      <c r="F331" s="204"/>
      <c r="G331" s="204"/>
      <c r="H331" s="204"/>
      <c r="I331" s="136"/>
      <c r="J331" s="136"/>
    </row>
    <row r="332" spans="1:10" ht="23.25">
      <c r="A332" s="125"/>
      <c r="B332" s="127"/>
      <c r="C332" s="144"/>
      <c r="D332" s="144"/>
      <c r="E332" s="204"/>
      <c r="F332" s="204"/>
      <c r="G332" s="204"/>
      <c r="H332" s="204"/>
      <c r="I332" s="136"/>
      <c r="J332" s="136"/>
    </row>
    <row r="333" spans="1:10" ht="23.25">
      <c r="A333" s="125"/>
      <c r="B333" s="127"/>
      <c r="C333" s="144"/>
      <c r="D333" s="144"/>
      <c r="E333" s="204"/>
      <c r="F333" s="204"/>
      <c r="G333" s="204"/>
      <c r="H333" s="204"/>
      <c r="I333" s="136"/>
      <c r="J333" s="136"/>
    </row>
    <row r="334" spans="1:10" ht="23.25">
      <c r="A334" s="125"/>
      <c r="B334" s="127"/>
      <c r="C334" s="144"/>
      <c r="D334" s="144"/>
      <c r="E334" s="204"/>
      <c r="F334" s="204"/>
      <c r="G334" s="204"/>
      <c r="H334" s="204"/>
      <c r="I334" s="136"/>
      <c r="J334" s="136"/>
    </row>
    <row r="335" spans="1:10" ht="23.25">
      <c r="A335" s="125"/>
      <c r="B335" s="127"/>
      <c r="C335" s="144"/>
      <c r="D335" s="144"/>
      <c r="E335" s="204"/>
      <c r="F335" s="204"/>
      <c r="G335" s="204"/>
      <c r="H335" s="204"/>
      <c r="I335" s="136"/>
      <c r="J335" s="136"/>
    </row>
    <row r="336" spans="1:10" ht="23.25">
      <c r="A336" s="125"/>
      <c r="B336" s="127"/>
      <c r="C336" s="144"/>
      <c r="D336" s="144"/>
      <c r="E336" s="204"/>
      <c r="F336" s="204"/>
      <c r="G336" s="204"/>
      <c r="H336" s="204"/>
      <c r="I336" s="136"/>
      <c r="J336" s="136"/>
    </row>
    <row r="337" spans="1:10" ht="23.25">
      <c r="A337" s="125"/>
      <c r="B337" s="127"/>
      <c r="C337" s="144"/>
      <c r="D337" s="144"/>
      <c r="E337" s="204"/>
      <c r="F337" s="204"/>
      <c r="G337" s="204"/>
      <c r="H337" s="204"/>
      <c r="I337" s="136"/>
      <c r="J337" s="136"/>
    </row>
    <row r="338" spans="1:10" ht="23.25">
      <c r="A338" s="125"/>
      <c r="B338" s="127"/>
      <c r="C338" s="144"/>
      <c r="D338" s="144"/>
      <c r="E338" s="204"/>
      <c r="F338" s="204"/>
      <c r="G338" s="204"/>
      <c r="H338" s="204"/>
      <c r="I338" s="136"/>
      <c r="J338" s="136"/>
    </row>
    <row r="339" spans="1:10" ht="23.25">
      <c r="A339" s="125"/>
      <c r="B339" s="127"/>
      <c r="C339" s="144"/>
      <c r="D339" s="144"/>
      <c r="E339" s="204"/>
      <c r="F339" s="204"/>
      <c r="G339" s="204"/>
      <c r="H339" s="204"/>
      <c r="I339" s="136"/>
      <c r="J339" s="136"/>
    </row>
    <row r="340" spans="1:10" ht="23.25">
      <c r="A340" s="125"/>
      <c r="B340" s="127"/>
      <c r="C340" s="144"/>
      <c r="D340" s="144"/>
      <c r="E340" s="204"/>
      <c r="F340" s="204"/>
      <c r="G340" s="204"/>
      <c r="H340" s="204"/>
      <c r="I340" s="136"/>
      <c r="J340" s="136"/>
    </row>
    <row r="341" spans="1:10" ht="23.25">
      <c r="A341" s="125"/>
      <c r="B341" s="127"/>
      <c r="C341" s="144"/>
      <c r="D341" s="144"/>
      <c r="E341" s="204"/>
      <c r="F341" s="204"/>
      <c r="G341" s="204"/>
      <c r="H341" s="204"/>
      <c r="I341" s="136"/>
      <c r="J341" s="136"/>
    </row>
    <row r="342" spans="1:10" ht="23.25">
      <c r="A342" s="125"/>
      <c r="B342" s="127"/>
      <c r="C342" s="144"/>
      <c r="D342" s="144"/>
      <c r="E342" s="204"/>
      <c r="F342" s="204"/>
      <c r="G342" s="204"/>
      <c r="H342" s="204"/>
      <c r="I342" s="136"/>
      <c r="J342" s="136"/>
    </row>
    <row r="343" spans="1:10" ht="23.25">
      <c r="A343" s="125"/>
      <c r="B343" s="127"/>
      <c r="C343" s="144"/>
      <c r="D343" s="144"/>
      <c r="E343" s="204"/>
      <c r="F343" s="204"/>
      <c r="G343" s="204"/>
      <c r="H343" s="204"/>
      <c r="I343" s="136"/>
      <c r="J343" s="136"/>
    </row>
    <row r="344" spans="1:10" ht="23.25">
      <c r="A344" s="125"/>
      <c r="B344" s="127"/>
      <c r="C344" s="144"/>
      <c r="D344" s="144"/>
      <c r="E344" s="204"/>
      <c r="F344" s="204"/>
      <c r="G344" s="204"/>
      <c r="H344" s="204"/>
      <c r="I344" s="136"/>
      <c r="J344" s="136"/>
    </row>
    <row r="345" spans="1:10" ht="23.25">
      <c r="A345" s="125"/>
      <c r="B345" s="127"/>
      <c r="C345" s="144"/>
      <c r="D345" s="144"/>
      <c r="E345" s="204"/>
      <c r="F345" s="204"/>
      <c r="G345" s="204"/>
      <c r="H345" s="204"/>
      <c r="I345" s="136"/>
      <c r="J345" s="136"/>
    </row>
    <row r="346" spans="1:10" ht="23.25">
      <c r="A346" s="125"/>
      <c r="B346" s="127"/>
      <c r="C346" s="144"/>
      <c r="D346" s="144"/>
      <c r="E346" s="204"/>
      <c r="F346" s="204"/>
      <c r="G346" s="204"/>
      <c r="H346" s="204"/>
      <c r="I346" s="136"/>
      <c r="J346" s="136"/>
    </row>
    <row r="347" spans="1:10" ht="23.25">
      <c r="A347" s="125"/>
      <c r="B347" s="127"/>
      <c r="C347" s="144"/>
      <c r="D347" s="144"/>
      <c r="E347" s="204"/>
      <c r="F347" s="204"/>
      <c r="G347" s="204"/>
      <c r="H347" s="204"/>
      <c r="I347" s="136"/>
      <c r="J347" s="136"/>
    </row>
    <row r="348" spans="1:10" ht="23.25">
      <c r="A348" s="125"/>
      <c r="B348" s="127"/>
      <c r="C348" s="144"/>
      <c r="D348" s="144"/>
      <c r="E348" s="204"/>
      <c r="F348" s="204"/>
      <c r="G348" s="204"/>
      <c r="H348" s="204"/>
      <c r="I348" s="136"/>
      <c r="J348" s="136"/>
    </row>
    <row r="349" spans="1:10" ht="23.25">
      <c r="A349" s="125"/>
      <c r="B349" s="127"/>
      <c r="C349" s="144"/>
      <c r="D349" s="144"/>
      <c r="E349" s="204"/>
      <c r="F349" s="204"/>
      <c r="G349" s="204"/>
      <c r="H349" s="204"/>
      <c r="I349" s="136"/>
      <c r="J349" s="136"/>
    </row>
    <row r="350" spans="1:10" ht="23.25">
      <c r="A350" s="125"/>
      <c r="B350" s="127"/>
      <c r="C350" s="144"/>
      <c r="D350" s="144"/>
      <c r="E350" s="204"/>
      <c r="F350" s="204"/>
      <c r="G350" s="204"/>
      <c r="H350" s="204"/>
      <c r="I350" s="136"/>
      <c r="J350" s="136"/>
    </row>
    <row r="351" spans="1:10" ht="23.25">
      <c r="A351" s="125"/>
      <c r="B351" s="127"/>
      <c r="C351" s="144"/>
      <c r="D351" s="144"/>
      <c r="E351" s="204"/>
      <c r="F351" s="204"/>
      <c r="G351" s="204"/>
      <c r="H351" s="204"/>
      <c r="I351" s="136"/>
      <c r="J351" s="136"/>
    </row>
    <row r="352" spans="1:10" ht="23.25">
      <c r="A352" s="125"/>
      <c r="B352" s="127"/>
      <c r="C352" s="144"/>
      <c r="D352" s="144"/>
      <c r="E352" s="204"/>
      <c r="F352" s="204"/>
      <c r="G352" s="204"/>
      <c r="H352" s="204"/>
      <c r="I352" s="136"/>
      <c r="J352" s="136"/>
    </row>
    <row r="353" spans="1:10" ht="23.25">
      <c r="A353" s="125"/>
      <c r="B353" s="127"/>
      <c r="C353" s="144"/>
      <c r="D353" s="144"/>
      <c r="E353" s="204"/>
      <c r="F353" s="204"/>
      <c r="G353" s="204"/>
      <c r="H353" s="204"/>
      <c r="I353" s="136"/>
      <c r="J353" s="136"/>
    </row>
    <row r="354" spans="1:10" ht="23.25">
      <c r="A354" s="125"/>
      <c r="B354" s="127"/>
      <c r="C354" s="144"/>
      <c r="D354" s="144"/>
      <c r="E354" s="204"/>
      <c r="F354" s="204"/>
      <c r="G354" s="204"/>
      <c r="H354" s="204"/>
      <c r="I354" s="136"/>
      <c r="J354" s="136"/>
    </row>
    <row r="355" spans="1:10" ht="23.25">
      <c r="A355" s="125"/>
      <c r="B355" s="127"/>
      <c r="C355" s="144"/>
      <c r="D355" s="144"/>
      <c r="E355" s="204"/>
      <c r="F355" s="204"/>
      <c r="G355" s="204"/>
      <c r="H355" s="204"/>
      <c r="I355" s="136"/>
      <c r="J355" s="136"/>
    </row>
    <row r="356" spans="1:10" ht="23.25">
      <c r="A356" s="125"/>
      <c r="B356" s="127"/>
      <c r="C356" s="144"/>
      <c r="D356" s="144"/>
      <c r="E356" s="204"/>
      <c r="F356" s="204"/>
      <c r="G356" s="204"/>
      <c r="H356" s="204"/>
      <c r="I356" s="136"/>
      <c r="J356" s="136"/>
    </row>
    <row r="357" spans="1:10" ht="23.25">
      <c r="A357" s="125"/>
      <c r="B357" s="127"/>
      <c r="C357" s="144"/>
      <c r="D357" s="144"/>
      <c r="E357" s="204"/>
      <c r="F357" s="204"/>
      <c r="G357" s="204"/>
      <c r="H357" s="204"/>
      <c r="I357" s="136"/>
      <c r="J357" s="136"/>
    </row>
    <row r="358" spans="1:10" ht="23.25">
      <c r="A358" s="125"/>
      <c r="B358" s="127"/>
      <c r="C358" s="144"/>
      <c r="D358" s="144"/>
      <c r="E358" s="204"/>
      <c r="F358" s="204"/>
      <c r="G358" s="204"/>
      <c r="H358" s="204"/>
      <c r="I358" s="136"/>
      <c r="J358" s="136"/>
    </row>
    <row r="359" spans="1:10" ht="23.25">
      <c r="A359" s="125"/>
      <c r="B359" s="127"/>
      <c r="C359" s="144"/>
      <c r="D359" s="144"/>
      <c r="E359" s="204"/>
      <c r="F359" s="204"/>
      <c r="G359" s="204"/>
      <c r="H359" s="204"/>
      <c r="I359" s="136"/>
      <c r="J359" s="136"/>
    </row>
    <row r="360" spans="1:10" ht="23.25">
      <c r="A360" s="125"/>
      <c r="B360" s="127"/>
      <c r="C360" s="144"/>
      <c r="D360" s="144"/>
      <c r="E360" s="204"/>
      <c r="F360" s="204"/>
      <c r="G360" s="204"/>
      <c r="H360" s="204"/>
      <c r="I360" s="136"/>
      <c r="J360" s="136"/>
    </row>
    <row r="361" spans="1:10" ht="23.25">
      <c r="A361" s="125"/>
      <c r="B361" s="127"/>
      <c r="C361" s="144"/>
      <c r="D361" s="144"/>
      <c r="E361" s="204"/>
      <c r="F361" s="204"/>
      <c r="G361" s="204"/>
      <c r="H361" s="204"/>
      <c r="I361" s="136"/>
      <c r="J361" s="136"/>
    </row>
    <row r="362" spans="1:10" ht="23.25">
      <c r="A362" s="125"/>
      <c r="B362" s="127"/>
      <c r="C362" s="144"/>
      <c r="D362" s="144"/>
      <c r="E362" s="204"/>
      <c r="F362" s="204"/>
      <c r="G362" s="204"/>
      <c r="H362" s="204"/>
      <c r="I362" s="136"/>
      <c r="J362" s="136"/>
    </row>
    <row r="363" spans="1:10" ht="23.25">
      <c r="A363" s="125"/>
      <c r="B363" s="127"/>
      <c r="C363" s="144"/>
      <c r="D363" s="144"/>
      <c r="E363" s="204"/>
      <c r="F363" s="204"/>
      <c r="G363" s="204"/>
      <c r="H363" s="204"/>
      <c r="I363" s="136"/>
      <c r="J363" s="136"/>
    </row>
    <row r="364" spans="1:10" ht="23.25">
      <c r="A364" s="125"/>
      <c r="B364" s="127"/>
      <c r="C364" s="144"/>
      <c r="D364" s="144"/>
      <c r="E364" s="204"/>
      <c r="F364" s="204"/>
      <c r="G364" s="204"/>
      <c r="H364" s="204"/>
      <c r="I364" s="136"/>
      <c r="J364" s="136"/>
    </row>
    <row r="365" spans="1:10" ht="23.25">
      <c r="A365" s="125"/>
      <c r="B365" s="127"/>
      <c r="C365" s="144"/>
      <c r="D365" s="144"/>
      <c r="E365" s="204"/>
      <c r="F365" s="204"/>
      <c r="G365" s="204"/>
      <c r="H365" s="204"/>
      <c r="I365" s="136"/>
      <c r="J365" s="136"/>
    </row>
    <row r="366" spans="1:10" ht="23.25">
      <c r="A366" s="125"/>
      <c r="B366" s="127"/>
      <c r="C366" s="144"/>
      <c r="D366" s="144"/>
      <c r="E366" s="204"/>
      <c r="F366" s="204"/>
      <c r="G366" s="204"/>
      <c r="H366" s="204"/>
      <c r="I366" s="136"/>
      <c r="J366" s="136"/>
    </row>
    <row r="367" spans="1:10" ht="23.25">
      <c r="A367" s="125"/>
      <c r="B367" s="127"/>
      <c r="C367" s="144"/>
      <c r="D367" s="144"/>
      <c r="E367" s="204"/>
      <c r="F367" s="204"/>
      <c r="G367" s="204"/>
      <c r="H367" s="204"/>
      <c r="I367" s="136"/>
      <c r="J367" s="13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511"/>
  <sheetViews>
    <sheetView zoomScale="75" zoomScaleNormal="75" zoomScalePageLayoutView="0" workbookViewId="0" topLeftCell="A380">
      <selection activeCell="I389" sqref="I389:K391"/>
    </sheetView>
  </sheetViews>
  <sheetFormatPr defaultColWidth="9.140625" defaultRowHeight="23.25"/>
  <cols>
    <col min="1" max="1" width="9.140625" style="6" customWidth="1"/>
    <col min="2" max="2" width="12.7109375" style="75" customWidth="1"/>
    <col min="3" max="3" width="12.7109375" style="1" customWidth="1"/>
    <col min="4" max="7" width="12.7109375" style="69" customWidth="1"/>
    <col min="8" max="8" width="12.7109375" style="6" customWidth="1"/>
    <col min="9" max="11" width="12.7109375" style="69" customWidth="1"/>
    <col min="12" max="13" width="12.7109375" style="1" customWidth="1"/>
    <col min="14" max="16384" width="9.140625" style="1" customWidth="1"/>
  </cols>
  <sheetData>
    <row r="2" spans="2:13" ht="29.25">
      <c r="B2" s="86" t="s">
        <v>0</v>
      </c>
      <c r="C2" s="2"/>
      <c r="D2" s="82"/>
      <c r="E2" s="82"/>
      <c r="F2" s="82"/>
      <c r="G2" s="82"/>
      <c r="I2" s="82"/>
      <c r="J2" s="82"/>
      <c r="K2" s="82"/>
      <c r="L2" s="2"/>
      <c r="M2" s="2"/>
    </row>
    <row r="3" spans="2:7" ht="24">
      <c r="B3" s="75" t="s">
        <v>170</v>
      </c>
      <c r="G3" s="69" t="s">
        <v>1</v>
      </c>
    </row>
    <row r="4" spans="2:7" ht="24">
      <c r="B4" s="75" t="s">
        <v>140</v>
      </c>
      <c r="G4" s="69" t="s">
        <v>2</v>
      </c>
    </row>
    <row r="5" spans="2:7" ht="27.75" thickBot="1">
      <c r="B5" s="75" t="s">
        <v>171</v>
      </c>
      <c r="G5" s="69" t="s">
        <v>3</v>
      </c>
    </row>
    <row r="6" spans="2:13" ht="96">
      <c r="B6" s="87" t="s">
        <v>4</v>
      </c>
      <c r="C6" s="4" t="s">
        <v>5</v>
      </c>
      <c r="D6" s="92" t="s">
        <v>6</v>
      </c>
      <c r="E6" s="83"/>
      <c r="F6" s="100" t="s">
        <v>7</v>
      </c>
      <c r="G6" s="100" t="s">
        <v>8</v>
      </c>
      <c r="H6" s="3" t="s">
        <v>9</v>
      </c>
      <c r="I6" s="90"/>
      <c r="J6" s="90"/>
      <c r="K6" s="90"/>
      <c r="L6" s="7"/>
      <c r="M6" s="7"/>
    </row>
    <row r="7" spans="2:13" ht="72">
      <c r="B7" s="88"/>
      <c r="C7" s="5" t="s">
        <v>10</v>
      </c>
      <c r="D7" s="84" t="s">
        <v>11</v>
      </c>
      <c r="E7" s="84" t="s">
        <v>12</v>
      </c>
      <c r="F7" s="101" t="s">
        <v>13</v>
      </c>
      <c r="G7" s="84" t="s">
        <v>14</v>
      </c>
      <c r="H7" s="93"/>
      <c r="I7" s="54"/>
      <c r="J7" s="54"/>
      <c r="K7" s="54"/>
      <c r="L7" s="8"/>
      <c r="M7" s="8"/>
    </row>
    <row r="8" spans="2:13" ht="24">
      <c r="B8" s="89" t="s">
        <v>15</v>
      </c>
      <c r="C8" s="57" t="s">
        <v>16</v>
      </c>
      <c r="D8" s="85" t="s">
        <v>17</v>
      </c>
      <c r="E8" s="85" t="s">
        <v>18</v>
      </c>
      <c r="F8" s="85" t="s">
        <v>19</v>
      </c>
      <c r="G8" s="85" t="s">
        <v>20</v>
      </c>
      <c r="H8" s="58" t="s">
        <v>21</v>
      </c>
      <c r="I8" s="91"/>
      <c r="J8" s="91"/>
      <c r="K8" s="91"/>
      <c r="L8" s="9"/>
      <c r="M8" s="9"/>
    </row>
    <row r="9" spans="1:13" ht="24">
      <c r="A9" s="7">
        <v>1</v>
      </c>
      <c r="B9" s="169">
        <v>38475</v>
      </c>
      <c r="C9" s="54">
        <v>303.634</v>
      </c>
      <c r="D9" s="54">
        <v>0.19</v>
      </c>
      <c r="E9" s="55">
        <f>D9*0.0864</f>
        <v>0.016416</v>
      </c>
      <c r="F9" s="54">
        <f aca="true" t="shared" si="0" ref="F9:F20">+AVERAGE(I9:K9)</f>
        <v>17.91</v>
      </c>
      <c r="G9" s="55">
        <f aca="true" t="shared" si="1" ref="G9:G21">F9*E9</f>
        <v>0.29401056</v>
      </c>
      <c r="H9" s="70" t="s">
        <v>44</v>
      </c>
      <c r="I9" s="54">
        <v>8.16</v>
      </c>
      <c r="J9" s="54">
        <v>19.63</v>
      </c>
      <c r="K9" s="54">
        <v>25.94</v>
      </c>
      <c r="L9" s="54"/>
      <c r="M9" s="56"/>
    </row>
    <row r="10" spans="1:13" ht="24">
      <c r="A10" s="7">
        <f>+A9+1</f>
        <v>2</v>
      </c>
      <c r="B10" s="169">
        <v>38489</v>
      </c>
      <c r="C10" s="54">
        <v>303.654</v>
      </c>
      <c r="D10" s="54">
        <v>0.491</v>
      </c>
      <c r="E10" s="55">
        <f>D10*0.0864</f>
        <v>0.0424224</v>
      </c>
      <c r="F10" s="54">
        <f t="shared" si="0"/>
        <v>35.39</v>
      </c>
      <c r="G10" s="55">
        <f t="shared" si="1"/>
        <v>1.501328736</v>
      </c>
      <c r="H10" s="70" t="s">
        <v>45</v>
      </c>
      <c r="I10" s="54">
        <v>24.81</v>
      </c>
      <c r="J10" s="54">
        <v>44.05</v>
      </c>
      <c r="K10" s="54">
        <v>37.31</v>
      </c>
      <c r="L10" s="54"/>
      <c r="M10" s="56"/>
    </row>
    <row r="11" spans="1:13" ht="24">
      <c r="A11" s="7">
        <f aca="true" t="shared" si="2" ref="A11:A26">+A10+1</f>
        <v>3</v>
      </c>
      <c r="B11" s="169">
        <v>38497</v>
      </c>
      <c r="C11" s="54">
        <v>303.774</v>
      </c>
      <c r="D11" s="54">
        <v>0.491</v>
      </c>
      <c r="E11" s="55">
        <f>D11*0.0864</f>
        <v>0.0424224</v>
      </c>
      <c r="F11" s="54">
        <f t="shared" si="0"/>
        <v>55.52</v>
      </c>
      <c r="G11" s="55">
        <f t="shared" si="1"/>
        <v>2.355291648</v>
      </c>
      <c r="H11" s="70" t="s">
        <v>43</v>
      </c>
      <c r="I11" s="54">
        <v>52.15</v>
      </c>
      <c r="J11" s="54">
        <v>49.8</v>
      </c>
      <c r="K11" s="54">
        <v>64.61</v>
      </c>
      <c r="L11" s="54"/>
      <c r="M11" s="56"/>
    </row>
    <row r="12" spans="1:13" ht="24">
      <c r="A12" s="7">
        <f t="shared" si="2"/>
        <v>4</v>
      </c>
      <c r="B12" s="169">
        <v>38509</v>
      </c>
      <c r="C12" s="54">
        <v>303.904</v>
      </c>
      <c r="D12" s="54">
        <v>0.721</v>
      </c>
      <c r="E12" s="55">
        <f aca="true" t="shared" si="3" ref="E12:E75">D12*0.0864</f>
        <v>0.0622944</v>
      </c>
      <c r="F12" s="54">
        <f t="shared" si="0"/>
        <v>145.15333333333334</v>
      </c>
      <c r="G12" s="55">
        <f t="shared" si="1"/>
        <v>9.042239808</v>
      </c>
      <c r="H12" s="70" t="s">
        <v>48</v>
      </c>
      <c r="I12" s="54">
        <v>112.4</v>
      </c>
      <c r="J12" s="54">
        <v>224.5</v>
      </c>
      <c r="K12" s="54">
        <v>98.56</v>
      </c>
      <c r="L12" s="54"/>
      <c r="M12" s="56"/>
    </row>
    <row r="13" spans="1:13" ht="24">
      <c r="A13" s="7">
        <f t="shared" si="2"/>
        <v>5</v>
      </c>
      <c r="B13" s="169">
        <v>38516</v>
      </c>
      <c r="C13" s="54">
        <v>303.874</v>
      </c>
      <c r="D13" s="54">
        <v>0.737</v>
      </c>
      <c r="E13" s="55">
        <f t="shared" si="3"/>
        <v>0.0636768</v>
      </c>
      <c r="F13" s="54">
        <f t="shared" si="0"/>
        <v>267.3</v>
      </c>
      <c r="G13" s="55">
        <f t="shared" si="1"/>
        <v>17.020808640000002</v>
      </c>
      <c r="H13" s="70" t="s">
        <v>49</v>
      </c>
      <c r="I13" s="54">
        <v>159.1</v>
      </c>
      <c r="J13" s="54">
        <v>301</v>
      </c>
      <c r="K13" s="54">
        <v>341.8</v>
      </c>
      <c r="L13" s="54"/>
      <c r="M13" s="56"/>
    </row>
    <row r="14" spans="1:13" ht="24">
      <c r="A14" s="7">
        <f t="shared" si="2"/>
        <v>6</v>
      </c>
      <c r="B14" s="169">
        <v>38532</v>
      </c>
      <c r="C14" s="54">
        <v>303.744</v>
      </c>
      <c r="D14" s="54">
        <v>0.525</v>
      </c>
      <c r="E14" s="55">
        <f t="shared" si="3"/>
        <v>0.045360000000000004</v>
      </c>
      <c r="F14" s="54">
        <f t="shared" si="0"/>
        <v>133.70666666666668</v>
      </c>
      <c r="G14" s="55">
        <f t="shared" si="1"/>
        <v>6.064934400000001</v>
      </c>
      <c r="H14" s="70" t="s">
        <v>50</v>
      </c>
      <c r="I14" s="54">
        <v>105.4</v>
      </c>
      <c r="J14" s="54">
        <v>213.5</v>
      </c>
      <c r="K14" s="54">
        <v>82.22</v>
      </c>
      <c r="L14" s="54"/>
      <c r="M14" s="56"/>
    </row>
    <row r="15" spans="1:13" ht="24">
      <c r="A15" s="7">
        <f t="shared" si="2"/>
        <v>7</v>
      </c>
      <c r="B15" s="169">
        <v>38540</v>
      </c>
      <c r="C15" s="54">
        <v>303.884</v>
      </c>
      <c r="D15" s="54">
        <v>0.828</v>
      </c>
      <c r="E15" s="55">
        <f t="shared" si="3"/>
        <v>0.0715392</v>
      </c>
      <c r="F15" s="54">
        <v>0.001</v>
      </c>
      <c r="G15" s="54">
        <v>0.001</v>
      </c>
      <c r="H15" s="70" t="s">
        <v>51</v>
      </c>
      <c r="I15" s="54">
        <v>0</v>
      </c>
      <c r="J15" s="54">
        <v>0</v>
      </c>
      <c r="K15" s="54">
        <v>0</v>
      </c>
      <c r="L15" s="54"/>
      <c r="M15" s="56"/>
    </row>
    <row r="16" spans="1:13" ht="24">
      <c r="A16" s="7">
        <f t="shared" si="2"/>
        <v>8</v>
      </c>
      <c r="B16" s="169">
        <v>38550</v>
      </c>
      <c r="C16" s="54">
        <v>304.574</v>
      </c>
      <c r="D16" s="54">
        <v>4.962</v>
      </c>
      <c r="E16" s="55">
        <f t="shared" si="3"/>
        <v>0.4287168</v>
      </c>
      <c r="F16" s="54">
        <v>0.001</v>
      </c>
      <c r="G16" s="54">
        <v>0.001</v>
      </c>
      <c r="H16" s="70" t="s">
        <v>52</v>
      </c>
      <c r="I16" s="54">
        <v>0</v>
      </c>
      <c r="J16" s="54">
        <v>0</v>
      </c>
      <c r="K16" s="54">
        <v>0</v>
      </c>
      <c r="L16" s="54"/>
      <c r="M16" s="56"/>
    </row>
    <row r="17" spans="1:13" ht="24">
      <c r="A17" s="7">
        <f t="shared" si="2"/>
        <v>9</v>
      </c>
      <c r="B17" s="169">
        <v>38558</v>
      </c>
      <c r="C17" s="54">
        <v>304.514</v>
      </c>
      <c r="D17" s="54">
        <v>3.914</v>
      </c>
      <c r="E17" s="55">
        <f t="shared" si="3"/>
        <v>0.3381696</v>
      </c>
      <c r="F17" s="54">
        <v>0.001</v>
      </c>
      <c r="G17" s="54">
        <v>0.001</v>
      </c>
      <c r="H17" s="70" t="s">
        <v>50</v>
      </c>
      <c r="I17" s="54">
        <v>0</v>
      </c>
      <c r="J17" s="54">
        <v>0</v>
      </c>
      <c r="K17" s="54">
        <v>0</v>
      </c>
      <c r="L17" s="54"/>
      <c r="M17" s="56"/>
    </row>
    <row r="18" spans="1:13" ht="24">
      <c r="A18" s="7">
        <f t="shared" si="2"/>
        <v>10</v>
      </c>
      <c r="B18" s="169">
        <v>38567</v>
      </c>
      <c r="C18" s="54">
        <v>303.894</v>
      </c>
      <c r="D18" s="54">
        <v>0.884</v>
      </c>
      <c r="E18" s="55">
        <f t="shared" si="3"/>
        <v>0.0763776</v>
      </c>
      <c r="F18" s="54">
        <f t="shared" si="0"/>
        <v>329.5333333333333</v>
      </c>
      <c r="G18" s="55">
        <f t="shared" si="1"/>
        <v>25.16896512</v>
      </c>
      <c r="H18" s="70" t="s">
        <v>53</v>
      </c>
      <c r="I18" s="54">
        <v>322</v>
      </c>
      <c r="J18" s="54">
        <v>350.4</v>
      </c>
      <c r="K18" s="54">
        <v>316.2</v>
      </c>
      <c r="L18" s="54"/>
      <c r="M18" s="56"/>
    </row>
    <row r="19" spans="1:13" ht="24">
      <c r="A19" s="7">
        <f t="shared" si="2"/>
        <v>11</v>
      </c>
      <c r="B19" s="169">
        <v>38587</v>
      </c>
      <c r="C19" s="54">
        <v>303.674</v>
      </c>
      <c r="D19" s="54">
        <v>0.226</v>
      </c>
      <c r="E19" s="55">
        <f t="shared" si="3"/>
        <v>0.019526400000000003</v>
      </c>
      <c r="F19" s="54">
        <f t="shared" si="0"/>
        <v>94.19333333333333</v>
      </c>
      <c r="G19" s="55">
        <f t="shared" si="1"/>
        <v>1.839256704</v>
      </c>
      <c r="H19" s="70" t="s">
        <v>54</v>
      </c>
      <c r="I19" s="54">
        <v>85.21</v>
      </c>
      <c r="J19" s="54">
        <v>112.7</v>
      </c>
      <c r="K19" s="54">
        <v>84.67</v>
      </c>
      <c r="L19" s="54"/>
      <c r="M19" s="56"/>
    </row>
    <row r="20" spans="1:13" ht="24">
      <c r="A20" s="7">
        <f t="shared" si="2"/>
        <v>12</v>
      </c>
      <c r="B20" s="169">
        <v>38593</v>
      </c>
      <c r="C20" s="54">
        <v>303.654</v>
      </c>
      <c r="D20" s="54">
        <v>0.274</v>
      </c>
      <c r="E20" s="55">
        <f t="shared" si="3"/>
        <v>0.023673600000000003</v>
      </c>
      <c r="F20" s="54">
        <f t="shared" si="0"/>
        <v>85.25666666666666</v>
      </c>
      <c r="G20" s="55">
        <f t="shared" si="1"/>
        <v>2.018332224</v>
      </c>
      <c r="H20" s="70" t="s">
        <v>55</v>
      </c>
      <c r="I20" s="54">
        <v>76.6</v>
      </c>
      <c r="J20" s="54">
        <v>93.03</v>
      </c>
      <c r="K20" s="54">
        <v>86.14</v>
      </c>
      <c r="L20" s="54"/>
      <c r="M20" s="56"/>
    </row>
    <row r="21" spans="1:13" ht="24">
      <c r="A21" s="7">
        <f t="shared" si="2"/>
        <v>13</v>
      </c>
      <c r="B21" s="169">
        <v>38603</v>
      </c>
      <c r="C21" s="54">
        <v>305.864</v>
      </c>
      <c r="D21" s="54">
        <v>14.094</v>
      </c>
      <c r="E21" s="55">
        <f t="shared" si="3"/>
        <v>1.2177216</v>
      </c>
      <c r="F21" s="54">
        <v>0.001</v>
      </c>
      <c r="G21" s="55">
        <f t="shared" si="1"/>
        <v>0.0012177216</v>
      </c>
      <c r="H21" s="70" t="s">
        <v>56</v>
      </c>
      <c r="I21" s="54">
        <v>0</v>
      </c>
      <c r="J21" s="54">
        <v>0</v>
      </c>
      <c r="K21" s="54">
        <v>0</v>
      </c>
      <c r="L21" s="54"/>
      <c r="M21" s="56"/>
    </row>
    <row r="22" spans="1:13" ht="24">
      <c r="A22" s="7">
        <f t="shared" si="2"/>
        <v>14</v>
      </c>
      <c r="B22" s="169">
        <v>38613</v>
      </c>
      <c r="C22" s="54">
        <v>307.409</v>
      </c>
      <c r="D22" s="54">
        <v>60.232</v>
      </c>
      <c r="E22" s="55">
        <f t="shared" si="3"/>
        <v>5.2040448</v>
      </c>
      <c r="F22" s="54">
        <v>1.001</v>
      </c>
      <c r="G22" s="55">
        <f>F22*E22</f>
        <v>5.209248844799999</v>
      </c>
      <c r="H22" s="70" t="s">
        <v>57</v>
      </c>
      <c r="I22" s="54">
        <v>0</v>
      </c>
      <c r="J22" s="54">
        <v>0</v>
      </c>
      <c r="K22" s="54">
        <v>0</v>
      </c>
      <c r="L22" s="54"/>
      <c r="M22" s="56"/>
    </row>
    <row r="23" spans="1:13" ht="24">
      <c r="A23" s="7">
        <f t="shared" si="2"/>
        <v>15</v>
      </c>
      <c r="B23" s="169">
        <v>38621</v>
      </c>
      <c r="C23" s="54">
        <v>305.024</v>
      </c>
      <c r="D23" s="54">
        <v>10.589</v>
      </c>
      <c r="E23" s="55">
        <f t="shared" si="3"/>
        <v>0.9148896000000001</v>
      </c>
      <c r="F23" s="54">
        <v>2.001</v>
      </c>
      <c r="G23" s="55">
        <f>F23*E23</f>
        <v>1.8306940896000001</v>
      </c>
      <c r="H23" s="7" t="s">
        <v>58</v>
      </c>
      <c r="I23" s="54">
        <v>0</v>
      </c>
      <c r="J23" s="54">
        <v>0</v>
      </c>
      <c r="K23" s="54">
        <v>0</v>
      </c>
      <c r="L23" s="54"/>
      <c r="M23" s="56"/>
    </row>
    <row r="24" spans="1:13" ht="24">
      <c r="A24" s="7">
        <f t="shared" si="2"/>
        <v>16</v>
      </c>
      <c r="B24" s="169">
        <v>38642</v>
      </c>
      <c r="C24" s="54">
        <v>304.404</v>
      </c>
      <c r="D24" s="54">
        <v>2.982</v>
      </c>
      <c r="E24" s="55">
        <f t="shared" si="3"/>
        <v>0.2576448</v>
      </c>
      <c r="F24" s="54">
        <v>3.001</v>
      </c>
      <c r="G24" s="55">
        <f>F24*E24</f>
        <v>0.7731920448</v>
      </c>
      <c r="H24" s="70" t="s">
        <v>59</v>
      </c>
      <c r="I24" s="54">
        <v>0</v>
      </c>
      <c r="J24" s="54">
        <v>0</v>
      </c>
      <c r="K24" s="54">
        <v>0</v>
      </c>
      <c r="L24" s="54"/>
      <c r="M24" s="56"/>
    </row>
    <row r="25" spans="1:13" ht="24">
      <c r="A25" s="7">
        <f t="shared" si="2"/>
        <v>17</v>
      </c>
      <c r="B25" s="169">
        <v>38645</v>
      </c>
      <c r="C25" s="54">
        <v>304.034</v>
      </c>
      <c r="D25" s="54">
        <v>1.167</v>
      </c>
      <c r="E25" s="55">
        <f t="shared" si="3"/>
        <v>0.10082880000000001</v>
      </c>
      <c r="F25" s="54">
        <v>4.001</v>
      </c>
      <c r="G25" s="55">
        <f>F25*E25</f>
        <v>0.40341602880000005</v>
      </c>
      <c r="H25" s="70" t="s">
        <v>60</v>
      </c>
      <c r="I25" s="54">
        <v>0</v>
      </c>
      <c r="J25" s="54">
        <v>0</v>
      </c>
      <c r="K25" s="54">
        <v>0</v>
      </c>
      <c r="L25" s="54"/>
      <c r="M25" s="56"/>
    </row>
    <row r="26" spans="1:13" ht="24.75" thickBot="1">
      <c r="A26" s="62">
        <f t="shared" si="2"/>
        <v>18</v>
      </c>
      <c r="B26" s="170">
        <v>38656</v>
      </c>
      <c r="C26" s="59">
        <v>305.941</v>
      </c>
      <c r="D26" s="59">
        <v>23.169</v>
      </c>
      <c r="E26" s="60">
        <f t="shared" si="3"/>
        <v>2.0018016000000003</v>
      </c>
      <c r="F26" s="59">
        <v>5.001</v>
      </c>
      <c r="G26" s="60">
        <f>F26*E26</f>
        <v>10.011009801600002</v>
      </c>
      <c r="H26" s="62" t="s">
        <v>61</v>
      </c>
      <c r="I26" s="59">
        <v>0</v>
      </c>
      <c r="J26" s="59">
        <v>0</v>
      </c>
      <c r="K26" s="59">
        <v>0</v>
      </c>
      <c r="L26" s="54"/>
      <c r="M26" s="56"/>
    </row>
    <row r="27" spans="1:13" ht="24">
      <c r="A27" s="7">
        <v>1</v>
      </c>
      <c r="B27" s="169">
        <v>38852</v>
      </c>
      <c r="C27" s="54">
        <v>306.204</v>
      </c>
      <c r="D27" s="54">
        <v>30.408</v>
      </c>
      <c r="E27" s="63">
        <f t="shared" si="3"/>
        <v>2.6272512000000003</v>
      </c>
      <c r="F27" s="54">
        <v>287.41</v>
      </c>
      <c r="G27" s="55">
        <v>755.098</v>
      </c>
      <c r="H27" s="9" t="s">
        <v>62</v>
      </c>
      <c r="I27" s="54">
        <v>61.13</v>
      </c>
      <c r="J27" s="54">
        <v>675.9</v>
      </c>
      <c r="K27" s="54">
        <v>125.2</v>
      </c>
      <c r="L27" s="54"/>
      <c r="M27" s="56"/>
    </row>
    <row r="28" spans="1:13" ht="24">
      <c r="A28" s="7">
        <f>+A27+1</f>
        <v>2</v>
      </c>
      <c r="B28" s="169">
        <v>38895</v>
      </c>
      <c r="C28" s="54">
        <v>304.914</v>
      </c>
      <c r="D28" s="54">
        <v>10.527</v>
      </c>
      <c r="E28" s="63">
        <f t="shared" si="3"/>
        <v>0.9095328</v>
      </c>
      <c r="F28" s="54">
        <v>244.527</v>
      </c>
      <c r="G28" s="55">
        <v>222.405</v>
      </c>
      <c r="H28" s="9" t="s">
        <v>43</v>
      </c>
      <c r="I28" s="54">
        <v>41.37</v>
      </c>
      <c r="J28" s="54">
        <v>638.5</v>
      </c>
      <c r="K28" s="54">
        <v>53.71</v>
      </c>
      <c r="L28" s="54"/>
      <c r="M28" s="56"/>
    </row>
    <row r="29" spans="1:13" ht="24">
      <c r="A29" s="7">
        <f aca="true" t="shared" si="4" ref="A29:A45">+A28+1</f>
        <v>3</v>
      </c>
      <c r="B29" s="169">
        <v>38924</v>
      </c>
      <c r="C29" s="54">
        <v>305.814</v>
      </c>
      <c r="D29" s="54">
        <v>16.788</v>
      </c>
      <c r="E29" s="63">
        <f t="shared" si="3"/>
        <v>1.4504832</v>
      </c>
      <c r="F29" s="54">
        <v>235.1</v>
      </c>
      <c r="G29" s="55">
        <v>341.009</v>
      </c>
      <c r="H29" s="7" t="s">
        <v>63</v>
      </c>
      <c r="I29" s="54">
        <v>231.4</v>
      </c>
      <c r="J29" s="54">
        <v>267.4</v>
      </c>
      <c r="K29" s="54">
        <v>206.5</v>
      </c>
      <c r="L29" s="54"/>
      <c r="M29" s="56"/>
    </row>
    <row r="30" spans="1:13" ht="24">
      <c r="A30" s="7">
        <f t="shared" si="4"/>
        <v>4</v>
      </c>
      <c r="B30" s="169">
        <v>38925</v>
      </c>
      <c r="C30" s="54">
        <v>304.894</v>
      </c>
      <c r="D30" s="54">
        <v>10.635</v>
      </c>
      <c r="E30" s="63">
        <f t="shared" si="3"/>
        <v>0.918864</v>
      </c>
      <c r="F30" s="54">
        <v>228.167</v>
      </c>
      <c r="G30" s="55">
        <v>209.654</v>
      </c>
      <c r="H30" s="9" t="s">
        <v>50</v>
      </c>
      <c r="I30" s="54">
        <v>251.2</v>
      </c>
      <c r="J30" s="54">
        <v>221.4</v>
      </c>
      <c r="K30" s="54">
        <v>211.9</v>
      </c>
      <c r="L30" s="54"/>
      <c r="M30" s="56"/>
    </row>
    <row r="31" spans="1:13" ht="24">
      <c r="A31" s="7">
        <f t="shared" si="4"/>
        <v>5</v>
      </c>
      <c r="B31" s="169">
        <v>38997</v>
      </c>
      <c r="C31" s="54">
        <v>2.92</v>
      </c>
      <c r="D31" s="54">
        <v>33.79</v>
      </c>
      <c r="E31" s="63">
        <f t="shared" si="3"/>
        <v>2.9194560000000003</v>
      </c>
      <c r="F31" s="54">
        <v>0.001</v>
      </c>
      <c r="G31" s="54">
        <v>0.001</v>
      </c>
      <c r="H31" s="9" t="s">
        <v>64</v>
      </c>
      <c r="I31" s="54">
        <v>0.001</v>
      </c>
      <c r="J31" s="54">
        <v>0.001</v>
      </c>
      <c r="K31" s="54">
        <v>0.001</v>
      </c>
      <c r="L31" s="54"/>
      <c r="M31" s="56"/>
    </row>
    <row r="32" spans="1:13" ht="24">
      <c r="A32" s="7">
        <f t="shared" si="4"/>
        <v>6</v>
      </c>
      <c r="B32" s="169">
        <v>39009</v>
      </c>
      <c r="C32" s="54">
        <v>1.82</v>
      </c>
      <c r="D32" s="54">
        <v>11.953</v>
      </c>
      <c r="E32" s="63">
        <f t="shared" si="3"/>
        <v>1.0327392</v>
      </c>
      <c r="F32" s="54">
        <v>0.001</v>
      </c>
      <c r="G32" s="54">
        <v>0.001</v>
      </c>
      <c r="H32" s="7" t="s">
        <v>65</v>
      </c>
      <c r="I32" s="54">
        <v>0.001</v>
      </c>
      <c r="J32" s="54">
        <v>0.001</v>
      </c>
      <c r="K32" s="54">
        <v>0.001</v>
      </c>
      <c r="L32" s="54"/>
      <c r="M32" s="56"/>
    </row>
    <row r="33" spans="1:13" ht="24">
      <c r="A33" s="7">
        <f t="shared" si="4"/>
        <v>7</v>
      </c>
      <c r="B33" s="169">
        <v>39021</v>
      </c>
      <c r="C33" s="54">
        <v>1.51</v>
      </c>
      <c r="D33" s="54">
        <v>8.117</v>
      </c>
      <c r="E33" s="63">
        <f t="shared" si="3"/>
        <v>0.7013088000000001</v>
      </c>
      <c r="F33" s="54">
        <v>0.001</v>
      </c>
      <c r="G33" s="54">
        <v>0.001</v>
      </c>
      <c r="H33" s="9" t="s">
        <v>66</v>
      </c>
      <c r="I33" s="54">
        <v>0.001</v>
      </c>
      <c r="J33" s="54">
        <v>0.001</v>
      </c>
      <c r="K33" s="54">
        <v>0.001</v>
      </c>
      <c r="L33" s="54"/>
      <c r="M33" s="56"/>
    </row>
    <row r="34" spans="1:13" ht="24">
      <c r="A34" s="7">
        <f t="shared" si="4"/>
        <v>8</v>
      </c>
      <c r="B34" s="169">
        <v>39027</v>
      </c>
      <c r="C34" s="54">
        <v>1.36</v>
      </c>
      <c r="D34" s="54">
        <v>5.986</v>
      </c>
      <c r="E34" s="63">
        <f t="shared" si="3"/>
        <v>0.5171904</v>
      </c>
      <c r="F34" s="54">
        <v>0.001</v>
      </c>
      <c r="G34" s="54">
        <v>0.001</v>
      </c>
      <c r="H34" s="9" t="s">
        <v>67</v>
      </c>
      <c r="I34" s="54">
        <v>0.001</v>
      </c>
      <c r="J34" s="54">
        <v>0.001</v>
      </c>
      <c r="K34" s="54">
        <v>0.001</v>
      </c>
      <c r="L34" s="54"/>
      <c r="M34" s="56"/>
    </row>
    <row r="35" spans="1:13" ht="24">
      <c r="A35" s="7">
        <f t="shared" si="4"/>
        <v>9</v>
      </c>
      <c r="B35" s="169">
        <v>39038</v>
      </c>
      <c r="C35" s="54">
        <v>1.32</v>
      </c>
      <c r="D35" s="54">
        <v>3.303</v>
      </c>
      <c r="E35" s="63">
        <f t="shared" si="3"/>
        <v>0.2853792</v>
      </c>
      <c r="F35" s="54">
        <v>0.001</v>
      </c>
      <c r="G35" s="54">
        <v>0.001</v>
      </c>
      <c r="H35" s="7" t="s">
        <v>68</v>
      </c>
      <c r="I35" s="54">
        <v>0.001</v>
      </c>
      <c r="J35" s="54">
        <v>0.001</v>
      </c>
      <c r="K35" s="54">
        <v>0.001</v>
      </c>
      <c r="L35" s="54"/>
      <c r="M35" s="56"/>
    </row>
    <row r="36" spans="1:13" ht="24">
      <c r="A36" s="7">
        <f t="shared" si="4"/>
        <v>10</v>
      </c>
      <c r="B36" s="169">
        <v>39051</v>
      </c>
      <c r="C36" s="54">
        <v>1.02</v>
      </c>
      <c r="D36" s="54">
        <v>1.694</v>
      </c>
      <c r="E36" s="63">
        <f t="shared" si="3"/>
        <v>0.1463616</v>
      </c>
      <c r="F36" s="54">
        <v>0.001</v>
      </c>
      <c r="G36" s="54">
        <v>0.001</v>
      </c>
      <c r="H36" s="9" t="s">
        <v>69</v>
      </c>
      <c r="I36" s="54">
        <v>0.001</v>
      </c>
      <c r="J36" s="54">
        <v>0.001</v>
      </c>
      <c r="K36" s="54">
        <v>0.001</v>
      </c>
      <c r="L36" s="54"/>
      <c r="M36" s="56"/>
    </row>
    <row r="37" spans="1:13" ht="24">
      <c r="A37" s="7">
        <f t="shared" si="4"/>
        <v>11</v>
      </c>
      <c r="B37" s="169">
        <v>39059</v>
      </c>
      <c r="C37" s="54">
        <v>0.98</v>
      </c>
      <c r="D37" s="54">
        <v>1.614</v>
      </c>
      <c r="E37" s="63">
        <f t="shared" si="3"/>
        <v>0.1394496</v>
      </c>
      <c r="F37" s="54">
        <v>0.001</v>
      </c>
      <c r="G37" s="54">
        <v>0.001</v>
      </c>
      <c r="H37" s="9" t="s">
        <v>70</v>
      </c>
      <c r="I37" s="54">
        <v>0.001</v>
      </c>
      <c r="J37" s="54">
        <v>0.001</v>
      </c>
      <c r="K37" s="54">
        <v>0.001</v>
      </c>
      <c r="L37" s="54"/>
      <c r="M37" s="56"/>
    </row>
    <row r="38" spans="1:13" ht="24">
      <c r="A38" s="7">
        <f t="shared" si="4"/>
        <v>12</v>
      </c>
      <c r="B38" s="169">
        <v>39071</v>
      </c>
      <c r="C38" s="54">
        <v>1.05</v>
      </c>
      <c r="D38" s="54">
        <v>1.906</v>
      </c>
      <c r="E38" s="63">
        <f t="shared" si="3"/>
        <v>0.1646784</v>
      </c>
      <c r="F38" s="54">
        <v>0.001</v>
      </c>
      <c r="G38" s="54">
        <v>0.001</v>
      </c>
      <c r="H38" s="7" t="s">
        <v>71</v>
      </c>
      <c r="I38" s="54">
        <v>0.001</v>
      </c>
      <c r="J38" s="54">
        <v>0.001</v>
      </c>
      <c r="K38" s="54">
        <v>0.001</v>
      </c>
      <c r="L38" s="54"/>
      <c r="M38" s="56"/>
    </row>
    <row r="39" spans="1:13" ht="24">
      <c r="A39" s="7">
        <f t="shared" si="4"/>
        <v>13</v>
      </c>
      <c r="B39" s="169">
        <v>39079</v>
      </c>
      <c r="C39" s="54">
        <v>0.89</v>
      </c>
      <c r="D39" s="54">
        <v>1.194</v>
      </c>
      <c r="E39" s="63">
        <f t="shared" si="3"/>
        <v>0.1031616</v>
      </c>
      <c r="F39" s="54">
        <v>0.001</v>
      </c>
      <c r="G39" s="54">
        <v>0.001</v>
      </c>
      <c r="H39" s="7" t="s">
        <v>55</v>
      </c>
      <c r="I39" s="54">
        <v>0.001</v>
      </c>
      <c r="J39" s="54">
        <v>0.001</v>
      </c>
      <c r="K39" s="54">
        <v>0.001</v>
      </c>
      <c r="L39" s="54"/>
      <c r="M39" s="56"/>
    </row>
    <row r="40" spans="1:13" ht="24">
      <c r="A40" s="7">
        <f t="shared" si="4"/>
        <v>14</v>
      </c>
      <c r="B40" s="169">
        <v>39086</v>
      </c>
      <c r="C40" s="54">
        <v>0.86</v>
      </c>
      <c r="D40" s="54">
        <v>1.203</v>
      </c>
      <c r="E40" s="63">
        <f t="shared" si="3"/>
        <v>0.10393920000000001</v>
      </c>
      <c r="F40" s="54">
        <v>0.001</v>
      </c>
      <c r="G40" s="54">
        <v>0.001</v>
      </c>
      <c r="H40" s="7" t="s">
        <v>56</v>
      </c>
      <c r="I40" s="54">
        <v>0.001</v>
      </c>
      <c r="J40" s="54">
        <v>0.001</v>
      </c>
      <c r="K40" s="54">
        <v>0.001</v>
      </c>
      <c r="L40" s="54"/>
      <c r="M40" s="56"/>
    </row>
    <row r="41" spans="1:13" ht="24">
      <c r="A41" s="7">
        <f t="shared" si="4"/>
        <v>15</v>
      </c>
      <c r="B41" s="169">
        <v>39099</v>
      </c>
      <c r="C41" s="54">
        <v>0.66</v>
      </c>
      <c r="D41" s="54">
        <v>0.285</v>
      </c>
      <c r="E41" s="63">
        <f t="shared" si="3"/>
        <v>0.024624</v>
      </c>
      <c r="F41" s="54">
        <v>0.001</v>
      </c>
      <c r="G41" s="54">
        <v>0.001</v>
      </c>
      <c r="H41" s="9" t="s">
        <v>57</v>
      </c>
      <c r="I41" s="54">
        <v>0.001</v>
      </c>
      <c r="J41" s="54">
        <v>0.001</v>
      </c>
      <c r="K41" s="54">
        <v>0.001</v>
      </c>
      <c r="L41" s="54"/>
      <c r="M41" s="56"/>
    </row>
    <row r="42" spans="1:13" ht="24">
      <c r="A42" s="7">
        <f t="shared" si="4"/>
        <v>16</v>
      </c>
      <c r="B42" s="169">
        <v>39112</v>
      </c>
      <c r="C42" s="54">
        <v>0.58</v>
      </c>
      <c r="D42" s="54">
        <v>0.118</v>
      </c>
      <c r="E42" s="63">
        <f t="shared" si="3"/>
        <v>0.0101952</v>
      </c>
      <c r="F42" s="54">
        <v>0.001</v>
      </c>
      <c r="G42" s="54">
        <v>0.001</v>
      </c>
      <c r="H42" s="9" t="s">
        <v>58</v>
      </c>
      <c r="I42" s="54">
        <v>0.001</v>
      </c>
      <c r="J42" s="54">
        <v>0.001</v>
      </c>
      <c r="K42" s="54">
        <v>0.001</v>
      </c>
      <c r="L42" s="54"/>
      <c r="M42" s="56"/>
    </row>
    <row r="43" spans="1:13" ht="24">
      <c r="A43" s="7">
        <f t="shared" si="4"/>
        <v>17</v>
      </c>
      <c r="B43" s="169">
        <v>39118</v>
      </c>
      <c r="C43" s="54">
        <v>0.57</v>
      </c>
      <c r="D43" s="54">
        <v>0.138</v>
      </c>
      <c r="E43" s="63">
        <f t="shared" si="3"/>
        <v>0.011923200000000002</v>
      </c>
      <c r="F43" s="54">
        <v>0.001</v>
      </c>
      <c r="G43" s="54">
        <v>0.001</v>
      </c>
      <c r="H43" s="7" t="s">
        <v>59</v>
      </c>
      <c r="I43" s="54">
        <v>0.001</v>
      </c>
      <c r="J43" s="54">
        <v>0.001</v>
      </c>
      <c r="K43" s="54">
        <v>0.001</v>
      </c>
      <c r="L43" s="54"/>
      <c r="M43" s="56"/>
    </row>
    <row r="44" spans="1:13" ht="24">
      <c r="A44" s="7">
        <f t="shared" si="4"/>
        <v>18</v>
      </c>
      <c r="B44" s="169">
        <v>39129</v>
      </c>
      <c r="C44" s="54">
        <v>0.62</v>
      </c>
      <c r="D44" s="54">
        <v>0.22</v>
      </c>
      <c r="E44" s="63">
        <f t="shared" si="3"/>
        <v>0.019008</v>
      </c>
      <c r="F44" s="54">
        <v>0.001</v>
      </c>
      <c r="G44" s="54">
        <v>0.001</v>
      </c>
      <c r="H44" s="9" t="s">
        <v>60</v>
      </c>
      <c r="I44" s="54">
        <v>0.001</v>
      </c>
      <c r="J44" s="54">
        <v>0.001</v>
      </c>
      <c r="K44" s="54">
        <v>0.001</v>
      </c>
      <c r="L44" s="54"/>
      <c r="M44" s="56"/>
    </row>
    <row r="45" spans="1:13" ht="24.75" thickBot="1">
      <c r="A45" s="62">
        <f t="shared" si="4"/>
        <v>19</v>
      </c>
      <c r="B45" s="170">
        <v>39140</v>
      </c>
      <c r="C45" s="59">
        <v>0.6</v>
      </c>
      <c r="D45" s="59">
        <v>0.25</v>
      </c>
      <c r="E45" s="76">
        <f t="shared" si="3"/>
        <v>0.0216</v>
      </c>
      <c r="F45" s="59">
        <v>0.001</v>
      </c>
      <c r="G45" s="59">
        <v>0.001</v>
      </c>
      <c r="H45" s="71" t="s">
        <v>72</v>
      </c>
      <c r="I45" s="59">
        <v>0.001</v>
      </c>
      <c r="J45" s="59">
        <v>0.001</v>
      </c>
      <c r="K45" s="59">
        <v>0.001</v>
      </c>
      <c r="L45" s="54"/>
      <c r="M45" s="56"/>
    </row>
    <row r="46" spans="1:13" ht="24">
      <c r="A46" s="7">
        <v>1</v>
      </c>
      <c r="B46" s="169">
        <v>39200</v>
      </c>
      <c r="C46" s="54">
        <v>304.14</v>
      </c>
      <c r="D46" s="54">
        <v>1.502</v>
      </c>
      <c r="E46" s="55">
        <f>D46*0.0864</f>
        <v>0.1297728</v>
      </c>
      <c r="F46" s="54">
        <f>+AVERAGE(I46:K46)</f>
        <v>1674.70497</v>
      </c>
      <c r="G46" s="55">
        <f>F46*E46</f>
        <v>217.33115313081598</v>
      </c>
      <c r="H46" s="9" t="s">
        <v>44</v>
      </c>
      <c r="I46" s="54">
        <v>1534.45391</v>
      </c>
      <c r="J46" s="54">
        <v>1464.90833</v>
      </c>
      <c r="K46" s="54">
        <v>2024.75267</v>
      </c>
      <c r="L46" s="54"/>
      <c r="M46" s="56"/>
    </row>
    <row r="47" spans="1:13" ht="24">
      <c r="A47" s="7">
        <v>2</v>
      </c>
      <c r="B47" s="169">
        <v>39206</v>
      </c>
      <c r="C47" s="54">
        <v>305.51</v>
      </c>
      <c r="D47" s="54">
        <v>13.335</v>
      </c>
      <c r="E47" s="55">
        <f>D47*0.0864</f>
        <v>1.152144</v>
      </c>
      <c r="F47" s="54">
        <f>+AVERAGE(I47:K47)</f>
        <v>1300.1813333333332</v>
      </c>
      <c r="G47" s="55">
        <f>F47*E47</f>
        <v>1497.996122112</v>
      </c>
      <c r="H47" s="9" t="s">
        <v>45</v>
      </c>
      <c r="I47" s="54">
        <v>1345.45</v>
      </c>
      <c r="J47" s="54">
        <v>1239.166</v>
      </c>
      <c r="K47" s="54">
        <v>1315.928</v>
      </c>
      <c r="L47" s="54"/>
      <c r="M47" s="56"/>
    </row>
    <row r="48" spans="1:13" ht="24">
      <c r="A48" s="7">
        <v>3</v>
      </c>
      <c r="B48" s="169">
        <v>39208</v>
      </c>
      <c r="C48" s="54">
        <v>306.16</v>
      </c>
      <c r="D48" s="54">
        <v>24.73</v>
      </c>
      <c r="E48" s="55">
        <f>D48*0.0864</f>
        <v>2.1366720000000003</v>
      </c>
      <c r="F48" s="54">
        <f>+AVERAGE(I48:K48)</f>
        <v>555.4196666666667</v>
      </c>
      <c r="G48" s="55">
        <f>F48*E48</f>
        <v>1186.7496500160003</v>
      </c>
      <c r="H48" s="9" t="s">
        <v>46</v>
      </c>
      <c r="I48" s="54">
        <v>583.578</v>
      </c>
      <c r="J48" s="54">
        <v>549.298</v>
      </c>
      <c r="K48" s="54">
        <v>533.383</v>
      </c>
      <c r="L48" s="54"/>
      <c r="M48" s="56"/>
    </row>
    <row r="49" spans="1:13" ht="24">
      <c r="A49" s="7">
        <v>4</v>
      </c>
      <c r="B49" s="169">
        <v>39215</v>
      </c>
      <c r="C49" s="54">
        <v>306.5</v>
      </c>
      <c r="D49" s="54">
        <v>37.07</v>
      </c>
      <c r="E49" s="55">
        <f>D49*0.0864</f>
        <v>3.2028480000000004</v>
      </c>
      <c r="F49" s="54">
        <f>+AVERAGE(I49:K49)</f>
        <v>1563.4183333333333</v>
      </c>
      <c r="G49" s="55">
        <f>F49*E49</f>
        <v>5007.391282080001</v>
      </c>
      <c r="H49" s="9" t="s">
        <v>47</v>
      </c>
      <c r="I49" s="54">
        <v>1407.5</v>
      </c>
      <c r="J49" s="54">
        <v>1565.008</v>
      </c>
      <c r="K49" s="54">
        <v>1717.747</v>
      </c>
      <c r="L49" s="54"/>
      <c r="M49" s="56"/>
    </row>
    <row r="50" spans="1:13" ht="24">
      <c r="A50" s="7">
        <f>+A49+1</f>
        <v>5</v>
      </c>
      <c r="B50" s="169">
        <v>39235</v>
      </c>
      <c r="C50" s="54">
        <v>304.62</v>
      </c>
      <c r="D50" s="54">
        <v>5.552</v>
      </c>
      <c r="E50" s="55">
        <f t="shared" si="3"/>
        <v>0.4796928</v>
      </c>
      <c r="F50" s="54">
        <f aca="true" t="shared" si="5" ref="F50:F84">+AVERAGE(I50:K50)</f>
        <v>434.712</v>
      </c>
      <c r="G50" s="55">
        <f aca="true" t="shared" si="6" ref="G50:G84">F50*E50</f>
        <v>208.5282164736</v>
      </c>
      <c r="H50" s="7" t="s">
        <v>51</v>
      </c>
      <c r="I50" s="54">
        <v>389.404</v>
      </c>
      <c r="J50" s="54">
        <v>527.677</v>
      </c>
      <c r="K50" s="54">
        <v>387.055</v>
      </c>
      <c r="L50" s="54"/>
      <c r="M50" s="56"/>
    </row>
    <row r="51" spans="1:13" ht="24">
      <c r="A51" s="7">
        <f aca="true" t="shared" si="7" ref="A51:A80">+A50+1</f>
        <v>6</v>
      </c>
      <c r="B51" s="169">
        <v>39248</v>
      </c>
      <c r="C51" s="54">
        <v>304.39</v>
      </c>
      <c r="D51" s="54">
        <v>3.324</v>
      </c>
      <c r="E51" s="55">
        <f t="shared" si="3"/>
        <v>0.2871936</v>
      </c>
      <c r="F51" s="54">
        <f t="shared" si="5"/>
        <v>154.5306666666667</v>
      </c>
      <c r="G51" s="55">
        <f t="shared" si="6"/>
        <v>44.3802184704</v>
      </c>
      <c r="H51" s="7" t="s">
        <v>52</v>
      </c>
      <c r="I51" s="54">
        <v>146.672</v>
      </c>
      <c r="J51" s="54">
        <v>145.673</v>
      </c>
      <c r="K51" s="54">
        <v>171.247</v>
      </c>
      <c r="L51" s="54"/>
      <c r="M51" s="56"/>
    </row>
    <row r="52" spans="1:13" ht="24">
      <c r="A52" s="7">
        <f t="shared" si="7"/>
        <v>7</v>
      </c>
      <c r="B52" s="169">
        <v>39258</v>
      </c>
      <c r="C52" s="54">
        <v>304.03</v>
      </c>
      <c r="D52" s="54">
        <v>1.023</v>
      </c>
      <c r="E52" s="55">
        <f t="shared" si="3"/>
        <v>0.0883872</v>
      </c>
      <c r="F52" s="54">
        <f t="shared" si="5"/>
        <v>39.51</v>
      </c>
      <c r="G52" s="55">
        <f t="shared" si="6"/>
        <v>3.492178272</v>
      </c>
      <c r="H52" s="7" t="s">
        <v>73</v>
      </c>
      <c r="I52" s="54">
        <v>54.081</v>
      </c>
      <c r="J52" s="54">
        <v>26.613</v>
      </c>
      <c r="K52" s="54">
        <v>37.836</v>
      </c>
      <c r="L52" s="54"/>
      <c r="M52" s="56"/>
    </row>
    <row r="53" spans="1:13" ht="24">
      <c r="A53" s="7">
        <f t="shared" si="7"/>
        <v>8</v>
      </c>
      <c r="B53" s="169">
        <v>39265</v>
      </c>
      <c r="C53" s="54">
        <v>304.304</v>
      </c>
      <c r="D53" s="54">
        <v>2.213</v>
      </c>
      <c r="E53" s="55">
        <f t="shared" si="3"/>
        <v>0.19120320000000002</v>
      </c>
      <c r="F53" s="54">
        <f t="shared" si="5"/>
        <v>127.805</v>
      </c>
      <c r="G53" s="55">
        <f t="shared" si="6"/>
        <v>24.436724976000004</v>
      </c>
      <c r="H53" s="7" t="s">
        <v>74</v>
      </c>
      <c r="I53" s="54">
        <v>75.682</v>
      </c>
      <c r="J53" s="54">
        <v>180.803</v>
      </c>
      <c r="K53" s="54">
        <v>126.93</v>
      </c>
      <c r="L53" s="54"/>
      <c r="M53" s="56"/>
    </row>
    <row r="54" spans="1:13" ht="24">
      <c r="A54" s="7">
        <f t="shared" si="7"/>
        <v>9</v>
      </c>
      <c r="B54" s="169">
        <v>39280</v>
      </c>
      <c r="C54" s="54">
        <v>304.124</v>
      </c>
      <c r="D54" s="54">
        <v>1.536</v>
      </c>
      <c r="E54" s="55">
        <f t="shared" si="3"/>
        <v>0.1327104</v>
      </c>
      <c r="F54" s="54">
        <f t="shared" si="5"/>
        <v>103.20033333333333</v>
      </c>
      <c r="G54" s="55">
        <f t="shared" si="6"/>
        <v>13.6957575168</v>
      </c>
      <c r="H54" s="7" t="s">
        <v>75</v>
      </c>
      <c r="I54" s="54">
        <v>93.458</v>
      </c>
      <c r="J54" s="54">
        <v>110.884</v>
      </c>
      <c r="K54" s="54">
        <v>105.259</v>
      </c>
      <c r="L54" s="54"/>
      <c r="M54" s="56"/>
    </row>
    <row r="55" spans="1:13" ht="24">
      <c r="A55" s="7">
        <f t="shared" si="7"/>
        <v>10</v>
      </c>
      <c r="B55" s="169">
        <v>39290</v>
      </c>
      <c r="C55" s="54">
        <v>304.094</v>
      </c>
      <c r="D55" s="54">
        <v>1.37</v>
      </c>
      <c r="E55" s="55">
        <f t="shared" si="3"/>
        <v>0.11836800000000001</v>
      </c>
      <c r="F55" s="54">
        <f t="shared" si="5"/>
        <v>149.89866666666668</v>
      </c>
      <c r="G55" s="55">
        <f t="shared" si="6"/>
        <v>17.743205376000006</v>
      </c>
      <c r="H55" s="7" t="s">
        <v>76</v>
      </c>
      <c r="I55" s="54">
        <v>147.61</v>
      </c>
      <c r="J55" s="54">
        <v>147.913</v>
      </c>
      <c r="K55" s="54">
        <v>154.173</v>
      </c>
      <c r="L55" s="54"/>
      <c r="M55" s="56"/>
    </row>
    <row r="56" spans="1:13" ht="24">
      <c r="A56" s="7">
        <f t="shared" si="7"/>
        <v>11</v>
      </c>
      <c r="B56" s="169">
        <v>39303</v>
      </c>
      <c r="C56" s="54">
        <v>305.39</v>
      </c>
      <c r="D56" s="54">
        <v>14.02</v>
      </c>
      <c r="E56" s="55">
        <f t="shared" si="3"/>
        <v>1.211328</v>
      </c>
      <c r="F56" s="54">
        <f t="shared" si="5"/>
        <v>847.219</v>
      </c>
      <c r="G56" s="55">
        <f t="shared" si="6"/>
        <v>1026.260096832</v>
      </c>
      <c r="H56" s="7" t="s">
        <v>77</v>
      </c>
      <c r="I56" s="54">
        <v>868.795</v>
      </c>
      <c r="J56" s="54">
        <v>820.902</v>
      </c>
      <c r="K56" s="54">
        <v>851.96</v>
      </c>
      <c r="L56" s="54"/>
      <c r="M56" s="56"/>
    </row>
    <row r="57" spans="1:13" ht="24">
      <c r="A57" s="7">
        <f t="shared" si="7"/>
        <v>12</v>
      </c>
      <c r="B57" s="169">
        <v>39317</v>
      </c>
      <c r="C57" s="54">
        <v>304.85</v>
      </c>
      <c r="D57" s="54">
        <v>6.888</v>
      </c>
      <c r="E57" s="55">
        <f t="shared" si="3"/>
        <v>0.5951232000000001</v>
      </c>
      <c r="F57" s="54">
        <f t="shared" si="5"/>
        <v>348.8573333333334</v>
      </c>
      <c r="G57" s="55">
        <f t="shared" si="6"/>
        <v>207.61309255680004</v>
      </c>
      <c r="H57" s="7" t="s">
        <v>78</v>
      </c>
      <c r="I57" s="54">
        <v>362.491</v>
      </c>
      <c r="J57" s="54">
        <v>330.904</v>
      </c>
      <c r="K57" s="54">
        <v>353.177</v>
      </c>
      <c r="L57" s="54"/>
      <c r="M57" s="56"/>
    </row>
    <row r="58" spans="1:13" ht="24">
      <c r="A58" s="7">
        <f t="shared" si="7"/>
        <v>13</v>
      </c>
      <c r="B58" s="169">
        <v>39324</v>
      </c>
      <c r="C58" s="54">
        <v>305.86</v>
      </c>
      <c r="D58" s="54">
        <v>26.566</v>
      </c>
      <c r="E58" s="55">
        <f t="shared" si="3"/>
        <v>2.2953024</v>
      </c>
      <c r="F58" s="54">
        <f t="shared" si="5"/>
        <v>1671.9376666666667</v>
      </c>
      <c r="G58" s="55">
        <f t="shared" si="6"/>
        <v>3837.6025389504002</v>
      </c>
      <c r="H58" s="7" t="s">
        <v>79</v>
      </c>
      <c r="I58" s="54">
        <v>2012.513</v>
      </c>
      <c r="J58" s="54">
        <v>1568.579</v>
      </c>
      <c r="K58" s="54">
        <v>1434.721</v>
      </c>
      <c r="L58" s="54"/>
      <c r="M58" s="56"/>
    </row>
    <row r="59" spans="1:13" ht="24">
      <c r="A59" s="7">
        <f t="shared" si="7"/>
        <v>14</v>
      </c>
      <c r="B59" s="169">
        <v>39344</v>
      </c>
      <c r="C59" s="54">
        <v>306.2</v>
      </c>
      <c r="D59" s="54">
        <v>32.051</v>
      </c>
      <c r="E59" s="55">
        <f t="shared" si="3"/>
        <v>2.7692064000000003</v>
      </c>
      <c r="F59" s="54">
        <f t="shared" si="5"/>
        <v>1121.031</v>
      </c>
      <c r="G59" s="55">
        <f t="shared" si="6"/>
        <v>3104.3662197984004</v>
      </c>
      <c r="H59" s="7" t="s">
        <v>80</v>
      </c>
      <c r="I59" s="54">
        <v>1191.451</v>
      </c>
      <c r="J59" s="54">
        <v>1058.785</v>
      </c>
      <c r="K59" s="54">
        <v>1112.857</v>
      </c>
      <c r="L59" s="54"/>
      <c r="M59" s="56"/>
    </row>
    <row r="60" spans="1:13" ht="24">
      <c r="A60" s="7">
        <f t="shared" si="7"/>
        <v>15</v>
      </c>
      <c r="B60" s="171">
        <v>39345</v>
      </c>
      <c r="C60" s="54">
        <v>307.67</v>
      </c>
      <c r="D60" s="54">
        <v>70.253</v>
      </c>
      <c r="E60" s="55">
        <f t="shared" si="3"/>
        <v>6.069859200000001</v>
      </c>
      <c r="F60" s="54">
        <f t="shared" si="5"/>
        <v>1777.9623333333336</v>
      </c>
      <c r="G60" s="55">
        <f t="shared" si="6"/>
        <v>10791.981026236803</v>
      </c>
      <c r="H60" s="7" t="s">
        <v>81</v>
      </c>
      <c r="I60" s="54">
        <v>1454.953</v>
      </c>
      <c r="J60" s="54">
        <v>2373.746</v>
      </c>
      <c r="K60" s="54">
        <v>1505.188</v>
      </c>
      <c r="L60" s="54"/>
      <c r="M60" s="56"/>
    </row>
    <row r="61" spans="1:13" ht="24">
      <c r="A61" s="7">
        <f t="shared" si="7"/>
        <v>16</v>
      </c>
      <c r="B61" s="169">
        <v>39354</v>
      </c>
      <c r="C61" s="54">
        <v>307.51</v>
      </c>
      <c r="D61" s="54">
        <v>115.639</v>
      </c>
      <c r="E61" s="55">
        <f t="shared" si="3"/>
        <v>9.9912096</v>
      </c>
      <c r="F61" s="54">
        <f t="shared" si="5"/>
        <v>4762.414333333333</v>
      </c>
      <c r="G61" s="55">
        <f t="shared" si="6"/>
        <v>47582.2798063776</v>
      </c>
      <c r="H61" s="7" t="s">
        <v>82</v>
      </c>
      <c r="I61" s="54">
        <v>3509.572</v>
      </c>
      <c r="J61" s="54">
        <v>6313.133</v>
      </c>
      <c r="K61" s="54">
        <v>4464.538</v>
      </c>
      <c r="L61" s="54"/>
      <c r="M61" s="56"/>
    </row>
    <row r="62" spans="1:13" ht="24">
      <c r="A62" s="7">
        <f t="shared" si="7"/>
        <v>17</v>
      </c>
      <c r="B62" s="169">
        <v>39355</v>
      </c>
      <c r="C62" s="54">
        <v>306.42</v>
      </c>
      <c r="D62" s="54">
        <v>41.805</v>
      </c>
      <c r="E62" s="55">
        <f t="shared" si="3"/>
        <v>3.611952</v>
      </c>
      <c r="F62" s="54">
        <f t="shared" si="5"/>
        <v>873.779</v>
      </c>
      <c r="G62" s="55">
        <f t="shared" si="6"/>
        <v>3156.047806608</v>
      </c>
      <c r="H62" s="7" t="s">
        <v>53</v>
      </c>
      <c r="I62" s="54">
        <v>849.17</v>
      </c>
      <c r="J62" s="54">
        <v>883.375</v>
      </c>
      <c r="K62" s="54">
        <v>888.792</v>
      </c>
      <c r="L62" s="54"/>
      <c r="M62" s="56"/>
    </row>
    <row r="63" spans="1:13" ht="24">
      <c r="A63" s="7">
        <f t="shared" si="7"/>
        <v>18</v>
      </c>
      <c r="B63" s="169">
        <v>39361</v>
      </c>
      <c r="C63" s="54">
        <v>305.53</v>
      </c>
      <c r="D63" s="54">
        <v>19.387</v>
      </c>
      <c r="E63" s="55">
        <f t="shared" si="3"/>
        <v>1.6750368000000002</v>
      </c>
      <c r="F63" s="54">
        <f t="shared" si="5"/>
        <v>609.0023333333334</v>
      </c>
      <c r="G63" s="55">
        <f t="shared" si="6"/>
        <v>1020.1013196192001</v>
      </c>
      <c r="H63" s="7" t="s">
        <v>54</v>
      </c>
      <c r="I63" s="54">
        <v>528.305</v>
      </c>
      <c r="J63" s="54">
        <v>584.359</v>
      </c>
      <c r="K63" s="54">
        <v>714.343</v>
      </c>
      <c r="L63" s="54"/>
      <c r="M63" s="56"/>
    </row>
    <row r="64" spans="1:13" ht="24">
      <c r="A64" s="7">
        <f t="shared" si="7"/>
        <v>19</v>
      </c>
      <c r="B64" s="169">
        <v>39373</v>
      </c>
      <c r="C64" s="54">
        <v>305.17</v>
      </c>
      <c r="D64" s="54">
        <v>16.031</v>
      </c>
      <c r="E64" s="55">
        <f t="shared" si="3"/>
        <v>1.3850784</v>
      </c>
      <c r="F64" s="54">
        <f t="shared" si="5"/>
        <v>390.0373333333334</v>
      </c>
      <c r="G64" s="55">
        <f t="shared" si="6"/>
        <v>540.2322855936001</v>
      </c>
      <c r="H64" s="7" t="s">
        <v>83</v>
      </c>
      <c r="I64" s="54">
        <v>408.894</v>
      </c>
      <c r="J64" s="54">
        <v>382.72</v>
      </c>
      <c r="K64" s="54">
        <v>378.498</v>
      </c>
      <c r="L64" s="54"/>
      <c r="M64" s="56"/>
    </row>
    <row r="65" spans="1:13" ht="24">
      <c r="A65" s="7">
        <f t="shared" si="7"/>
        <v>20</v>
      </c>
      <c r="B65" s="169">
        <v>39385</v>
      </c>
      <c r="C65" s="54">
        <v>304.67</v>
      </c>
      <c r="D65" s="54">
        <v>6.202</v>
      </c>
      <c r="E65" s="55">
        <f t="shared" si="3"/>
        <v>0.5358528</v>
      </c>
      <c r="F65" s="54">
        <f t="shared" si="5"/>
        <v>95.09233333333334</v>
      </c>
      <c r="G65" s="55">
        <f t="shared" si="6"/>
        <v>50.95549307520001</v>
      </c>
      <c r="H65" s="7" t="s">
        <v>84</v>
      </c>
      <c r="I65" s="54">
        <v>89.474</v>
      </c>
      <c r="J65" s="54">
        <v>104.905</v>
      </c>
      <c r="K65" s="54">
        <v>90.898</v>
      </c>
      <c r="L65" s="54"/>
      <c r="M65" s="56"/>
    </row>
    <row r="66" spans="1:13" ht="24">
      <c r="A66" s="7">
        <f t="shared" si="7"/>
        <v>21</v>
      </c>
      <c r="B66" s="169">
        <v>39393</v>
      </c>
      <c r="C66" s="54">
        <v>304.844</v>
      </c>
      <c r="D66" s="54">
        <v>8.005</v>
      </c>
      <c r="E66" s="55">
        <f t="shared" si="3"/>
        <v>0.6916320000000001</v>
      </c>
      <c r="F66" s="54">
        <f t="shared" si="5"/>
        <v>80.848</v>
      </c>
      <c r="G66" s="55">
        <f t="shared" si="6"/>
        <v>55.91706393600001</v>
      </c>
      <c r="H66" s="7" t="s">
        <v>85</v>
      </c>
      <c r="I66" s="54">
        <v>74.288</v>
      </c>
      <c r="J66" s="54">
        <v>95.612</v>
      </c>
      <c r="K66" s="54">
        <v>72.644</v>
      </c>
      <c r="L66" s="54"/>
      <c r="M66" s="56"/>
    </row>
    <row r="67" spans="1:13" ht="24">
      <c r="A67" s="7">
        <f t="shared" si="7"/>
        <v>22</v>
      </c>
      <c r="B67" s="169">
        <v>39402</v>
      </c>
      <c r="C67" s="54">
        <v>304.674</v>
      </c>
      <c r="D67" s="54">
        <v>6.436</v>
      </c>
      <c r="E67" s="55">
        <f t="shared" si="3"/>
        <v>0.5560704000000001</v>
      </c>
      <c r="F67" s="54">
        <f t="shared" si="5"/>
        <v>86.28866666666666</v>
      </c>
      <c r="G67" s="55">
        <f t="shared" si="6"/>
        <v>47.9825733888</v>
      </c>
      <c r="H67" s="7" t="s">
        <v>86</v>
      </c>
      <c r="I67" s="54">
        <v>80.837</v>
      </c>
      <c r="J67" s="54">
        <v>84.504</v>
      </c>
      <c r="K67" s="54">
        <v>93.525</v>
      </c>
      <c r="L67" s="54"/>
      <c r="M67" s="56"/>
    </row>
    <row r="68" spans="1:13" ht="24">
      <c r="A68" s="7">
        <f t="shared" si="7"/>
        <v>23</v>
      </c>
      <c r="B68" s="169">
        <v>39415</v>
      </c>
      <c r="C68" s="54">
        <v>304.514</v>
      </c>
      <c r="D68" s="54">
        <v>4.103</v>
      </c>
      <c r="E68" s="55">
        <f t="shared" si="3"/>
        <v>0.3544992</v>
      </c>
      <c r="F68" s="54">
        <f t="shared" si="5"/>
        <v>50.66566666666666</v>
      </c>
      <c r="G68" s="55">
        <f t="shared" si="6"/>
        <v>17.9609383008</v>
      </c>
      <c r="H68" s="7" t="s">
        <v>87</v>
      </c>
      <c r="I68" s="54">
        <v>45.235</v>
      </c>
      <c r="J68" s="54">
        <v>41.293</v>
      </c>
      <c r="K68" s="54">
        <v>65.469</v>
      </c>
      <c r="L68" s="54"/>
      <c r="M68" s="56"/>
    </row>
    <row r="69" spans="1:13" ht="24">
      <c r="A69" s="7">
        <f t="shared" si="7"/>
        <v>24</v>
      </c>
      <c r="B69" s="169">
        <v>39423</v>
      </c>
      <c r="C69" s="54">
        <v>304.524</v>
      </c>
      <c r="D69" s="54">
        <v>4.194</v>
      </c>
      <c r="E69" s="55">
        <f t="shared" si="3"/>
        <v>0.3623616</v>
      </c>
      <c r="F69" s="54">
        <f t="shared" si="5"/>
        <v>69.49366666666667</v>
      </c>
      <c r="G69" s="55">
        <f t="shared" si="6"/>
        <v>25.181836243200003</v>
      </c>
      <c r="H69" s="7" t="s">
        <v>88</v>
      </c>
      <c r="I69" s="54">
        <v>74.175</v>
      </c>
      <c r="J69" s="54">
        <v>67.149</v>
      </c>
      <c r="K69" s="54">
        <v>67.157</v>
      </c>
      <c r="L69" s="54"/>
      <c r="M69" s="56"/>
    </row>
    <row r="70" spans="1:13" ht="24">
      <c r="A70" s="7">
        <f t="shared" si="7"/>
        <v>25</v>
      </c>
      <c r="B70" s="169">
        <v>39434</v>
      </c>
      <c r="C70" s="54">
        <v>304.504</v>
      </c>
      <c r="D70" s="54">
        <v>4.64</v>
      </c>
      <c r="E70" s="55">
        <f t="shared" si="3"/>
        <v>0.400896</v>
      </c>
      <c r="F70" s="54">
        <f t="shared" si="5"/>
        <v>68.36899999999999</v>
      </c>
      <c r="G70" s="55">
        <f t="shared" si="6"/>
        <v>27.408858623999993</v>
      </c>
      <c r="H70" s="7" t="s">
        <v>89</v>
      </c>
      <c r="I70" s="54">
        <v>79.389</v>
      </c>
      <c r="J70" s="54">
        <v>81.314</v>
      </c>
      <c r="K70" s="54">
        <v>44.404</v>
      </c>
      <c r="L70" s="54"/>
      <c r="M70" s="56"/>
    </row>
    <row r="71" spans="1:13" ht="24">
      <c r="A71" s="7">
        <f t="shared" si="7"/>
        <v>26</v>
      </c>
      <c r="B71" s="169">
        <v>39444</v>
      </c>
      <c r="C71" s="54">
        <v>304.414</v>
      </c>
      <c r="D71" s="54">
        <v>2.254</v>
      </c>
      <c r="E71" s="55">
        <f t="shared" si="3"/>
        <v>0.19474560000000002</v>
      </c>
      <c r="F71" s="54">
        <f t="shared" si="5"/>
        <v>96.04466666666667</v>
      </c>
      <c r="G71" s="55">
        <f t="shared" si="6"/>
        <v>18.704276236800002</v>
      </c>
      <c r="H71" s="7" t="s">
        <v>90</v>
      </c>
      <c r="I71" s="54">
        <v>85.759</v>
      </c>
      <c r="J71" s="54">
        <v>109.966</v>
      </c>
      <c r="K71" s="54">
        <v>92.409</v>
      </c>
      <c r="L71" s="54"/>
      <c r="M71" s="56"/>
    </row>
    <row r="72" spans="1:13" ht="24">
      <c r="A72" s="7">
        <f t="shared" si="7"/>
        <v>27</v>
      </c>
      <c r="B72" s="169">
        <v>39451</v>
      </c>
      <c r="C72" s="54">
        <v>304.4</v>
      </c>
      <c r="D72" s="54">
        <v>2.18</v>
      </c>
      <c r="E72" s="55">
        <f t="shared" si="3"/>
        <v>0.18835200000000002</v>
      </c>
      <c r="F72" s="54">
        <f t="shared" si="5"/>
        <v>22.527666666666665</v>
      </c>
      <c r="G72" s="55">
        <f t="shared" si="6"/>
        <v>4.243131072</v>
      </c>
      <c r="H72" s="7" t="s">
        <v>91</v>
      </c>
      <c r="I72" s="54">
        <v>10.776</v>
      </c>
      <c r="J72" s="54">
        <v>29.216</v>
      </c>
      <c r="K72" s="54">
        <v>27.591</v>
      </c>
      <c r="L72" s="54"/>
      <c r="M72" s="56"/>
    </row>
    <row r="73" spans="1:13" ht="24">
      <c r="A73" s="7">
        <f t="shared" si="7"/>
        <v>28</v>
      </c>
      <c r="B73" s="169">
        <v>39462</v>
      </c>
      <c r="C73" s="54">
        <v>304.39</v>
      </c>
      <c r="D73" s="54">
        <v>2.087</v>
      </c>
      <c r="E73" s="55">
        <f t="shared" si="3"/>
        <v>0.18031680000000003</v>
      </c>
      <c r="F73" s="54">
        <f t="shared" si="5"/>
        <v>24.461000000000002</v>
      </c>
      <c r="G73" s="55">
        <f t="shared" si="6"/>
        <v>4.410729244800001</v>
      </c>
      <c r="H73" s="7" t="s">
        <v>92</v>
      </c>
      <c r="I73" s="54">
        <v>4.893</v>
      </c>
      <c r="J73" s="54">
        <v>23.64</v>
      </c>
      <c r="K73" s="54">
        <v>44.85</v>
      </c>
      <c r="L73" s="54"/>
      <c r="M73" s="56"/>
    </row>
    <row r="74" spans="1:13" ht="24">
      <c r="A74" s="7">
        <f t="shared" si="7"/>
        <v>29</v>
      </c>
      <c r="B74" s="169">
        <v>39476</v>
      </c>
      <c r="C74" s="54">
        <v>303.88</v>
      </c>
      <c r="D74" s="54">
        <v>0.27</v>
      </c>
      <c r="E74" s="55">
        <f t="shared" si="3"/>
        <v>0.023328</v>
      </c>
      <c r="F74" s="54">
        <f t="shared" si="5"/>
        <v>197.13</v>
      </c>
      <c r="G74" s="55">
        <f t="shared" si="6"/>
        <v>4.59864864</v>
      </c>
      <c r="H74" s="7" t="s">
        <v>93</v>
      </c>
      <c r="I74" s="54">
        <v>266.071</v>
      </c>
      <c r="J74" s="54">
        <v>110.463</v>
      </c>
      <c r="K74" s="54">
        <v>214.856</v>
      </c>
      <c r="L74" s="54"/>
      <c r="M74" s="56"/>
    </row>
    <row r="75" spans="1:13" ht="24">
      <c r="A75" s="7">
        <f t="shared" si="7"/>
        <v>30</v>
      </c>
      <c r="B75" s="169">
        <v>39486</v>
      </c>
      <c r="C75" s="54">
        <v>303.89</v>
      </c>
      <c r="D75" s="54">
        <v>0.81</v>
      </c>
      <c r="E75" s="55">
        <f t="shared" si="3"/>
        <v>0.069984</v>
      </c>
      <c r="F75" s="54">
        <f t="shared" si="5"/>
        <v>26.533666666666665</v>
      </c>
      <c r="G75" s="55">
        <f t="shared" si="6"/>
        <v>1.856932128</v>
      </c>
      <c r="H75" s="7" t="s">
        <v>94</v>
      </c>
      <c r="I75" s="54">
        <v>12.207</v>
      </c>
      <c r="J75" s="54">
        <v>7.949</v>
      </c>
      <c r="K75" s="54">
        <v>59.445</v>
      </c>
      <c r="L75" s="54"/>
      <c r="M75" s="56"/>
    </row>
    <row r="76" spans="1:13" ht="24">
      <c r="A76" s="7">
        <f t="shared" si="7"/>
        <v>31</v>
      </c>
      <c r="B76" s="169">
        <v>39493</v>
      </c>
      <c r="C76" s="54">
        <v>303.68</v>
      </c>
      <c r="D76" s="54">
        <v>0.151</v>
      </c>
      <c r="E76" s="55">
        <f aca="true" t="shared" si="8" ref="E76:E137">D76*0.0864</f>
        <v>0.0130464</v>
      </c>
      <c r="F76" s="54">
        <f t="shared" si="5"/>
        <v>13.513666666666666</v>
      </c>
      <c r="G76" s="55">
        <f t="shared" si="6"/>
        <v>0.1763047008</v>
      </c>
      <c r="H76" s="7" t="s">
        <v>95</v>
      </c>
      <c r="I76" s="54">
        <v>25.152</v>
      </c>
      <c r="J76" s="54">
        <v>8.654</v>
      </c>
      <c r="K76" s="54">
        <v>6.735</v>
      </c>
      <c r="L76" s="54"/>
      <c r="M76" s="56"/>
    </row>
    <row r="77" spans="1:13" ht="24">
      <c r="A77" s="7">
        <f t="shared" si="7"/>
        <v>32</v>
      </c>
      <c r="B77" s="169">
        <v>39507</v>
      </c>
      <c r="C77" s="54">
        <v>303.72</v>
      </c>
      <c r="D77" s="54">
        <v>0.255</v>
      </c>
      <c r="E77" s="55">
        <f t="shared" si="8"/>
        <v>0.022032000000000003</v>
      </c>
      <c r="F77" s="54">
        <f t="shared" si="5"/>
        <v>12.391</v>
      </c>
      <c r="G77" s="55">
        <f t="shared" si="6"/>
        <v>0.272998512</v>
      </c>
      <c r="H77" s="7" t="s">
        <v>96</v>
      </c>
      <c r="I77" s="54">
        <v>19.461</v>
      </c>
      <c r="J77" s="54">
        <v>10.61</v>
      </c>
      <c r="K77" s="54">
        <v>7.102</v>
      </c>
      <c r="L77" s="54"/>
      <c r="M77" s="56"/>
    </row>
    <row r="78" spans="1:13" ht="24">
      <c r="A78" s="7">
        <f t="shared" si="7"/>
        <v>33</v>
      </c>
      <c r="B78" s="169">
        <v>39518</v>
      </c>
      <c r="C78" s="8">
        <v>303.984</v>
      </c>
      <c r="D78" s="54">
        <v>1.298</v>
      </c>
      <c r="E78" s="55">
        <f t="shared" si="8"/>
        <v>0.11214720000000002</v>
      </c>
      <c r="F78" s="54">
        <f t="shared" si="5"/>
        <v>42.91533333333333</v>
      </c>
      <c r="G78" s="55">
        <f t="shared" si="6"/>
        <v>4.8128344704</v>
      </c>
      <c r="H78" s="7" t="s">
        <v>97</v>
      </c>
      <c r="I78" s="54">
        <v>37.69</v>
      </c>
      <c r="J78" s="54">
        <v>65.469</v>
      </c>
      <c r="K78" s="54">
        <v>25.587</v>
      </c>
      <c r="L78" s="54"/>
      <c r="M78" s="56"/>
    </row>
    <row r="79" spans="1:13" ht="24">
      <c r="A79" s="7">
        <f t="shared" si="7"/>
        <v>34</v>
      </c>
      <c r="B79" s="169">
        <v>39526</v>
      </c>
      <c r="C79" s="8">
        <v>303.954</v>
      </c>
      <c r="D79" s="54">
        <v>1.034</v>
      </c>
      <c r="E79" s="55">
        <f t="shared" si="8"/>
        <v>0.0893376</v>
      </c>
      <c r="F79" s="54">
        <f t="shared" si="5"/>
        <v>49.74699999999999</v>
      </c>
      <c r="G79" s="55">
        <f t="shared" si="6"/>
        <v>4.444277587199999</v>
      </c>
      <c r="H79" s="7" t="s">
        <v>98</v>
      </c>
      <c r="I79" s="54">
        <v>53.711</v>
      </c>
      <c r="J79" s="54">
        <v>47.75</v>
      </c>
      <c r="K79" s="54">
        <v>47.78</v>
      </c>
      <c r="L79" s="54"/>
      <c r="M79" s="56"/>
    </row>
    <row r="80" spans="1:13" ht="24.75" thickBot="1">
      <c r="A80" s="62">
        <f t="shared" si="7"/>
        <v>35</v>
      </c>
      <c r="B80" s="170">
        <v>39533</v>
      </c>
      <c r="C80" s="61">
        <v>303.744</v>
      </c>
      <c r="D80" s="59">
        <v>0.305</v>
      </c>
      <c r="E80" s="60">
        <f t="shared" si="8"/>
        <v>0.026352</v>
      </c>
      <c r="F80" s="59">
        <f t="shared" si="5"/>
        <v>45.901999999999994</v>
      </c>
      <c r="G80" s="60">
        <f t="shared" si="6"/>
        <v>1.209609504</v>
      </c>
      <c r="H80" s="62" t="s">
        <v>99</v>
      </c>
      <c r="I80" s="59">
        <v>46.946</v>
      </c>
      <c r="J80" s="59">
        <v>50.884</v>
      </c>
      <c r="K80" s="59">
        <v>39.876</v>
      </c>
      <c r="L80" s="54"/>
      <c r="M80" s="56"/>
    </row>
    <row r="81" spans="1:13" ht="24">
      <c r="A81" s="7">
        <v>1</v>
      </c>
      <c r="B81" s="169">
        <v>39547</v>
      </c>
      <c r="C81" s="8">
        <v>303.654</v>
      </c>
      <c r="D81" s="54">
        <v>0.057</v>
      </c>
      <c r="E81" s="55">
        <f t="shared" si="8"/>
        <v>0.0049248</v>
      </c>
      <c r="F81" s="54">
        <f t="shared" si="5"/>
        <v>57.952</v>
      </c>
      <c r="G81" s="55">
        <f t="shared" si="6"/>
        <v>0.2854020096</v>
      </c>
      <c r="H81" s="9" t="s">
        <v>44</v>
      </c>
      <c r="I81" s="54">
        <v>53.249</v>
      </c>
      <c r="J81" s="54">
        <v>56.07</v>
      </c>
      <c r="K81" s="54">
        <v>64.537</v>
      </c>
      <c r="L81" s="54"/>
      <c r="M81" s="56"/>
    </row>
    <row r="82" spans="1:13" ht="24">
      <c r="A82" s="7">
        <f aca="true" t="shared" si="9" ref="A82:A90">+A81+1</f>
        <v>2</v>
      </c>
      <c r="B82" s="169">
        <v>39562</v>
      </c>
      <c r="C82" s="8">
        <v>303.764</v>
      </c>
      <c r="D82" s="54">
        <v>0.035</v>
      </c>
      <c r="E82" s="55">
        <f t="shared" si="8"/>
        <v>0.0030240000000000006</v>
      </c>
      <c r="F82" s="54">
        <f t="shared" si="5"/>
        <v>115.471</v>
      </c>
      <c r="G82" s="55">
        <f t="shared" si="6"/>
        <v>0.3491843040000001</v>
      </c>
      <c r="H82" s="9" t="s">
        <v>45</v>
      </c>
      <c r="I82" s="54">
        <v>129.529</v>
      </c>
      <c r="J82" s="54">
        <v>91.387</v>
      </c>
      <c r="K82" s="54">
        <v>125.497</v>
      </c>
      <c r="L82" s="54"/>
      <c r="M82" s="56"/>
    </row>
    <row r="83" spans="1:13" ht="24">
      <c r="A83" s="7">
        <f t="shared" si="9"/>
        <v>3</v>
      </c>
      <c r="B83" s="169">
        <v>39568</v>
      </c>
      <c r="C83" s="8">
        <v>304.414</v>
      </c>
      <c r="D83" s="54">
        <v>4.718</v>
      </c>
      <c r="E83" s="55">
        <f t="shared" si="8"/>
        <v>0.40763520000000003</v>
      </c>
      <c r="F83" s="54">
        <f t="shared" si="5"/>
        <v>73.58133333333335</v>
      </c>
      <c r="G83" s="55">
        <f t="shared" si="6"/>
        <v>29.994341529600007</v>
      </c>
      <c r="H83" s="9" t="s">
        <v>46</v>
      </c>
      <c r="I83" s="54">
        <v>66.928</v>
      </c>
      <c r="J83" s="54">
        <v>69.288</v>
      </c>
      <c r="K83" s="54">
        <v>84.528</v>
      </c>
      <c r="L83" s="54"/>
      <c r="M83" s="56"/>
    </row>
    <row r="84" spans="1:13" ht="24">
      <c r="A84" s="7">
        <f t="shared" si="9"/>
        <v>4</v>
      </c>
      <c r="B84" s="169">
        <v>39583</v>
      </c>
      <c r="C84" s="8">
        <v>304.604</v>
      </c>
      <c r="D84" s="54">
        <v>12.578</v>
      </c>
      <c r="E84" s="55">
        <f t="shared" si="8"/>
        <v>1.0867392</v>
      </c>
      <c r="F84" s="54">
        <f t="shared" si="5"/>
        <v>311.3686666666667</v>
      </c>
      <c r="G84" s="55">
        <f t="shared" si="6"/>
        <v>338.3765357184</v>
      </c>
      <c r="H84" s="9" t="s">
        <v>47</v>
      </c>
      <c r="I84" s="54">
        <v>316.85</v>
      </c>
      <c r="J84" s="54">
        <v>324.269</v>
      </c>
      <c r="K84" s="54">
        <v>292.987</v>
      </c>
      <c r="L84" s="54"/>
      <c r="M84" s="56"/>
    </row>
    <row r="85" spans="1:13" ht="24">
      <c r="A85" s="7">
        <f t="shared" si="9"/>
        <v>5</v>
      </c>
      <c r="B85" s="169">
        <v>39590</v>
      </c>
      <c r="C85" s="8">
        <v>304.404</v>
      </c>
      <c r="D85" s="54">
        <v>6.893</v>
      </c>
      <c r="E85" s="55">
        <f t="shared" si="8"/>
        <v>0.5955552000000001</v>
      </c>
      <c r="F85" s="54">
        <f aca="true" t="shared" si="10" ref="F85:F90">+AVERAGE(I85:K85)</f>
        <v>138.09466666666668</v>
      </c>
      <c r="G85" s="55">
        <f aca="true" t="shared" si="11" ref="G85:G90">F85*E85</f>
        <v>82.24299682560002</v>
      </c>
      <c r="H85" s="7" t="s">
        <v>51</v>
      </c>
      <c r="I85" s="54">
        <v>130.984</v>
      </c>
      <c r="J85" s="54">
        <v>158.798</v>
      </c>
      <c r="K85" s="54">
        <v>124.502</v>
      </c>
      <c r="L85" s="54"/>
      <c r="M85" s="56"/>
    </row>
    <row r="86" spans="1:13" ht="24">
      <c r="A86" s="7">
        <f t="shared" si="9"/>
        <v>6</v>
      </c>
      <c r="B86" s="169">
        <v>39595</v>
      </c>
      <c r="C86" s="8">
        <v>304.454</v>
      </c>
      <c r="D86" s="54">
        <v>9.097</v>
      </c>
      <c r="E86" s="55">
        <f t="shared" si="8"/>
        <v>0.7859808</v>
      </c>
      <c r="F86" s="54">
        <f t="shared" si="10"/>
        <v>75.47833333333334</v>
      </c>
      <c r="G86" s="55">
        <f t="shared" si="11"/>
        <v>59.32452081600001</v>
      </c>
      <c r="H86" s="7" t="s">
        <v>52</v>
      </c>
      <c r="I86" s="54">
        <v>63.39</v>
      </c>
      <c r="J86" s="54">
        <v>86.151</v>
      </c>
      <c r="K86" s="54">
        <v>76.894</v>
      </c>
      <c r="L86" s="54"/>
      <c r="M86" s="56"/>
    </row>
    <row r="87" spans="1:13" ht="24">
      <c r="A87" s="7">
        <f t="shared" si="9"/>
        <v>7</v>
      </c>
      <c r="B87" s="169">
        <v>39604</v>
      </c>
      <c r="C87" s="8">
        <v>304.424</v>
      </c>
      <c r="D87" s="54">
        <v>9.105</v>
      </c>
      <c r="E87" s="55">
        <f t="shared" si="8"/>
        <v>0.786672</v>
      </c>
      <c r="F87" s="54">
        <f t="shared" si="10"/>
        <v>85.599</v>
      </c>
      <c r="G87" s="55">
        <f t="shared" si="11"/>
        <v>67.338336528</v>
      </c>
      <c r="H87" s="7" t="s">
        <v>73</v>
      </c>
      <c r="I87" s="54">
        <v>111.635</v>
      </c>
      <c r="J87" s="54">
        <v>33.879</v>
      </c>
      <c r="K87" s="54">
        <v>111.283</v>
      </c>
      <c r="L87" s="54"/>
      <c r="M87" s="56"/>
    </row>
    <row r="88" spans="1:13" ht="24">
      <c r="A88" s="7">
        <f t="shared" si="9"/>
        <v>8</v>
      </c>
      <c r="B88" s="169">
        <v>39618</v>
      </c>
      <c r="C88" s="8">
        <v>304.224</v>
      </c>
      <c r="D88" s="54">
        <v>3.618</v>
      </c>
      <c r="E88" s="55">
        <f t="shared" si="8"/>
        <v>0.3125952</v>
      </c>
      <c r="F88" s="54">
        <f t="shared" si="10"/>
        <v>100.42533333333334</v>
      </c>
      <c r="G88" s="55">
        <f t="shared" si="11"/>
        <v>31.392477158400006</v>
      </c>
      <c r="H88" s="7" t="s">
        <v>74</v>
      </c>
      <c r="I88" s="54">
        <v>32.148</v>
      </c>
      <c r="J88" s="54">
        <v>120.983</v>
      </c>
      <c r="K88" s="54">
        <v>148.145</v>
      </c>
      <c r="L88" s="54"/>
      <c r="M88" s="56"/>
    </row>
    <row r="89" spans="1:13" ht="24">
      <c r="A89" s="7">
        <f t="shared" si="9"/>
        <v>9</v>
      </c>
      <c r="B89" s="169">
        <v>39629</v>
      </c>
      <c r="C89" s="8">
        <v>303.944</v>
      </c>
      <c r="D89" s="54">
        <v>0.978</v>
      </c>
      <c r="E89" s="55">
        <f t="shared" si="8"/>
        <v>0.0844992</v>
      </c>
      <c r="F89" s="54">
        <f t="shared" si="10"/>
        <v>81.92099999999999</v>
      </c>
      <c r="G89" s="55">
        <f t="shared" si="11"/>
        <v>6.922258963199999</v>
      </c>
      <c r="H89" s="7" t="s">
        <v>75</v>
      </c>
      <c r="I89" s="54">
        <v>105.854</v>
      </c>
      <c r="J89" s="54">
        <v>43.632</v>
      </c>
      <c r="K89" s="54">
        <v>96.277</v>
      </c>
      <c r="L89" s="54"/>
      <c r="M89" s="56"/>
    </row>
    <row r="90" spans="1:13" ht="24">
      <c r="A90" s="7">
        <f t="shared" si="9"/>
        <v>10</v>
      </c>
      <c r="B90" s="169">
        <v>39638</v>
      </c>
      <c r="C90" s="8">
        <v>303.944</v>
      </c>
      <c r="D90" s="54">
        <v>0.886</v>
      </c>
      <c r="E90" s="55">
        <f t="shared" si="8"/>
        <v>0.0765504</v>
      </c>
      <c r="F90" s="54">
        <f t="shared" si="10"/>
        <v>1544.5603333333331</v>
      </c>
      <c r="G90" s="55">
        <f t="shared" si="11"/>
        <v>118.23671134079999</v>
      </c>
      <c r="H90" s="7" t="s">
        <v>76</v>
      </c>
      <c r="I90" s="54">
        <v>4560</v>
      </c>
      <c r="J90" s="54">
        <v>43.602</v>
      </c>
      <c r="K90" s="54">
        <v>30.079</v>
      </c>
      <c r="L90" s="54"/>
      <c r="M90" s="56"/>
    </row>
    <row r="91" spans="1:13" ht="24">
      <c r="A91" s="7">
        <f aca="true" t="shared" si="12" ref="A91:A99">+A90+1</f>
        <v>11</v>
      </c>
      <c r="B91" s="169">
        <v>39644</v>
      </c>
      <c r="C91" s="8">
        <v>303.934</v>
      </c>
      <c r="D91" s="54">
        <v>0.741</v>
      </c>
      <c r="E91" s="55">
        <f t="shared" si="8"/>
        <v>0.06402240000000001</v>
      </c>
      <c r="F91" s="54">
        <f aca="true" t="shared" si="13" ref="F91:F99">+AVERAGE(I91:K91)</f>
        <v>118.29633333333334</v>
      </c>
      <c r="G91" s="55">
        <f aca="true" t="shared" si="14" ref="G91:G99">F91*E91</f>
        <v>7.573615171200001</v>
      </c>
      <c r="H91" s="7" t="s">
        <v>77</v>
      </c>
      <c r="I91" s="54">
        <v>165.385</v>
      </c>
      <c r="J91" s="54">
        <v>100.936</v>
      </c>
      <c r="K91" s="54">
        <v>88.568</v>
      </c>
      <c r="L91" s="54"/>
      <c r="M91" s="56"/>
    </row>
    <row r="92" spans="1:13" ht="24">
      <c r="A92" s="7">
        <f t="shared" si="12"/>
        <v>12</v>
      </c>
      <c r="B92" s="169">
        <v>39651</v>
      </c>
      <c r="C92" s="8">
        <v>303.954</v>
      </c>
      <c r="D92" s="54">
        <v>0.741</v>
      </c>
      <c r="E92" s="55">
        <f t="shared" si="8"/>
        <v>0.06402240000000001</v>
      </c>
      <c r="F92" s="54">
        <f t="shared" si="13"/>
        <v>37.526</v>
      </c>
      <c r="G92" s="55">
        <f t="shared" si="14"/>
        <v>2.4025045824000006</v>
      </c>
      <c r="H92" s="7" t="s">
        <v>78</v>
      </c>
      <c r="I92" s="54">
        <v>48.099</v>
      </c>
      <c r="J92" s="54">
        <v>31.202</v>
      </c>
      <c r="K92" s="54">
        <v>33.277</v>
      </c>
      <c r="L92" s="54"/>
      <c r="M92" s="56"/>
    </row>
    <row r="93" spans="1:13" ht="24">
      <c r="A93" s="7">
        <f t="shared" si="12"/>
        <v>13</v>
      </c>
      <c r="B93" s="169">
        <v>39671</v>
      </c>
      <c r="C93" s="8">
        <v>304.144</v>
      </c>
      <c r="D93" s="54">
        <v>2.775</v>
      </c>
      <c r="E93" s="55">
        <f t="shared" si="8"/>
        <v>0.23976</v>
      </c>
      <c r="F93" s="54">
        <f t="shared" si="13"/>
        <v>124.32733333333333</v>
      </c>
      <c r="G93" s="55">
        <f t="shared" si="14"/>
        <v>29.80872144</v>
      </c>
      <c r="H93" s="7" t="s">
        <v>79</v>
      </c>
      <c r="I93" s="54">
        <v>114.2</v>
      </c>
      <c r="J93" s="54">
        <v>123.916</v>
      </c>
      <c r="K93" s="54">
        <v>134.866</v>
      </c>
      <c r="L93" s="8"/>
      <c r="M93" s="8"/>
    </row>
    <row r="94" spans="1:13" ht="24">
      <c r="A94" s="7">
        <f t="shared" si="12"/>
        <v>14</v>
      </c>
      <c r="B94" s="169">
        <v>39681</v>
      </c>
      <c r="C94" s="8">
        <v>304.134</v>
      </c>
      <c r="D94" s="54">
        <v>2.798</v>
      </c>
      <c r="E94" s="55">
        <f t="shared" si="8"/>
        <v>0.24174720000000002</v>
      </c>
      <c r="F94" s="54">
        <f t="shared" si="13"/>
        <v>81.43166666666666</v>
      </c>
      <c r="G94" s="55">
        <f t="shared" si="14"/>
        <v>19.685877408</v>
      </c>
      <c r="H94" s="7" t="s">
        <v>80</v>
      </c>
      <c r="I94" s="54">
        <v>82.759</v>
      </c>
      <c r="J94" s="54">
        <v>76.018</v>
      </c>
      <c r="K94" s="54">
        <v>85.518</v>
      </c>
      <c r="L94" s="8"/>
      <c r="M94" s="8"/>
    </row>
    <row r="95" spans="1:13" ht="24">
      <c r="A95" s="7">
        <f t="shared" si="12"/>
        <v>15</v>
      </c>
      <c r="B95" s="169">
        <v>39689</v>
      </c>
      <c r="C95" s="8">
        <v>304.314</v>
      </c>
      <c r="D95" s="54">
        <v>3.794</v>
      </c>
      <c r="E95" s="55">
        <f t="shared" si="8"/>
        <v>0.3278016</v>
      </c>
      <c r="F95" s="54">
        <f t="shared" si="13"/>
        <v>103.42566666666666</v>
      </c>
      <c r="G95" s="55">
        <f t="shared" si="14"/>
        <v>33.9030990144</v>
      </c>
      <c r="H95" s="7" t="s">
        <v>81</v>
      </c>
      <c r="I95" s="54">
        <v>85.005</v>
      </c>
      <c r="J95" s="54">
        <v>116.494</v>
      </c>
      <c r="K95" s="54">
        <v>108.778</v>
      </c>
      <c r="L95" s="8"/>
      <c r="M95" s="8"/>
    </row>
    <row r="96" spans="1:13" ht="24">
      <c r="A96" s="7">
        <f t="shared" si="12"/>
        <v>16</v>
      </c>
      <c r="B96" s="169">
        <v>39696</v>
      </c>
      <c r="C96" s="8">
        <v>304.344</v>
      </c>
      <c r="D96" s="54">
        <v>4.862</v>
      </c>
      <c r="E96" s="55">
        <f t="shared" si="8"/>
        <v>0.42007680000000003</v>
      </c>
      <c r="F96" s="54">
        <f t="shared" si="13"/>
        <v>97.592</v>
      </c>
      <c r="G96" s="55">
        <f t="shared" si="14"/>
        <v>40.9961350656</v>
      </c>
      <c r="H96" s="7" t="s">
        <v>82</v>
      </c>
      <c r="I96" s="54">
        <v>46.866</v>
      </c>
      <c r="J96" s="54">
        <v>141.701</v>
      </c>
      <c r="K96" s="54">
        <v>104.209</v>
      </c>
      <c r="L96" s="8"/>
      <c r="M96" s="8"/>
    </row>
    <row r="97" spans="1:13" ht="24">
      <c r="A97" s="7">
        <f t="shared" si="12"/>
        <v>17</v>
      </c>
      <c r="B97" s="169">
        <v>39710</v>
      </c>
      <c r="C97" s="8">
        <v>304.414</v>
      </c>
      <c r="D97" s="54">
        <v>6.418</v>
      </c>
      <c r="E97" s="55">
        <f t="shared" si="8"/>
        <v>0.5545152000000001</v>
      </c>
      <c r="F97" s="54">
        <f t="shared" si="13"/>
        <v>62.05966666666668</v>
      </c>
      <c r="G97" s="55">
        <f t="shared" si="14"/>
        <v>34.413028473600015</v>
      </c>
      <c r="H97" s="7" t="s">
        <v>53</v>
      </c>
      <c r="I97" s="54">
        <v>71.617</v>
      </c>
      <c r="J97" s="54">
        <v>61.779</v>
      </c>
      <c r="K97" s="54">
        <v>52.783</v>
      </c>
      <c r="L97" s="8"/>
      <c r="M97" s="8"/>
    </row>
    <row r="98" spans="1:13" ht="24">
      <c r="A98" s="7">
        <f t="shared" si="12"/>
        <v>18</v>
      </c>
      <c r="B98" s="169">
        <v>39717</v>
      </c>
      <c r="C98" s="8">
        <v>304.394</v>
      </c>
      <c r="D98" s="54">
        <v>6.227</v>
      </c>
      <c r="E98" s="55">
        <f t="shared" si="8"/>
        <v>0.5380128000000001</v>
      </c>
      <c r="F98" s="54">
        <f t="shared" si="13"/>
        <v>97.43266666666666</v>
      </c>
      <c r="G98" s="55">
        <f t="shared" si="14"/>
        <v>52.4200218048</v>
      </c>
      <c r="H98" s="7" t="s">
        <v>54</v>
      </c>
      <c r="I98" s="54">
        <v>44.168</v>
      </c>
      <c r="J98" s="54">
        <v>199.381</v>
      </c>
      <c r="K98" s="54">
        <v>48.749</v>
      </c>
      <c r="L98" s="8"/>
      <c r="M98" s="8"/>
    </row>
    <row r="99" spans="1:13" ht="24">
      <c r="A99" s="7">
        <f t="shared" si="12"/>
        <v>19</v>
      </c>
      <c r="B99" s="169">
        <v>39736</v>
      </c>
      <c r="C99" s="8">
        <v>304.404</v>
      </c>
      <c r="D99" s="54">
        <v>5.57</v>
      </c>
      <c r="E99" s="55">
        <f t="shared" si="8"/>
        <v>0.48124800000000006</v>
      </c>
      <c r="F99" s="54">
        <f t="shared" si="13"/>
        <v>4.912506666666666</v>
      </c>
      <c r="G99" s="55">
        <f t="shared" si="14"/>
        <v>2.36413400832</v>
      </c>
      <c r="H99" s="7" t="s">
        <v>83</v>
      </c>
      <c r="I99" s="54">
        <v>5.3516</v>
      </c>
      <c r="J99" s="54">
        <v>5.56896</v>
      </c>
      <c r="K99" s="54">
        <v>3.81696</v>
      </c>
      <c r="L99" s="8"/>
      <c r="M99" s="8"/>
    </row>
    <row r="100" spans="1:13" ht="24">
      <c r="A100" s="7">
        <f aca="true" t="shared" si="15" ref="A100:A108">+A99+1</f>
        <v>20</v>
      </c>
      <c r="B100" s="169">
        <v>39749</v>
      </c>
      <c r="C100" s="8">
        <v>305.624</v>
      </c>
      <c r="D100" s="54">
        <v>37.91</v>
      </c>
      <c r="E100" s="55">
        <f t="shared" si="8"/>
        <v>3.2754239999999997</v>
      </c>
      <c r="F100" s="54">
        <f aca="true" t="shared" si="16" ref="F100:F108">+AVERAGE(I100:K100)</f>
        <v>588.8510666666667</v>
      </c>
      <c r="G100" s="55">
        <f aca="true" t="shared" si="17" ref="G100:G108">F100*E100</f>
        <v>1928.7369161856</v>
      </c>
      <c r="H100" s="7" t="s">
        <v>84</v>
      </c>
      <c r="I100" s="54">
        <v>439.49604</v>
      </c>
      <c r="J100" s="54">
        <v>711.79691</v>
      </c>
      <c r="K100" s="54">
        <v>615.26025</v>
      </c>
      <c r="L100" s="8"/>
      <c r="M100" s="8"/>
    </row>
    <row r="101" spans="1:13" ht="24">
      <c r="A101" s="7">
        <f t="shared" si="15"/>
        <v>21</v>
      </c>
      <c r="B101" s="169">
        <v>39755</v>
      </c>
      <c r="C101" s="8">
        <v>306.469</v>
      </c>
      <c r="D101" s="54">
        <v>58.39</v>
      </c>
      <c r="E101" s="55">
        <f t="shared" si="8"/>
        <v>5.0448960000000005</v>
      </c>
      <c r="F101" s="54">
        <f t="shared" si="16"/>
        <v>137.42799333333332</v>
      </c>
      <c r="G101" s="55">
        <f t="shared" si="17"/>
        <v>693.30993385536</v>
      </c>
      <c r="H101" s="7" t="s">
        <v>56</v>
      </c>
      <c r="I101" s="54">
        <v>177.52003</v>
      </c>
      <c r="J101" s="54">
        <v>105.69643</v>
      </c>
      <c r="K101" s="54">
        <v>129.06752</v>
      </c>
      <c r="L101" s="8"/>
      <c r="M101" s="8"/>
    </row>
    <row r="102" spans="1:13" ht="24">
      <c r="A102" s="7">
        <f t="shared" si="15"/>
        <v>22</v>
      </c>
      <c r="B102" s="169">
        <v>39755</v>
      </c>
      <c r="C102" s="8">
        <v>306.404</v>
      </c>
      <c r="D102" s="54">
        <v>54.637</v>
      </c>
      <c r="E102" s="55">
        <f t="shared" si="8"/>
        <v>4.7206368</v>
      </c>
      <c r="F102" s="54">
        <f t="shared" si="16"/>
        <v>61.144663333333334</v>
      </c>
      <c r="G102" s="55">
        <f t="shared" si="17"/>
        <v>288.641747854944</v>
      </c>
      <c r="H102" s="7" t="s">
        <v>57</v>
      </c>
      <c r="I102" s="54">
        <v>69.09573</v>
      </c>
      <c r="J102" s="54">
        <v>65.99606</v>
      </c>
      <c r="K102" s="54">
        <v>48.3422</v>
      </c>
      <c r="L102" s="8"/>
      <c r="M102" s="8"/>
    </row>
    <row r="103" spans="1:13" ht="24">
      <c r="A103" s="7">
        <f t="shared" si="15"/>
        <v>23</v>
      </c>
      <c r="B103" s="169">
        <v>39794</v>
      </c>
      <c r="C103" s="8">
        <v>304.254</v>
      </c>
      <c r="D103" s="54">
        <v>3.911</v>
      </c>
      <c r="E103" s="55">
        <f t="shared" si="8"/>
        <v>0.3379104</v>
      </c>
      <c r="F103" s="54">
        <f t="shared" si="16"/>
        <v>20.87722</v>
      </c>
      <c r="G103" s="55">
        <f t="shared" si="17"/>
        <v>7.054629761088</v>
      </c>
      <c r="H103" s="7" t="s">
        <v>87</v>
      </c>
      <c r="I103" s="54">
        <v>21.6991</v>
      </c>
      <c r="J103" s="54">
        <v>17.2522</v>
      </c>
      <c r="K103" s="54">
        <v>23.68036</v>
      </c>
      <c r="L103" s="8"/>
      <c r="M103" s="8"/>
    </row>
    <row r="104" spans="1:13" ht="24">
      <c r="A104" s="7">
        <f t="shared" si="15"/>
        <v>24</v>
      </c>
      <c r="B104" s="169">
        <v>39808</v>
      </c>
      <c r="C104" s="8">
        <v>304.154</v>
      </c>
      <c r="D104" s="54">
        <v>2.459</v>
      </c>
      <c r="E104" s="55">
        <f t="shared" si="8"/>
        <v>0.21245760000000002</v>
      </c>
      <c r="F104" s="54">
        <f t="shared" si="16"/>
        <v>80.28510333333332</v>
      </c>
      <c r="G104" s="55">
        <f t="shared" si="17"/>
        <v>17.057180369952</v>
      </c>
      <c r="H104" s="7" t="s">
        <v>88</v>
      </c>
      <c r="I104" s="54">
        <v>87.52735</v>
      </c>
      <c r="J104" s="54">
        <v>79.18046</v>
      </c>
      <c r="K104" s="54">
        <v>74.1475</v>
      </c>
      <c r="L104" s="8"/>
      <c r="M104" s="8"/>
    </row>
    <row r="105" spans="1:13" ht="24">
      <c r="A105" s="7">
        <f t="shared" si="15"/>
        <v>25</v>
      </c>
      <c r="B105" s="169">
        <v>39828</v>
      </c>
      <c r="C105" s="8">
        <v>303.974</v>
      </c>
      <c r="D105" s="54">
        <v>0.711</v>
      </c>
      <c r="E105" s="55">
        <f t="shared" si="8"/>
        <v>0.0614304</v>
      </c>
      <c r="F105" s="54">
        <f t="shared" si="16"/>
        <v>5.213613333333334</v>
      </c>
      <c r="G105" s="55">
        <f t="shared" si="17"/>
        <v>0.32027435251200004</v>
      </c>
      <c r="H105" s="7" t="s">
        <v>59</v>
      </c>
      <c r="I105" s="54">
        <v>3.1038</v>
      </c>
      <c r="J105" s="54">
        <v>5.88905</v>
      </c>
      <c r="K105" s="54">
        <v>6.64799</v>
      </c>
      <c r="L105" s="8"/>
      <c r="M105" s="8"/>
    </row>
    <row r="106" spans="1:13" ht="24">
      <c r="A106" s="7">
        <f t="shared" si="15"/>
        <v>26</v>
      </c>
      <c r="B106" s="169">
        <v>39839</v>
      </c>
      <c r="C106" s="8">
        <v>303.924</v>
      </c>
      <c r="D106" s="54">
        <v>0.455</v>
      </c>
      <c r="E106" s="55">
        <f t="shared" si="8"/>
        <v>0.03931200000000001</v>
      </c>
      <c r="F106" s="54">
        <f t="shared" si="16"/>
        <v>27.884623333333334</v>
      </c>
      <c r="G106" s="55">
        <f t="shared" si="17"/>
        <v>1.0962003124800002</v>
      </c>
      <c r="H106" s="7" t="s">
        <v>100</v>
      </c>
      <c r="I106" s="54">
        <v>28.20696</v>
      </c>
      <c r="J106" s="54">
        <v>29.35995</v>
      </c>
      <c r="K106" s="54">
        <v>26.08696</v>
      </c>
      <c r="L106" s="8"/>
      <c r="M106" s="8"/>
    </row>
    <row r="107" spans="1:13" ht="24">
      <c r="A107" s="7">
        <f t="shared" si="15"/>
        <v>27</v>
      </c>
      <c r="B107" s="169">
        <v>39862</v>
      </c>
      <c r="C107" s="8">
        <v>303.814</v>
      </c>
      <c r="D107" s="54">
        <v>0.269</v>
      </c>
      <c r="E107" s="55">
        <f t="shared" si="8"/>
        <v>0.0232416</v>
      </c>
      <c r="F107" s="54">
        <f t="shared" si="16"/>
        <v>18.42855</v>
      </c>
      <c r="G107" s="55">
        <f t="shared" si="17"/>
        <v>0.42830898768000003</v>
      </c>
      <c r="H107" s="7" t="s">
        <v>101</v>
      </c>
      <c r="I107" s="54">
        <v>15.62432</v>
      </c>
      <c r="J107" s="54">
        <v>19.2372</v>
      </c>
      <c r="K107" s="54">
        <v>20.42413</v>
      </c>
      <c r="L107" s="8"/>
      <c r="M107" s="8"/>
    </row>
    <row r="108" spans="1:13" ht="24">
      <c r="A108" s="7">
        <f t="shared" si="15"/>
        <v>28</v>
      </c>
      <c r="B108" s="169">
        <v>39882</v>
      </c>
      <c r="C108" s="8">
        <v>303.754</v>
      </c>
      <c r="D108" s="54">
        <v>0.2</v>
      </c>
      <c r="E108" s="55">
        <f t="shared" si="8"/>
        <v>0.01728</v>
      </c>
      <c r="F108" s="54">
        <f t="shared" si="16"/>
        <v>15.113233333333332</v>
      </c>
      <c r="G108" s="55">
        <f t="shared" si="17"/>
        <v>0.261156672</v>
      </c>
      <c r="H108" s="7" t="s">
        <v>102</v>
      </c>
      <c r="I108" s="54">
        <v>20.7978</v>
      </c>
      <c r="J108" s="54">
        <v>11.37361</v>
      </c>
      <c r="K108" s="54">
        <v>13.16829</v>
      </c>
      <c r="L108" s="8"/>
      <c r="M108" s="8"/>
    </row>
    <row r="109" spans="1:13" ht="24.75" thickBot="1">
      <c r="A109" s="65">
        <f>+A108+1</f>
        <v>29</v>
      </c>
      <c r="B109" s="172">
        <v>39896</v>
      </c>
      <c r="C109" s="66">
        <v>303.794</v>
      </c>
      <c r="D109" s="68">
        <v>0.233</v>
      </c>
      <c r="E109" s="67">
        <f>D109*0.0864</f>
        <v>0.020131200000000002</v>
      </c>
      <c r="F109" s="68">
        <f aca="true" t="shared" si="18" ref="F109:F161">+AVERAGE(I109:K109)</f>
        <v>6.375323333333333</v>
      </c>
      <c r="G109" s="67">
        <f aca="true" t="shared" si="19" ref="G109:G161">F109*E109</f>
        <v>0.128342909088</v>
      </c>
      <c r="H109" s="65" t="s">
        <v>103</v>
      </c>
      <c r="I109" s="68">
        <v>7.9139</v>
      </c>
      <c r="J109" s="68">
        <v>7.93091</v>
      </c>
      <c r="K109" s="68">
        <v>3.28116</v>
      </c>
      <c r="L109" s="8"/>
      <c r="M109" s="8"/>
    </row>
    <row r="110" spans="1:13" ht="24">
      <c r="A110" s="7">
        <v>1</v>
      </c>
      <c r="B110" s="169">
        <v>39925</v>
      </c>
      <c r="C110" s="8">
        <v>303.724</v>
      </c>
      <c r="D110" s="54">
        <v>0.109</v>
      </c>
      <c r="E110" s="55">
        <f t="shared" si="8"/>
        <v>0.0094176</v>
      </c>
      <c r="F110" s="54">
        <f t="shared" si="18"/>
        <v>38.92666333333333</v>
      </c>
      <c r="G110" s="55">
        <f t="shared" si="19"/>
        <v>0.366595744608</v>
      </c>
      <c r="H110" s="9" t="s">
        <v>104</v>
      </c>
      <c r="I110" s="54">
        <v>28.58523</v>
      </c>
      <c r="J110" s="54">
        <v>51.07287</v>
      </c>
      <c r="K110" s="54">
        <v>37.12189</v>
      </c>
      <c r="L110" s="8"/>
      <c r="M110" s="8"/>
    </row>
    <row r="111" spans="1:13" ht="24">
      <c r="A111" s="7">
        <v>2</v>
      </c>
      <c r="B111" s="169">
        <v>39930</v>
      </c>
      <c r="C111" s="8">
        <v>304.314</v>
      </c>
      <c r="D111" s="54">
        <v>4.089</v>
      </c>
      <c r="E111" s="55">
        <f>D111*0.0864</f>
        <v>0.35328960000000004</v>
      </c>
      <c r="F111" s="54">
        <f t="shared" si="18"/>
        <v>267.72861666666665</v>
      </c>
      <c r="G111" s="55">
        <f t="shared" si="19"/>
        <v>94.58573589072</v>
      </c>
      <c r="H111" s="9" t="s">
        <v>105</v>
      </c>
      <c r="I111" s="54">
        <v>298.41576</v>
      </c>
      <c r="J111" s="54">
        <v>244.65116</v>
      </c>
      <c r="K111" s="54">
        <v>260.11893</v>
      </c>
      <c r="L111" s="8"/>
      <c r="M111" s="8"/>
    </row>
    <row r="112" spans="1:13" ht="24">
      <c r="A112" s="7">
        <v>3</v>
      </c>
      <c r="B112" s="169">
        <v>39941</v>
      </c>
      <c r="C112" s="8">
        <v>303.874</v>
      </c>
      <c r="D112" s="54">
        <v>0.537</v>
      </c>
      <c r="E112" s="55">
        <f t="shared" si="8"/>
        <v>0.0463968</v>
      </c>
      <c r="F112" s="54">
        <f t="shared" si="18"/>
        <v>55.14655333333334</v>
      </c>
      <c r="G112" s="55">
        <f t="shared" si="19"/>
        <v>2.5586236056960003</v>
      </c>
      <c r="H112" s="9" t="s">
        <v>106</v>
      </c>
      <c r="I112" s="54">
        <v>49.29954</v>
      </c>
      <c r="J112" s="54">
        <v>64.13242</v>
      </c>
      <c r="K112" s="54">
        <v>52.0077</v>
      </c>
      <c r="L112" s="8"/>
      <c r="M112" s="8"/>
    </row>
    <row r="113" spans="1:13" ht="24">
      <c r="A113" s="7">
        <v>4</v>
      </c>
      <c r="B113" s="169">
        <v>39952</v>
      </c>
      <c r="C113" s="8">
        <v>304.304</v>
      </c>
      <c r="D113" s="54">
        <v>3.483</v>
      </c>
      <c r="E113" s="55">
        <f t="shared" si="8"/>
        <v>0.3009312</v>
      </c>
      <c r="F113" s="54">
        <f t="shared" si="18"/>
        <v>163.6505566666667</v>
      </c>
      <c r="G113" s="55">
        <f t="shared" si="19"/>
        <v>49.24755839836801</v>
      </c>
      <c r="H113" s="9" t="s">
        <v>107</v>
      </c>
      <c r="I113" s="54">
        <v>167.97922</v>
      </c>
      <c r="J113" s="54">
        <v>165.58939</v>
      </c>
      <c r="K113" s="54">
        <v>157.38306</v>
      </c>
      <c r="L113" s="8"/>
      <c r="M113" s="8"/>
    </row>
    <row r="114" spans="1:13" ht="24">
      <c r="A114" s="7">
        <v>5</v>
      </c>
      <c r="B114" s="169">
        <v>39960</v>
      </c>
      <c r="C114" s="8">
        <v>303.984</v>
      </c>
      <c r="D114" s="54">
        <v>1.112</v>
      </c>
      <c r="E114" s="55">
        <f t="shared" si="8"/>
        <v>0.09607680000000002</v>
      </c>
      <c r="F114" s="54">
        <f t="shared" si="18"/>
        <v>67.04844666666666</v>
      </c>
      <c r="G114" s="55">
        <f t="shared" si="19"/>
        <v>6.441800200704001</v>
      </c>
      <c r="H114" s="9" t="s">
        <v>108</v>
      </c>
      <c r="I114" s="54">
        <v>68.58157</v>
      </c>
      <c r="J114" s="54">
        <v>69.03296</v>
      </c>
      <c r="K114" s="54">
        <v>63.53081</v>
      </c>
      <c r="L114" s="8"/>
      <c r="M114" s="8"/>
    </row>
    <row r="115" spans="1:13" ht="24">
      <c r="A115" s="7">
        <v>6</v>
      </c>
      <c r="B115" s="169">
        <v>39974</v>
      </c>
      <c r="C115" s="8">
        <v>304.374</v>
      </c>
      <c r="D115" s="54">
        <v>4.144</v>
      </c>
      <c r="E115" s="55">
        <f t="shared" si="8"/>
        <v>0.3580416</v>
      </c>
      <c r="F115" s="54">
        <f t="shared" si="18"/>
        <v>174.50531999999998</v>
      </c>
      <c r="G115" s="55">
        <f t="shared" si="19"/>
        <v>62.480163981311996</v>
      </c>
      <c r="H115" s="9" t="s">
        <v>109</v>
      </c>
      <c r="I115" s="54">
        <v>138.71522</v>
      </c>
      <c r="J115" s="54">
        <v>212.62982</v>
      </c>
      <c r="K115" s="54">
        <v>172.17092</v>
      </c>
      <c r="L115" s="8"/>
      <c r="M115" s="8"/>
    </row>
    <row r="116" spans="1:13" ht="24">
      <c r="A116" s="7">
        <v>7</v>
      </c>
      <c r="B116" s="169">
        <v>39983</v>
      </c>
      <c r="C116" s="8">
        <v>304.494</v>
      </c>
      <c r="D116" s="54">
        <v>6.526</v>
      </c>
      <c r="E116" s="55">
        <f t="shared" si="8"/>
        <v>0.5638464</v>
      </c>
      <c r="F116" s="54">
        <f t="shared" si="18"/>
        <v>68.56683333333332</v>
      </c>
      <c r="G116" s="55">
        <f t="shared" si="19"/>
        <v>38.661162134399994</v>
      </c>
      <c r="H116" s="7" t="s">
        <v>110</v>
      </c>
      <c r="I116" s="54">
        <v>68.08706</v>
      </c>
      <c r="J116" s="54">
        <v>59.43707</v>
      </c>
      <c r="K116" s="54">
        <v>78.17637</v>
      </c>
      <c r="L116" s="8"/>
      <c r="M116" s="8"/>
    </row>
    <row r="117" spans="1:13" ht="24">
      <c r="A117" s="7">
        <v>8</v>
      </c>
      <c r="B117" s="169">
        <v>39988</v>
      </c>
      <c r="C117" s="8">
        <v>304.454</v>
      </c>
      <c r="D117" s="54">
        <v>5.301</v>
      </c>
      <c r="E117" s="55">
        <f t="shared" si="8"/>
        <v>0.45800640000000004</v>
      </c>
      <c r="F117" s="54">
        <f t="shared" si="18"/>
        <v>295.58192</v>
      </c>
      <c r="G117" s="55">
        <f t="shared" si="19"/>
        <v>135.37841108428802</v>
      </c>
      <c r="H117" s="7" t="s">
        <v>111</v>
      </c>
      <c r="I117" s="54">
        <v>291.04423</v>
      </c>
      <c r="J117" s="54">
        <v>280.77049</v>
      </c>
      <c r="K117" s="54">
        <v>314.93104</v>
      </c>
      <c r="L117" s="8"/>
      <c r="M117" s="8"/>
    </row>
    <row r="118" spans="1:13" ht="24">
      <c r="A118" s="7">
        <v>9</v>
      </c>
      <c r="B118" s="169">
        <v>40011</v>
      </c>
      <c r="C118" s="8">
        <v>303.934</v>
      </c>
      <c r="D118" s="54">
        <v>0.803</v>
      </c>
      <c r="E118" s="55">
        <f t="shared" si="8"/>
        <v>0.0693792</v>
      </c>
      <c r="F118" s="54">
        <f t="shared" si="18"/>
        <v>51.766960000000005</v>
      </c>
      <c r="G118" s="55">
        <f t="shared" si="19"/>
        <v>3.591550271232</v>
      </c>
      <c r="H118" s="7" t="s">
        <v>64</v>
      </c>
      <c r="I118" s="54">
        <v>43.67172</v>
      </c>
      <c r="J118" s="54">
        <v>55.54109</v>
      </c>
      <c r="K118" s="54">
        <v>56.08807</v>
      </c>
      <c r="L118" s="8"/>
      <c r="M118" s="8"/>
    </row>
    <row r="119" spans="1:13" ht="24">
      <c r="A119" s="7">
        <v>10</v>
      </c>
      <c r="B119" s="169">
        <v>40022</v>
      </c>
      <c r="C119" s="8">
        <v>304.084</v>
      </c>
      <c r="D119" s="54">
        <v>1.459</v>
      </c>
      <c r="E119" s="55">
        <f t="shared" si="8"/>
        <v>0.12605760000000002</v>
      </c>
      <c r="F119" s="54">
        <f t="shared" si="18"/>
        <v>46.73332666666666</v>
      </c>
      <c r="G119" s="55">
        <f t="shared" si="19"/>
        <v>5.891090999616001</v>
      </c>
      <c r="H119" s="7" t="s">
        <v>65</v>
      </c>
      <c r="I119" s="54">
        <v>50.65442</v>
      </c>
      <c r="J119" s="54">
        <v>46.33205</v>
      </c>
      <c r="K119" s="54">
        <v>43.21351</v>
      </c>
      <c r="L119" s="8"/>
      <c r="M119" s="8"/>
    </row>
    <row r="120" spans="1:11" ht="24">
      <c r="A120" s="6">
        <v>11</v>
      </c>
      <c r="B120" s="173">
        <v>40038</v>
      </c>
      <c r="C120" s="1">
        <v>304.411</v>
      </c>
      <c r="D120" s="69">
        <v>1.925</v>
      </c>
      <c r="E120" s="55">
        <f t="shared" si="8"/>
        <v>0.16632000000000002</v>
      </c>
      <c r="F120" s="69">
        <f t="shared" si="18"/>
        <v>67.41235</v>
      </c>
      <c r="G120" s="55">
        <f t="shared" si="19"/>
        <v>11.212022052000002</v>
      </c>
      <c r="H120" s="6" t="s">
        <v>112</v>
      </c>
      <c r="I120" s="54">
        <v>70.33001</v>
      </c>
      <c r="J120" s="54">
        <v>62.9132</v>
      </c>
      <c r="K120" s="54">
        <v>68.99384</v>
      </c>
    </row>
    <row r="121" spans="1:11" ht="24">
      <c r="A121" s="6">
        <v>12</v>
      </c>
      <c r="B121" s="173">
        <v>40044</v>
      </c>
      <c r="C121" s="1">
        <v>304.134</v>
      </c>
      <c r="D121" s="69">
        <v>2.176</v>
      </c>
      <c r="E121" s="55">
        <f t="shared" si="8"/>
        <v>0.18800640000000002</v>
      </c>
      <c r="F121" s="69">
        <f t="shared" si="18"/>
        <v>161.65603</v>
      </c>
      <c r="G121" s="55">
        <f t="shared" si="19"/>
        <v>30.392368238592</v>
      </c>
      <c r="H121" s="6" t="s">
        <v>113</v>
      </c>
      <c r="I121" s="54">
        <v>161.66282</v>
      </c>
      <c r="J121" s="54">
        <v>166.04294</v>
      </c>
      <c r="K121" s="54">
        <v>157.26233</v>
      </c>
    </row>
    <row r="122" spans="1:11" ht="24">
      <c r="A122" s="6">
        <v>13</v>
      </c>
      <c r="B122" s="173">
        <v>40050</v>
      </c>
      <c r="C122" s="1">
        <v>305.824</v>
      </c>
      <c r="D122" s="69">
        <v>35.171</v>
      </c>
      <c r="E122" s="55">
        <f t="shared" si="8"/>
        <v>3.0387744000000003</v>
      </c>
      <c r="F122" s="69">
        <f t="shared" si="18"/>
        <v>747.3040299999999</v>
      </c>
      <c r="G122" s="55">
        <f t="shared" si="19"/>
        <v>2270.888355380832</v>
      </c>
      <c r="H122" s="6" t="s">
        <v>67</v>
      </c>
      <c r="I122" s="54">
        <v>721.40469</v>
      </c>
      <c r="J122" s="54">
        <v>797.2028</v>
      </c>
      <c r="K122" s="54">
        <v>723.3046</v>
      </c>
    </row>
    <row r="123" spans="1:11" ht="24">
      <c r="A123" s="6">
        <v>14</v>
      </c>
      <c r="B123" s="173">
        <v>40053</v>
      </c>
      <c r="C123" s="1">
        <v>304.394</v>
      </c>
      <c r="D123" s="69">
        <v>7.42</v>
      </c>
      <c r="E123" s="69">
        <f t="shared" si="8"/>
        <v>0.641088</v>
      </c>
      <c r="F123" s="69">
        <f t="shared" si="18"/>
        <v>347.04532666666665</v>
      </c>
      <c r="G123" s="69">
        <f t="shared" si="19"/>
        <v>222.48659438208</v>
      </c>
      <c r="H123" s="6" t="s">
        <v>68</v>
      </c>
      <c r="I123" s="69">
        <v>358.5096</v>
      </c>
      <c r="J123" s="69">
        <v>381.8506</v>
      </c>
      <c r="K123" s="69">
        <v>300.77578</v>
      </c>
    </row>
    <row r="124" spans="1:11" ht="24">
      <c r="A124" s="6">
        <v>15</v>
      </c>
      <c r="B124" s="173">
        <v>40066</v>
      </c>
      <c r="C124" s="1">
        <v>304.364</v>
      </c>
      <c r="D124" s="69">
        <v>9.093</v>
      </c>
      <c r="E124" s="69">
        <f t="shared" si="8"/>
        <v>0.7856352000000001</v>
      </c>
      <c r="F124" s="69">
        <f t="shared" si="18"/>
        <v>159.66196333333335</v>
      </c>
      <c r="G124" s="69">
        <f t="shared" si="19"/>
        <v>125.43605849577602</v>
      </c>
      <c r="H124" s="6" t="s">
        <v>114</v>
      </c>
      <c r="I124" s="69">
        <v>159.86553</v>
      </c>
      <c r="J124" s="69">
        <v>153.0687</v>
      </c>
      <c r="K124" s="69">
        <v>166.05166</v>
      </c>
    </row>
    <row r="125" spans="1:11" ht="24">
      <c r="A125" s="6">
        <v>16</v>
      </c>
      <c r="B125" s="173">
        <v>40079</v>
      </c>
      <c r="C125" s="1">
        <v>304.344</v>
      </c>
      <c r="D125" s="69">
        <v>6.898</v>
      </c>
      <c r="E125" s="69">
        <f t="shared" si="8"/>
        <v>0.5959872</v>
      </c>
      <c r="F125" s="69">
        <f t="shared" si="18"/>
        <v>131.90887666666666</v>
      </c>
      <c r="G125" s="69">
        <f t="shared" si="19"/>
        <v>78.616002059712</v>
      </c>
      <c r="H125" s="6" t="s">
        <v>115</v>
      </c>
      <c r="I125" s="69">
        <v>129.25694</v>
      </c>
      <c r="J125" s="69">
        <v>131.6971</v>
      </c>
      <c r="K125" s="69">
        <v>134.77259</v>
      </c>
    </row>
    <row r="126" spans="1:11" ht="24">
      <c r="A126" s="6">
        <v>17</v>
      </c>
      <c r="B126" s="173">
        <v>40084</v>
      </c>
      <c r="C126" s="1">
        <v>306.264</v>
      </c>
      <c r="D126" s="69">
        <v>49.483</v>
      </c>
      <c r="E126" s="69">
        <f t="shared" si="8"/>
        <v>4.2753312</v>
      </c>
      <c r="F126" s="69">
        <f t="shared" si="18"/>
        <v>760.0830833333334</v>
      </c>
      <c r="G126" s="69">
        <f t="shared" si="19"/>
        <v>3249.6069207672003</v>
      </c>
      <c r="H126" s="6" t="s">
        <v>70</v>
      </c>
      <c r="I126" s="69">
        <v>817.42124</v>
      </c>
      <c r="J126" s="69">
        <v>581.28123</v>
      </c>
      <c r="K126" s="69">
        <v>881.54678</v>
      </c>
    </row>
    <row r="127" spans="1:11" ht="24">
      <c r="A127" s="6">
        <v>18</v>
      </c>
      <c r="B127" s="173">
        <v>40095</v>
      </c>
      <c r="C127" s="1">
        <v>304.544</v>
      </c>
      <c r="D127" s="69">
        <v>10.487</v>
      </c>
      <c r="E127" s="69">
        <f t="shared" si="8"/>
        <v>0.9060768</v>
      </c>
      <c r="F127" s="69">
        <f t="shared" si="18"/>
        <v>410.21124333333336</v>
      </c>
      <c r="G127" s="69">
        <f t="shared" si="19"/>
        <v>371.68289068348804</v>
      </c>
      <c r="H127" s="6" t="s">
        <v>71</v>
      </c>
      <c r="I127" s="69">
        <v>288.67252</v>
      </c>
      <c r="J127" s="69">
        <v>329.07055</v>
      </c>
      <c r="K127" s="69">
        <v>612.89066</v>
      </c>
    </row>
    <row r="128" spans="1:11" ht="24">
      <c r="A128" s="6">
        <v>19</v>
      </c>
      <c r="B128" s="173">
        <v>40100</v>
      </c>
      <c r="C128" s="1">
        <v>304.654</v>
      </c>
      <c r="D128" s="69">
        <v>10.866</v>
      </c>
      <c r="E128" s="69">
        <f t="shared" si="8"/>
        <v>0.9388224000000001</v>
      </c>
      <c r="F128" s="69">
        <f t="shared" si="18"/>
        <v>189.62436666666667</v>
      </c>
      <c r="G128" s="69">
        <f t="shared" si="19"/>
        <v>178.02360301248</v>
      </c>
      <c r="H128" s="6" t="s">
        <v>116</v>
      </c>
      <c r="I128" s="69">
        <v>170.04638</v>
      </c>
      <c r="J128" s="69">
        <v>204.23354</v>
      </c>
      <c r="K128" s="69">
        <v>194.59318</v>
      </c>
    </row>
    <row r="129" spans="1:11" ht="24">
      <c r="A129" s="6">
        <v>20</v>
      </c>
      <c r="B129" s="173">
        <v>40107</v>
      </c>
      <c r="C129" s="1">
        <v>304.794</v>
      </c>
      <c r="D129" s="69">
        <v>12.744</v>
      </c>
      <c r="E129" s="69">
        <f t="shared" si="8"/>
        <v>1.1010816</v>
      </c>
      <c r="F129" s="69">
        <f t="shared" si="18"/>
        <v>348.55543000000006</v>
      </c>
      <c r="G129" s="69">
        <f t="shared" si="19"/>
        <v>383.7879705530881</v>
      </c>
      <c r="H129" s="6" t="s">
        <v>117</v>
      </c>
      <c r="I129" s="69">
        <v>283.40081</v>
      </c>
      <c r="J129" s="69">
        <v>422.20716</v>
      </c>
      <c r="K129" s="69">
        <v>340.05832</v>
      </c>
    </row>
    <row r="130" spans="1:11" ht="24">
      <c r="A130" s="6">
        <v>21</v>
      </c>
      <c r="B130" s="173">
        <v>40113</v>
      </c>
      <c r="C130" s="1">
        <v>304.604</v>
      </c>
      <c r="D130" s="69">
        <v>9.169</v>
      </c>
      <c r="E130" s="69">
        <f t="shared" si="8"/>
        <v>0.7922016000000001</v>
      </c>
      <c r="F130" s="69">
        <f t="shared" si="18"/>
        <v>299.8954533333333</v>
      </c>
      <c r="G130" s="69">
        <f t="shared" si="19"/>
        <v>237.577657963392</v>
      </c>
      <c r="H130" s="6" t="s">
        <v>56</v>
      </c>
      <c r="I130" s="69">
        <v>253.95888</v>
      </c>
      <c r="J130" s="69">
        <v>366.3733</v>
      </c>
      <c r="K130" s="69">
        <v>279.35418</v>
      </c>
    </row>
    <row r="131" spans="1:11" ht="24">
      <c r="A131" s="6">
        <v>22</v>
      </c>
      <c r="B131" s="173">
        <v>40123</v>
      </c>
      <c r="C131" s="1">
        <v>304.414</v>
      </c>
      <c r="D131" s="69">
        <v>7.563</v>
      </c>
      <c r="E131" s="69">
        <f t="shared" si="8"/>
        <v>0.6534432</v>
      </c>
      <c r="F131" s="69">
        <f t="shared" si="18"/>
        <v>57.19489000000001</v>
      </c>
      <c r="G131" s="69">
        <f t="shared" si="19"/>
        <v>37.37361194524801</v>
      </c>
      <c r="H131" s="6" t="s">
        <v>57</v>
      </c>
      <c r="I131" s="69">
        <v>71.91795</v>
      </c>
      <c r="J131" s="69">
        <v>47.52364</v>
      </c>
      <c r="K131" s="69">
        <v>52.14308</v>
      </c>
    </row>
    <row r="132" spans="1:11" ht="24">
      <c r="A132" s="6">
        <v>23</v>
      </c>
      <c r="B132" s="173">
        <v>40130</v>
      </c>
      <c r="C132" s="1">
        <v>304.354</v>
      </c>
      <c r="D132" s="69">
        <v>4.136</v>
      </c>
      <c r="E132" s="69">
        <f t="shared" si="8"/>
        <v>0.3573504</v>
      </c>
      <c r="F132" s="69">
        <f t="shared" si="18"/>
        <v>206.29559333333336</v>
      </c>
      <c r="G132" s="69">
        <f t="shared" si="19"/>
        <v>73.719812795904</v>
      </c>
      <c r="H132" s="6" t="s">
        <v>118</v>
      </c>
      <c r="I132" s="69">
        <v>200.35204</v>
      </c>
      <c r="J132" s="69">
        <v>212.79548</v>
      </c>
      <c r="K132" s="69">
        <v>205.73926</v>
      </c>
    </row>
    <row r="133" spans="1:11" ht="24">
      <c r="A133" s="6">
        <v>24</v>
      </c>
      <c r="B133" s="173">
        <v>40137</v>
      </c>
      <c r="C133" s="1">
        <v>304.304</v>
      </c>
      <c r="D133" s="69">
        <v>3.75</v>
      </c>
      <c r="E133" s="69">
        <f t="shared" si="8"/>
        <v>0.324</v>
      </c>
      <c r="F133" s="69">
        <f t="shared" si="18"/>
        <v>49.87205666666667</v>
      </c>
      <c r="G133" s="69">
        <f t="shared" si="19"/>
        <v>16.158546360000003</v>
      </c>
      <c r="H133" s="6" t="s">
        <v>119</v>
      </c>
      <c r="I133" s="69">
        <v>48.00072</v>
      </c>
      <c r="J133" s="69">
        <v>47.97697</v>
      </c>
      <c r="K133" s="69">
        <v>53.63848</v>
      </c>
    </row>
    <row r="134" spans="1:11" ht="24">
      <c r="A134" s="6">
        <v>26</v>
      </c>
      <c r="B134" s="173">
        <v>40144</v>
      </c>
      <c r="C134" s="1">
        <v>304.214</v>
      </c>
      <c r="D134" s="69">
        <v>3.173</v>
      </c>
      <c r="E134" s="69">
        <f t="shared" si="8"/>
        <v>0.27414720000000004</v>
      </c>
      <c r="F134" s="69">
        <f t="shared" si="18"/>
        <v>30.877876666666666</v>
      </c>
      <c r="G134" s="69">
        <f t="shared" si="19"/>
        <v>8.465083430112001</v>
      </c>
      <c r="H134" s="6" t="s">
        <v>59</v>
      </c>
      <c r="I134" s="69">
        <v>48.20333</v>
      </c>
      <c r="J134" s="69">
        <v>26.41553</v>
      </c>
      <c r="K134" s="69">
        <v>18.01477</v>
      </c>
    </row>
    <row r="135" spans="1:11" ht="24">
      <c r="A135" s="6">
        <v>27</v>
      </c>
      <c r="B135" s="173">
        <v>40154</v>
      </c>
      <c r="C135" s="1">
        <v>303.924</v>
      </c>
      <c r="D135" s="69">
        <v>0.647</v>
      </c>
      <c r="E135" s="69">
        <f t="shared" si="8"/>
        <v>0.05590080000000001</v>
      </c>
      <c r="F135" s="69">
        <f t="shared" si="18"/>
        <v>30.71669</v>
      </c>
      <c r="G135" s="69">
        <f t="shared" si="19"/>
        <v>1.7170875443520002</v>
      </c>
      <c r="H135" s="6" t="s">
        <v>60</v>
      </c>
      <c r="I135" s="69">
        <v>30.17642</v>
      </c>
      <c r="J135" s="69">
        <v>26.66767</v>
      </c>
      <c r="K135" s="69">
        <v>35.30598</v>
      </c>
    </row>
    <row r="136" spans="1:11" ht="24">
      <c r="A136" s="6">
        <v>28</v>
      </c>
      <c r="B136" s="173">
        <v>40161</v>
      </c>
      <c r="C136" s="1">
        <v>303.904</v>
      </c>
      <c r="D136" s="69">
        <v>0.675</v>
      </c>
      <c r="E136" s="69">
        <f t="shared" si="8"/>
        <v>0.058320000000000004</v>
      </c>
      <c r="F136" s="69">
        <f t="shared" si="18"/>
        <v>21.790756666666667</v>
      </c>
      <c r="G136" s="69">
        <f t="shared" si="19"/>
        <v>1.2708369288</v>
      </c>
      <c r="H136" s="6" t="s">
        <v>101</v>
      </c>
      <c r="I136" s="69">
        <v>21.27082</v>
      </c>
      <c r="J136" s="69">
        <v>17.69912</v>
      </c>
      <c r="K136" s="69">
        <v>26.40233</v>
      </c>
    </row>
    <row r="137" spans="1:11" ht="24">
      <c r="A137" s="6">
        <v>29</v>
      </c>
      <c r="B137" s="173">
        <v>40168</v>
      </c>
      <c r="C137" s="1">
        <v>304.054</v>
      </c>
      <c r="D137" s="69">
        <v>1.456</v>
      </c>
      <c r="E137" s="69">
        <f t="shared" si="8"/>
        <v>0.1257984</v>
      </c>
      <c r="F137" s="69">
        <f t="shared" si="18"/>
        <v>41.21575333333333</v>
      </c>
      <c r="G137" s="69">
        <f t="shared" si="19"/>
        <v>5.184875824128</v>
      </c>
      <c r="H137" s="6" t="s">
        <v>102</v>
      </c>
      <c r="I137" s="69">
        <v>48.73415</v>
      </c>
      <c r="J137" s="69">
        <v>41.32554</v>
      </c>
      <c r="K137" s="69">
        <v>33.58757</v>
      </c>
    </row>
    <row r="138" spans="1:11" ht="24">
      <c r="A138" s="6">
        <v>30</v>
      </c>
      <c r="B138" s="173">
        <v>40175</v>
      </c>
      <c r="C138" s="1">
        <v>303.844</v>
      </c>
      <c r="D138" s="69">
        <v>0.423</v>
      </c>
      <c r="E138" s="69">
        <f aca="true" t="shared" si="20" ref="E138:E361">D138*0.0864</f>
        <v>0.0365472</v>
      </c>
      <c r="F138" s="69">
        <f t="shared" si="18"/>
        <v>31.93864333333333</v>
      </c>
      <c r="G138" s="69">
        <f t="shared" si="19"/>
        <v>1.167267985632</v>
      </c>
      <c r="H138" s="6" t="s">
        <v>120</v>
      </c>
      <c r="I138" s="69">
        <v>29.43391</v>
      </c>
      <c r="J138" s="69">
        <v>34.52202</v>
      </c>
      <c r="K138" s="69">
        <v>31.86</v>
      </c>
    </row>
    <row r="139" spans="1:11" ht="24">
      <c r="A139" s="6">
        <v>31</v>
      </c>
      <c r="B139" s="173">
        <v>40185</v>
      </c>
      <c r="C139" s="1">
        <v>303.814</v>
      </c>
      <c r="D139" s="69">
        <v>0.283</v>
      </c>
      <c r="E139" s="69">
        <f t="shared" si="20"/>
        <v>0.0244512</v>
      </c>
      <c r="F139" s="69">
        <f t="shared" si="18"/>
        <v>49.923166666666674</v>
      </c>
      <c r="G139" s="69">
        <f t="shared" si="19"/>
        <v>1.2206813328000001</v>
      </c>
      <c r="H139" s="6" t="s">
        <v>121</v>
      </c>
      <c r="I139" s="69">
        <v>71.77401</v>
      </c>
      <c r="J139" s="69">
        <v>42.85184</v>
      </c>
      <c r="K139" s="69">
        <v>35.14365</v>
      </c>
    </row>
    <row r="140" spans="1:11" ht="24">
      <c r="A140" s="6">
        <v>32</v>
      </c>
      <c r="B140" s="173">
        <v>40191</v>
      </c>
      <c r="C140" s="1">
        <v>303.914</v>
      </c>
      <c r="D140" s="69">
        <v>0.792</v>
      </c>
      <c r="E140" s="69">
        <f t="shared" si="20"/>
        <v>0.06842880000000001</v>
      </c>
      <c r="F140" s="69">
        <f t="shared" si="18"/>
        <v>129.56072</v>
      </c>
      <c r="G140" s="69">
        <f t="shared" si="19"/>
        <v>8.865684596736001</v>
      </c>
      <c r="H140" s="6" t="s">
        <v>122</v>
      </c>
      <c r="I140" s="69">
        <v>161.21826</v>
      </c>
      <c r="J140" s="69">
        <v>110.55849</v>
      </c>
      <c r="K140" s="69">
        <v>116.90541</v>
      </c>
    </row>
    <row r="141" spans="1:11" ht="24">
      <c r="A141" s="6">
        <v>33</v>
      </c>
      <c r="B141" s="173">
        <v>40194</v>
      </c>
      <c r="C141" s="1">
        <v>303.884</v>
      </c>
      <c r="D141" s="69">
        <v>0.606</v>
      </c>
      <c r="E141" s="69">
        <f t="shared" si="20"/>
        <v>0.0523584</v>
      </c>
      <c r="F141" s="69">
        <f t="shared" si="18"/>
        <v>35.02743</v>
      </c>
      <c r="G141" s="69">
        <f t="shared" si="19"/>
        <v>1.8339801909120002</v>
      </c>
      <c r="H141" s="6" t="s">
        <v>123</v>
      </c>
      <c r="I141" s="69">
        <v>34.13489</v>
      </c>
      <c r="J141" s="69">
        <v>33.12217</v>
      </c>
      <c r="K141" s="69">
        <v>37.82523</v>
      </c>
    </row>
    <row r="142" spans="1:11" ht="24">
      <c r="A142" s="6">
        <v>34</v>
      </c>
      <c r="B142" s="173">
        <v>40205</v>
      </c>
      <c r="C142" s="1">
        <v>304.014</v>
      </c>
      <c r="D142" s="69">
        <v>1.499</v>
      </c>
      <c r="E142" s="69">
        <f t="shared" si="20"/>
        <v>0.1295136</v>
      </c>
      <c r="F142" s="69">
        <f t="shared" si="18"/>
        <v>42.33650333333333</v>
      </c>
      <c r="G142" s="69">
        <f t="shared" si="19"/>
        <v>5.483152958112</v>
      </c>
      <c r="H142" s="6" t="s">
        <v>124</v>
      </c>
      <c r="I142" s="69">
        <v>38.37555</v>
      </c>
      <c r="J142" s="69">
        <v>27.88845</v>
      </c>
      <c r="K142" s="69">
        <v>60.74551</v>
      </c>
    </row>
    <row r="143" spans="1:11" ht="24">
      <c r="A143" s="6">
        <v>35</v>
      </c>
      <c r="B143" s="173">
        <v>40216</v>
      </c>
      <c r="C143" s="1">
        <v>303.794</v>
      </c>
      <c r="D143" s="69">
        <v>0.284</v>
      </c>
      <c r="E143" s="69">
        <f t="shared" si="20"/>
        <v>0.0245376</v>
      </c>
      <c r="F143" s="69">
        <f t="shared" si="18"/>
        <v>18.31283</v>
      </c>
      <c r="G143" s="69">
        <f t="shared" si="19"/>
        <v>0.44935289740800005</v>
      </c>
      <c r="H143" s="6" t="s">
        <v>125</v>
      </c>
      <c r="I143" s="69">
        <v>21.72837</v>
      </c>
      <c r="J143" s="69">
        <v>22.00096</v>
      </c>
      <c r="K143" s="69">
        <v>11.20916</v>
      </c>
    </row>
    <row r="144" spans="1:11" ht="24">
      <c r="A144" s="6">
        <v>36</v>
      </c>
      <c r="B144" s="173">
        <v>40224</v>
      </c>
      <c r="C144" s="1">
        <v>303.694</v>
      </c>
      <c r="D144" s="69">
        <v>0.151</v>
      </c>
      <c r="E144" s="69">
        <f t="shared" si="20"/>
        <v>0.0130464</v>
      </c>
      <c r="F144" s="69">
        <f t="shared" si="18"/>
        <v>25.511866666666666</v>
      </c>
      <c r="G144" s="69">
        <f t="shared" si="19"/>
        <v>0.33283801728</v>
      </c>
      <c r="H144" s="6" t="s">
        <v>126</v>
      </c>
      <c r="I144" s="69">
        <v>30.65604</v>
      </c>
      <c r="J144" s="69">
        <v>28.219</v>
      </c>
      <c r="K144" s="69">
        <v>17.66056</v>
      </c>
    </row>
    <row r="145" spans="1:11" ht="24">
      <c r="A145" s="6">
        <v>37</v>
      </c>
      <c r="B145" s="173">
        <v>40241</v>
      </c>
      <c r="C145" s="1">
        <v>303.774</v>
      </c>
      <c r="D145" s="69">
        <v>0.236</v>
      </c>
      <c r="E145" s="69">
        <f t="shared" si="20"/>
        <v>0.0203904</v>
      </c>
      <c r="F145" s="69">
        <f t="shared" si="18"/>
        <v>16.704113333333336</v>
      </c>
      <c r="G145" s="69">
        <f t="shared" si="19"/>
        <v>0.34060355251200003</v>
      </c>
      <c r="H145" s="72" t="s">
        <v>128</v>
      </c>
      <c r="I145" s="69">
        <v>14.7746</v>
      </c>
      <c r="J145" s="69">
        <v>21.88346</v>
      </c>
      <c r="K145" s="69">
        <v>13.45428</v>
      </c>
    </row>
    <row r="146" spans="1:11" ht="24">
      <c r="A146" s="6">
        <v>38</v>
      </c>
      <c r="B146" s="173">
        <v>40252</v>
      </c>
      <c r="C146" s="1">
        <v>303.724</v>
      </c>
      <c r="D146" s="69">
        <v>0.221</v>
      </c>
      <c r="E146" s="69">
        <f t="shared" si="20"/>
        <v>0.0190944</v>
      </c>
      <c r="F146" s="69">
        <f t="shared" si="18"/>
        <v>11.257780000000002</v>
      </c>
      <c r="G146" s="69">
        <f t="shared" si="19"/>
        <v>0.21496055443200004</v>
      </c>
      <c r="H146" s="72" t="s">
        <v>129</v>
      </c>
      <c r="I146" s="69">
        <v>3.36072</v>
      </c>
      <c r="J146" s="69">
        <v>17.52004</v>
      </c>
      <c r="K146" s="69">
        <v>12.89258</v>
      </c>
    </row>
    <row r="147" spans="1:11" ht="24.75" thickBot="1">
      <c r="A147" s="62">
        <v>39</v>
      </c>
      <c r="B147" s="170">
        <v>40262</v>
      </c>
      <c r="C147" s="61">
        <v>303.714</v>
      </c>
      <c r="D147" s="59">
        <v>0.136</v>
      </c>
      <c r="E147" s="59">
        <f t="shared" si="20"/>
        <v>0.011750400000000001</v>
      </c>
      <c r="F147" s="59">
        <f t="shared" si="18"/>
        <v>27.405873333333332</v>
      </c>
      <c r="G147" s="59">
        <f t="shared" si="19"/>
        <v>0.32202997401600003</v>
      </c>
      <c r="H147" s="73" t="s">
        <v>130</v>
      </c>
      <c r="I147" s="59">
        <v>33.56831</v>
      </c>
      <c r="J147" s="59">
        <v>16.79982</v>
      </c>
      <c r="K147" s="59">
        <v>31.84949</v>
      </c>
    </row>
    <row r="148" spans="1:11" ht="24">
      <c r="A148" s="6">
        <v>1</v>
      </c>
      <c r="B148" s="173">
        <v>40273</v>
      </c>
      <c r="C148" s="1">
        <v>303.744</v>
      </c>
      <c r="D148" s="69">
        <v>0.208</v>
      </c>
      <c r="E148" s="69">
        <f t="shared" si="20"/>
        <v>0.0179712</v>
      </c>
      <c r="F148" s="69">
        <f t="shared" si="18"/>
        <v>5.955973333333334</v>
      </c>
      <c r="G148" s="69">
        <f t="shared" si="19"/>
        <v>0.107035987968</v>
      </c>
      <c r="H148" s="74" t="s">
        <v>131</v>
      </c>
      <c r="I148" s="69">
        <v>10.82581</v>
      </c>
      <c r="J148" s="69">
        <v>2.70435</v>
      </c>
      <c r="K148" s="69">
        <v>4.33776</v>
      </c>
    </row>
    <row r="149" spans="1:11" ht="24">
      <c r="A149" s="6">
        <v>2</v>
      </c>
      <c r="B149" s="173">
        <v>40298</v>
      </c>
      <c r="C149" s="1">
        <v>303.794</v>
      </c>
      <c r="D149" s="69">
        <v>0.252</v>
      </c>
      <c r="E149" s="69">
        <f t="shared" si="20"/>
        <v>0.021772800000000002</v>
      </c>
      <c r="F149" s="69">
        <f t="shared" si="18"/>
        <v>20.917376666666666</v>
      </c>
      <c r="G149" s="69">
        <f t="shared" si="19"/>
        <v>0.455429858688</v>
      </c>
      <c r="H149" s="74" t="s">
        <v>132</v>
      </c>
      <c r="I149" s="69">
        <v>28.87366</v>
      </c>
      <c r="J149" s="69">
        <v>18.64841</v>
      </c>
      <c r="K149" s="69">
        <v>15.23006</v>
      </c>
    </row>
    <row r="150" spans="1:11" ht="24">
      <c r="A150" s="6">
        <v>3</v>
      </c>
      <c r="B150" s="173">
        <v>40305</v>
      </c>
      <c r="C150" s="1">
        <v>303.724</v>
      </c>
      <c r="D150" s="69">
        <v>0.187</v>
      </c>
      <c r="E150" s="69">
        <f t="shared" si="20"/>
        <v>0.016156800000000002</v>
      </c>
      <c r="F150" s="69">
        <f t="shared" si="18"/>
        <v>19.77745</v>
      </c>
      <c r="G150" s="69">
        <f t="shared" si="19"/>
        <v>0.31954030416000007</v>
      </c>
      <c r="H150" s="6" t="s">
        <v>133</v>
      </c>
      <c r="I150" s="69">
        <v>10.93478</v>
      </c>
      <c r="J150" s="69">
        <v>29.08977</v>
      </c>
      <c r="K150" s="69">
        <v>19.3078</v>
      </c>
    </row>
    <row r="151" spans="1:11" ht="24">
      <c r="A151" s="6">
        <v>4</v>
      </c>
      <c r="B151" s="173">
        <v>40311</v>
      </c>
      <c r="C151" s="1">
        <v>303.714</v>
      </c>
      <c r="D151" s="69">
        <v>0.091</v>
      </c>
      <c r="E151" s="69">
        <f t="shared" si="20"/>
        <v>0.0078624</v>
      </c>
      <c r="F151" s="69">
        <f t="shared" si="18"/>
        <v>14.566446666666664</v>
      </c>
      <c r="G151" s="69">
        <f t="shared" si="19"/>
        <v>0.11452723027199999</v>
      </c>
      <c r="H151" s="6" t="s">
        <v>134</v>
      </c>
      <c r="I151" s="69">
        <v>24.1867</v>
      </c>
      <c r="J151" s="69">
        <v>9.00643</v>
      </c>
      <c r="K151" s="69">
        <v>10.50621</v>
      </c>
    </row>
    <row r="152" spans="1:11" ht="24">
      <c r="A152" s="6">
        <v>5</v>
      </c>
      <c r="B152" s="173">
        <v>40319</v>
      </c>
      <c r="C152" s="1">
        <v>303.764</v>
      </c>
      <c r="D152" s="69">
        <v>0.229</v>
      </c>
      <c r="E152" s="69">
        <f t="shared" si="20"/>
        <v>0.0197856</v>
      </c>
      <c r="F152" s="69">
        <f t="shared" si="18"/>
        <v>51.74015333333333</v>
      </c>
      <c r="G152" s="69">
        <f t="shared" si="19"/>
        <v>1.023709977792</v>
      </c>
      <c r="H152" s="6" t="s">
        <v>135</v>
      </c>
      <c r="I152" s="69">
        <v>49.30296</v>
      </c>
      <c r="J152" s="69">
        <v>75.59208</v>
      </c>
      <c r="K152" s="69">
        <v>30.32542</v>
      </c>
    </row>
    <row r="153" spans="1:12" ht="24">
      <c r="A153" s="6">
        <v>6</v>
      </c>
      <c r="B153" s="173">
        <v>40327</v>
      </c>
      <c r="C153" s="1">
        <v>303.744</v>
      </c>
      <c r="D153" s="69">
        <v>0.212</v>
      </c>
      <c r="E153" s="69">
        <f t="shared" si="20"/>
        <v>0.0183168</v>
      </c>
      <c r="F153" s="69">
        <f t="shared" si="18"/>
        <v>64.18959666666667</v>
      </c>
      <c r="G153" s="69">
        <f t="shared" si="19"/>
        <v>1.1757480042240003</v>
      </c>
      <c r="H153" s="6" t="s">
        <v>136</v>
      </c>
      <c r="I153" s="69">
        <v>42.01565</v>
      </c>
      <c r="J153" s="69">
        <v>72.70162</v>
      </c>
      <c r="K153" s="69">
        <v>77.85152</v>
      </c>
      <c r="L153" s="1" t="s">
        <v>127</v>
      </c>
    </row>
    <row r="154" spans="1:11" ht="24">
      <c r="A154" s="6">
        <v>7</v>
      </c>
      <c r="B154" s="173">
        <v>40337</v>
      </c>
      <c r="C154" s="1">
        <v>303.744</v>
      </c>
      <c r="D154" s="69">
        <v>0.225</v>
      </c>
      <c r="E154" s="69">
        <f t="shared" si="20"/>
        <v>0.019440000000000002</v>
      </c>
      <c r="F154" s="69">
        <f t="shared" si="18"/>
        <v>31.36393</v>
      </c>
      <c r="G154" s="69">
        <f t="shared" si="19"/>
        <v>0.6097147992</v>
      </c>
      <c r="H154" s="6" t="s">
        <v>137</v>
      </c>
      <c r="I154" s="69">
        <v>29.47911</v>
      </c>
      <c r="J154" s="69">
        <v>20.16073</v>
      </c>
      <c r="K154" s="69">
        <v>44.45195</v>
      </c>
    </row>
    <row r="155" spans="1:11" ht="24">
      <c r="A155" s="6">
        <v>8</v>
      </c>
      <c r="B155" s="173">
        <v>40346</v>
      </c>
      <c r="C155" s="1">
        <v>303.724</v>
      </c>
      <c r="D155" s="69">
        <v>0.166</v>
      </c>
      <c r="E155" s="69">
        <f t="shared" si="20"/>
        <v>0.014342400000000002</v>
      </c>
      <c r="F155" s="69">
        <f t="shared" si="18"/>
        <v>11.691816666666668</v>
      </c>
      <c r="G155" s="69">
        <f t="shared" si="19"/>
        <v>0.16768871136000005</v>
      </c>
      <c r="H155" s="6" t="s">
        <v>138</v>
      </c>
      <c r="I155" s="69">
        <v>5.64897</v>
      </c>
      <c r="J155" s="69">
        <v>13.75194</v>
      </c>
      <c r="K155" s="69">
        <v>15.67454</v>
      </c>
    </row>
    <row r="156" spans="1:11" ht="24">
      <c r="A156" s="6">
        <v>9</v>
      </c>
      <c r="B156" s="173">
        <v>40356</v>
      </c>
      <c r="C156" s="1">
        <v>303.784</v>
      </c>
      <c r="D156" s="69">
        <v>0.254</v>
      </c>
      <c r="E156" s="69">
        <f t="shared" si="20"/>
        <v>0.021945600000000003</v>
      </c>
      <c r="F156" s="69">
        <f t="shared" si="18"/>
        <v>46.25323666666667</v>
      </c>
      <c r="G156" s="69">
        <f t="shared" si="19"/>
        <v>1.0150550305920003</v>
      </c>
      <c r="H156" s="6" t="s">
        <v>139</v>
      </c>
      <c r="I156" s="69">
        <v>46.45928</v>
      </c>
      <c r="J156" s="69">
        <v>47.60802</v>
      </c>
      <c r="K156" s="69">
        <v>44.69241</v>
      </c>
    </row>
    <row r="157" spans="1:11" ht="24">
      <c r="A157" s="6">
        <v>10</v>
      </c>
      <c r="B157" s="173">
        <v>40368</v>
      </c>
      <c r="C157" s="1">
        <v>303.804</v>
      </c>
      <c r="D157" s="69">
        <v>0.359</v>
      </c>
      <c r="E157" s="69">
        <f t="shared" si="20"/>
        <v>0.0310176</v>
      </c>
      <c r="F157" s="69">
        <f t="shared" si="18"/>
        <v>67.70100333333333</v>
      </c>
      <c r="G157" s="69">
        <f t="shared" si="19"/>
        <v>2.0999226409919998</v>
      </c>
      <c r="H157" s="6" t="s">
        <v>65</v>
      </c>
      <c r="I157" s="69">
        <v>90.9506</v>
      </c>
      <c r="J157" s="69">
        <v>101.91766</v>
      </c>
      <c r="K157" s="69">
        <v>10.23475</v>
      </c>
    </row>
    <row r="158" spans="1:11" ht="24">
      <c r="A158" s="6">
        <v>11</v>
      </c>
      <c r="B158" s="173">
        <v>40379</v>
      </c>
      <c r="C158" s="1">
        <v>303.794</v>
      </c>
      <c r="D158" s="69">
        <v>0.29</v>
      </c>
      <c r="E158" s="69">
        <f t="shared" si="20"/>
        <v>0.025056</v>
      </c>
      <c r="F158" s="69">
        <f t="shared" si="18"/>
        <v>88.20931999999999</v>
      </c>
      <c r="G158" s="69">
        <f t="shared" si="19"/>
        <v>2.21017272192</v>
      </c>
      <c r="H158" s="6" t="s">
        <v>112</v>
      </c>
      <c r="I158" s="69">
        <v>106.64965</v>
      </c>
      <c r="J158" s="69">
        <v>84.87287</v>
      </c>
      <c r="K158" s="69">
        <v>73.10544</v>
      </c>
    </row>
    <row r="159" spans="1:11" ht="24">
      <c r="A159" s="6">
        <v>12</v>
      </c>
      <c r="B159" s="173">
        <v>40408</v>
      </c>
      <c r="C159" s="1">
        <v>303.884</v>
      </c>
      <c r="D159" s="69">
        <v>0.624</v>
      </c>
      <c r="E159" s="69">
        <f t="shared" si="20"/>
        <v>0.053913600000000006</v>
      </c>
      <c r="F159" s="69">
        <f t="shared" si="18"/>
        <v>682.7585599999999</v>
      </c>
      <c r="G159" s="69">
        <f t="shared" si="19"/>
        <v>36.809971900415995</v>
      </c>
      <c r="H159" s="72" t="s">
        <v>113</v>
      </c>
      <c r="I159" s="69">
        <v>593.03808</v>
      </c>
      <c r="J159" s="69">
        <v>717.31604</v>
      </c>
      <c r="K159" s="69">
        <v>737.92156</v>
      </c>
    </row>
    <row r="160" spans="1:11" ht="24">
      <c r="A160" s="6">
        <v>13</v>
      </c>
      <c r="B160" s="173">
        <v>40413</v>
      </c>
      <c r="C160" s="1">
        <v>304.954</v>
      </c>
      <c r="D160" s="69">
        <v>12.155</v>
      </c>
      <c r="E160" s="69">
        <f t="shared" si="20"/>
        <v>1.050192</v>
      </c>
      <c r="F160" s="69">
        <f t="shared" si="18"/>
        <v>141.44494333333333</v>
      </c>
      <c r="G160" s="69">
        <f t="shared" si="19"/>
        <v>148.54434792912</v>
      </c>
      <c r="H160" s="72" t="s">
        <v>67</v>
      </c>
      <c r="I160" s="69">
        <v>158.83377</v>
      </c>
      <c r="J160" s="69">
        <v>127.40924</v>
      </c>
      <c r="K160" s="69">
        <v>138.09182</v>
      </c>
    </row>
    <row r="161" spans="1:11" ht="24">
      <c r="A161" s="6">
        <v>14</v>
      </c>
      <c r="B161" s="173">
        <v>40420</v>
      </c>
      <c r="C161" s="1">
        <v>305.084</v>
      </c>
      <c r="D161" s="69">
        <v>15.303</v>
      </c>
      <c r="E161" s="69">
        <f t="shared" si="20"/>
        <v>1.3221792</v>
      </c>
      <c r="F161" s="69">
        <f t="shared" si="18"/>
        <v>184.01636</v>
      </c>
      <c r="G161" s="69">
        <f t="shared" si="19"/>
        <v>243.30260365171202</v>
      </c>
      <c r="H161" s="72" t="s">
        <v>68</v>
      </c>
      <c r="I161" s="69">
        <v>197.03215</v>
      </c>
      <c r="J161" s="69">
        <v>164.23491</v>
      </c>
      <c r="K161" s="69">
        <v>190.78202</v>
      </c>
    </row>
    <row r="162" spans="1:11" ht="24">
      <c r="A162" s="6">
        <v>15</v>
      </c>
      <c r="B162" s="173">
        <v>40428</v>
      </c>
      <c r="C162" s="1">
        <v>303.884</v>
      </c>
      <c r="D162" s="69">
        <v>0.639</v>
      </c>
      <c r="E162" s="69">
        <f t="shared" si="20"/>
        <v>0.055209600000000005</v>
      </c>
      <c r="F162" s="69">
        <f aca="true" t="shared" si="21" ref="F162:F204">+AVERAGE(I162:K162)</f>
        <v>498.74532</v>
      </c>
      <c r="G162" s="69">
        <f aca="true" t="shared" si="22" ref="G162:G204">F162*E162</f>
        <v>27.535529619072</v>
      </c>
      <c r="H162" s="72" t="s">
        <v>114</v>
      </c>
      <c r="I162" s="69">
        <v>470.16166</v>
      </c>
      <c r="J162" s="69">
        <v>497.3642</v>
      </c>
      <c r="K162" s="69">
        <v>528.7101</v>
      </c>
    </row>
    <row r="163" spans="1:11" ht="24">
      <c r="A163" s="6">
        <v>16</v>
      </c>
      <c r="B163" s="173">
        <v>40435</v>
      </c>
      <c r="C163" s="1">
        <v>304.304</v>
      </c>
      <c r="D163" s="69">
        <v>6.944</v>
      </c>
      <c r="E163" s="69">
        <f t="shared" si="20"/>
        <v>0.5999616</v>
      </c>
      <c r="F163" s="69">
        <f t="shared" si="21"/>
        <v>84.77615666666667</v>
      </c>
      <c r="G163" s="69">
        <f t="shared" si="22"/>
        <v>50.862438595583995</v>
      </c>
      <c r="H163" s="6" t="s">
        <v>115</v>
      </c>
      <c r="I163" s="69">
        <v>104.82906</v>
      </c>
      <c r="J163" s="69">
        <v>74.69565</v>
      </c>
      <c r="K163" s="69">
        <v>74.80376</v>
      </c>
    </row>
    <row r="164" spans="1:11" ht="24">
      <c r="A164" s="6">
        <v>17</v>
      </c>
      <c r="B164" s="173">
        <v>40438</v>
      </c>
      <c r="C164" s="1">
        <v>304.594</v>
      </c>
      <c r="D164" s="69">
        <v>8.61</v>
      </c>
      <c r="E164" s="69">
        <f t="shared" si="20"/>
        <v>0.743904</v>
      </c>
      <c r="F164" s="69">
        <f t="shared" si="21"/>
        <v>470.50915000000003</v>
      </c>
      <c r="G164" s="69">
        <f t="shared" si="22"/>
        <v>350.01363872160005</v>
      </c>
      <c r="H164" s="6" t="s">
        <v>70</v>
      </c>
      <c r="I164" s="69">
        <v>471.16665</v>
      </c>
      <c r="J164" s="69">
        <v>488.50917</v>
      </c>
      <c r="K164" s="69">
        <v>451.85163</v>
      </c>
    </row>
    <row r="165" spans="1:11" ht="24">
      <c r="A165" s="6">
        <v>18</v>
      </c>
      <c r="B165" s="173">
        <v>40448</v>
      </c>
      <c r="C165" s="1">
        <v>304.824</v>
      </c>
      <c r="D165" s="69">
        <v>27.388</v>
      </c>
      <c r="E165" s="69">
        <f t="shared" si="20"/>
        <v>2.3663232</v>
      </c>
      <c r="F165" s="69">
        <f t="shared" si="21"/>
        <v>36.044896666666666</v>
      </c>
      <c r="G165" s="69">
        <f t="shared" si="22"/>
        <v>85.293875223936</v>
      </c>
      <c r="H165" s="6" t="s">
        <v>71</v>
      </c>
      <c r="I165" s="69">
        <v>43.24013</v>
      </c>
      <c r="J165" s="69">
        <v>33.43465</v>
      </c>
      <c r="K165" s="69">
        <v>31.45991</v>
      </c>
    </row>
    <row r="166" spans="1:11" ht="24">
      <c r="A166" s="6">
        <v>19</v>
      </c>
      <c r="B166" s="173">
        <v>40467</v>
      </c>
      <c r="C166" s="69">
        <v>304.574</v>
      </c>
      <c r="D166" s="69">
        <v>12.523</v>
      </c>
      <c r="E166" s="69">
        <f t="shared" si="20"/>
        <v>1.0819872</v>
      </c>
      <c r="F166" s="69">
        <f t="shared" si="21"/>
        <v>34.43921</v>
      </c>
      <c r="G166" s="69">
        <f t="shared" si="22"/>
        <v>37.262784398112004</v>
      </c>
      <c r="H166" s="6" t="s">
        <v>116</v>
      </c>
      <c r="I166" s="69">
        <v>20.03595</v>
      </c>
      <c r="J166" s="69">
        <v>46.54639</v>
      </c>
      <c r="K166" s="69">
        <v>36.73529</v>
      </c>
    </row>
    <row r="167" spans="1:11" ht="24">
      <c r="A167" s="6">
        <v>20</v>
      </c>
      <c r="B167" s="173">
        <v>40471</v>
      </c>
      <c r="C167" s="69">
        <v>307.194</v>
      </c>
      <c r="D167" s="69">
        <v>78.97</v>
      </c>
      <c r="E167" s="69">
        <f t="shared" si="20"/>
        <v>6.823008000000001</v>
      </c>
      <c r="F167" s="69">
        <f t="shared" si="21"/>
        <v>305.89864666666665</v>
      </c>
      <c r="G167" s="69">
        <f t="shared" si="22"/>
        <v>2087.1489133958403</v>
      </c>
      <c r="H167" s="6" t="s">
        <v>117</v>
      </c>
      <c r="I167" s="69">
        <v>287.17084</v>
      </c>
      <c r="J167" s="69">
        <v>312.94562</v>
      </c>
      <c r="K167" s="69">
        <v>317.57948</v>
      </c>
    </row>
    <row r="168" spans="1:11" ht="24">
      <c r="A168" s="6">
        <v>21</v>
      </c>
      <c r="B168" s="173">
        <v>40480</v>
      </c>
      <c r="C168" s="69">
        <v>304.464</v>
      </c>
      <c r="D168" s="69">
        <v>9.561</v>
      </c>
      <c r="E168" s="69">
        <f t="shared" si="20"/>
        <v>0.8260704000000001</v>
      </c>
      <c r="F168" s="69">
        <f t="shared" si="21"/>
        <v>1011.19085</v>
      </c>
      <c r="G168" s="69">
        <f t="shared" si="22"/>
        <v>835.3148299358401</v>
      </c>
      <c r="H168" s="6" t="s">
        <v>56</v>
      </c>
      <c r="I168" s="69">
        <v>937.51159</v>
      </c>
      <c r="J168" s="69">
        <v>1093.11401</v>
      </c>
      <c r="K168" s="69">
        <v>1002.94695</v>
      </c>
    </row>
    <row r="169" spans="1:11" ht="24">
      <c r="A169" s="6">
        <v>22</v>
      </c>
      <c r="B169" s="173">
        <v>40486</v>
      </c>
      <c r="C169" s="69">
        <v>304.284</v>
      </c>
      <c r="D169" s="69">
        <v>6.113</v>
      </c>
      <c r="E169" s="69">
        <f t="shared" si="20"/>
        <v>0.5281632</v>
      </c>
      <c r="F169" s="69">
        <f t="shared" si="21"/>
        <v>34.9505</v>
      </c>
      <c r="G169" s="69">
        <f t="shared" si="22"/>
        <v>18.4595679216</v>
      </c>
      <c r="H169" s="6" t="s">
        <v>57</v>
      </c>
      <c r="I169" s="69">
        <v>27.67943</v>
      </c>
      <c r="J169" s="69">
        <v>34.62117</v>
      </c>
      <c r="K169" s="69">
        <v>42.5509</v>
      </c>
    </row>
    <row r="170" spans="1:11" ht="24">
      <c r="A170" s="6">
        <v>23</v>
      </c>
      <c r="B170" s="173">
        <v>40500</v>
      </c>
      <c r="C170" s="69">
        <v>304.144</v>
      </c>
      <c r="D170" s="69">
        <v>2.557</v>
      </c>
      <c r="E170" s="69">
        <f t="shared" si="20"/>
        <v>0.2209248</v>
      </c>
      <c r="F170" s="69">
        <f t="shared" si="21"/>
        <v>12.49785</v>
      </c>
      <c r="G170" s="69">
        <f t="shared" si="22"/>
        <v>2.76108501168</v>
      </c>
      <c r="H170" s="6" t="s">
        <v>118</v>
      </c>
      <c r="I170" s="69">
        <v>10.95874</v>
      </c>
      <c r="J170" s="69">
        <v>11.66861</v>
      </c>
      <c r="K170" s="69">
        <v>14.8662</v>
      </c>
    </row>
    <row r="171" spans="1:11" ht="24">
      <c r="A171" s="6">
        <v>24</v>
      </c>
      <c r="B171" s="173">
        <v>40511</v>
      </c>
      <c r="C171" s="69">
        <v>304.004</v>
      </c>
      <c r="D171" s="69">
        <v>1.576</v>
      </c>
      <c r="E171" s="69">
        <f t="shared" si="20"/>
        <v>0.13616640000000002</v>
      </c>
      <c r="F171" s="69">
        <f t="shared" si="21"/>
        <v>154.8123866666667</v>
      </c>
      <c r="G171" s="69">
        <f t="shared" si="22"/>
        <v>21.080245367808008</v>
      </c>
      <c r="H171" s="6" t="s">
        <v>119</v>
      </c>
      <c r="I171" s="69">
        <v>178.91918</v>
      </c>
      <c r="J171" s="69">
        <v>139.17176</v>
      </c>
      <c r="K171" s="69">
        <v>146.34622</v>
      </c>
    </row>
    <row r="172" spans="1:11" ht="24">
      <c r="A172" s="6">
        <v>25</v>
      </c>
      <c r="B172" s="173">
        <v>40517</v>
      </c>
      <c r="C172" s="69">
        <v>303.744</v>
      </c>
      <c r="D172" s="69">
        <v>1.157</v>
      </c>
      <c r="E172" s="69">
        <f t="shared" si="20"/>
        <v>0.0999648</v>
      </c>
      <c r="F172" s="69">
        <f t="shared" si="21"/>
        <v>92.24418333333334</v>
      </c>
      <c r="G172" s="69">
        <f t="shared" si="22"/>
        <v>9.221171338080001</v>
      </c>
      <c r="H172" s="6" t="s">
        <v>59</v>
      </c>
      <c r="I172" s="69">
        <v>51.99168</v>
      </c>
      <c r="J172" s="69">
        <v>124.24339</v>
      </c>
      <c r="K172" s="69">
        <v>100.49748</v>
      </c>
    </row>
    <row r="173" spans="1:11" ht="24">
      <c r="A173" s="6">
        <v>26</v>
      </c>
      <c r="B173" s="173">
        <v>40526</v>
      </c>
      <c r="C173" s="69">
        <v>303.694</v>
      </c>
      <c r="D173" s="69">
        <v>0.302</v>
      </c>
      <c r="E173" s="69">
        <f t="shared" si="20"/>
        <v>0.0260928</v>
      </c>
      <c r="F173" s="69">
        <f t="shared" si="21"/>
        <v>234.22043999999997</v>
      </c>
      <c r="G173" s="69">
        <f t="shared" si="22"/>
        <v>6.111467096831999</v>
      </c>
      <c r="H173" s="6" t="s">
        <v>60</v>
      </c>
      <c r="I173" s="69">
        <v>245.07673</v>
      </c>
      <c r="J173" s="69">
        <v>222.2686</v>
      </c>
      <c r="K173" s="69">
        <v>235.31599</v>
      </c>
    </row>
    <row r="174" spans="1:11" ht="24">
      <c r="A174" s="6">
        <v>27</v>
      </c>
      <c r="B174" s="173">
        <v>40538</v>
      </c>
      <c r="C174" s="69">
        <v>303.534</v>
      </c>
      <c r="D174" s="69">
        <v>0.23</v>
      </c>
      <c r="E174" s="69">
        <f t="shared" si="20"/>
        <v>0.019872</v>
      </c>
      <c r="F174" s="69">
        <f t="shared" si="21"/>
        <v>55.831536666666665</v>
      </c>
      <c r="G174" s="69">
        <f t="shared" si="22"/>
        <v>1.10948429664</v>
      </c>
      <c r="H174" s="6" t="s">
        <v>101</v>
      </c>
      <c r="I174" s="69">
        <v>40.47983</v>
      </c>
      <c r="J174" s="69">
        <v>64.04744</v>
      </c>
      <c r="K174" s="69">
        <v>62.96734</v>
      </c>
    </row>
    <row r="175" spans="1:11" ht="24">
      <c r="A175" s="6">
        <v>28</v>
      </c>
      <c r="B175" s="173">
        <v>40548</v>
      </c>
      <c r="C175" s="69">
        <v>303.544</v>
      </c>
      <c r="D175" s="69">
        <v>0.243</v>
      </c>
      <c r="E175" s="69">
        <f t="shared" si="20"/>
        <v>0.020995200000000002</v>
      </c>
      <c r="F175" s="69">
        <f t="shared" si="21"/>
        <v>29.968576666666667</v>
      </c>
      <c r="G175" s="69">
        <f t="shared" si="22"/>
        <v>0.6291962608320001</v>
      </c>
      <c r="H175" s="6" t="s">
        <v>102</v>
      </c>
      <c r="I175" s="69">
        <v>30.03427</v>
      </c>
      <c r="J175" s="69">
        <v>30.63651</v>
      </c>
      <c r="K175" s="69">
        <v>29.23495</v>
      </c>
    </row>
    <row r="176" spans="1:11" ht="24">
      <c r="A176" s="6">
        <v>29</v>
      </c>
      <c r="B176" s="173">
        <v>40562</v>
      </c>
      <c r="C176" s="69">
        <v>303.504</v>
      </c>
      <c r="D176" s="69">
        <v>0.222</v>
      </c>
      <c r="E176" s="69">
        <f t="shared" si="20"/>
        <v>0.0191808</v>
      </c>
      <c r="F176" s="69">
        <f t="shared" si="21"/>
        <v>38.69952333333333</v>
      </c>
      <c r="G176" s="69">
        <f t="shared" si="22"/>
        <v>0.742287817152</v>
      </c>
      <c r="H176" s="6" t="s">
        <v>103</v>
      </c>
      <c r="I176" s="69">
        <v>39.01401</v>
      </c>
      <c r="J176" s="69">
        <v>36.90356</v>
      </c>
      <c r="K176" s="69">
        <v>40.181</v>
      </c>
    </row>
    <row r="177" spans="1:11" ht="24">
      <c r="A177" s="6">
        <v>30</v>
      </c>
      <c r="B177" s="173">
        <v>40566</v>
      </c>
      <c r="C177" s="69">
        <v>303.544</v>
      </c>
      <c r="D177" s="69">
        <v>0.265</v>
      </c>
      <c r="E177" s="69">
        <f t="shared" si="20"/>
        <v>0.022896000000000003</v>
      </c>
      <c r="F177" s="69">
        <f t="shared" si="21"/>
        <v>24.06007333333333</v>
      </c>
      <c r="G177" s="69">
        <f t="shared" si="22"/>
        <v>0.55087943904</v>
      </c>
      <c r="H177" s="6" t="s">
        <v>121</v>
      </c>
      <c r="I177" s="69">
        <v>24.3413</v>
      </c>
      <c r="J177" s="69">
        <v>24.33262</v>
      </c>
      <c r="K177" s="69">
        <v>23.5063</v>
      </c>
    </row>
    <row r="178" spans="1:11" ht="24">
      <c r="A178" s="6">
        <v>31</v>
      </c>
      <c r="B178" s="173">
        <v>40576</v>
      </c>
      <c r="C178" s="69">
        <v>303.534</v>
      </c>
      <c r="D178" s="69">
        <v>0.23</v>
      </c>
      <c r="E178" s="69">
        <f t="shared" si="20"/>
        <v>0.019872</v>
      </c>
      <c r="F178" s="69">
        <f t="shared" si="21"/>
        <v>22.633836666666667</v>
      </c>
      <c r="G178" s="69">
        <f t="shared" si="22"/>
        <v>0.44977960224</v>
      </c>
      <c r="H178" s="6" t="s">
        <v>122</v>
      </c>
      <c r="I178" s="69">
        <v>22.38967</v>
      </c>
      <c r="J178" s="69">
        <v>19.09805</v>
      </c>
      <c r="K178" s="69">
        <v>26.41379</v>
      </c>
    </row>
    <row r="179" spans="1:11" ht="24">
      <c r="A179" s="6">
        <v>32</v>
      </c>
      <c r="B179" s="173">
        <v>40585</v>
      </c>
      <c r="C179" s="69">
        <v>303.514</v>
      </c>
      <c r="D179" s="69">
        <v>0.194</v>
      </c>
      <c r="E179" s="69">
        <f t="shared" si="20"/>
        <v>0.0167616</v>
      </c>
      <c r="F179" s="69">
        <f t="shared" si="21"/>
        <v>51.24637666666666</v>
      </c>
      <c r="G179" s="69">
        <f t="shared" si="22"/>
        <v>0.858971267136</v>
      </c>
      <c r="H179" s="6" t="s">
        <v>123</v>
      </c>
      <c r="I179" s="69">
        <v>44.63056</v>
      </c>
      <c r="J179" s="69">
        <v>56.37773</v>
      </c>
      <c r="K179" s="69">
        <v>52.73084</v>
      </c>
    </row>
    <row r="180" spans="1:11" ht="24">
      <c r="A180" s="6">
        <v>33</v>
      </c>
      <c r="B180" s="173">
        <v>40596</v>
      </c>
      <c r="C180" s="69">
        <v>303.474</v>
      </c>
      <c r="D180" s="69">
        <v>0.102</v>
      </c>
      <c r="E180" s="69">
        <f t="shared" si="20"/>
        <v>0.008812799999999999</v>
      </c>
      <c r="F180" s="69">
        <f t="shared" si="21"/>
        <v>43.972433333333335</v>
      </c>
      <c r="G180" s="69">
        <f t="shared" si="22"/>
        <v>0.38752026048</v>
      </c>
      <c r="H180" s="6" t="s">
        <v>124</v>
      </c>
      <c r="I180" s="69">
        <v>47.21553</v>
      </c>
      <c r="J180" s="69">
        <v>40.46703</v>
      </c>
      <c r="K180" s="69">
        <v>44.23474</v>
      </c>
    </row>
    <row r="181" spans="1:11" ht="24">
      <c r="A181" s="6">
        <v>34</v>
      </c>
      <c r="B181" s="173">
        <v>40612</v>
      </c>
      <c r="C181" s="69">
        <v>303.474</v>
      </c>
      <c r="D181" s="69">
        <v>0.1</v>
      </c>
      <c r="E181" s="69">
        <f t="shared" si="20"/>
        <v>0.00864</v>
      </c>
      <c r="F181" s="69">
        <f t="shared" si="21"/>
        <v>54.76272666666667</v>
      </c>
      <c r="G181" s="69">
        <f t="shared" si="22"/>
        <v>0.47314995840000007</v>
      </c>
      <c r="H181" s="6" t="s">
        <v>125</v>
      </c>
      <c r="I181" s="69">
        <v>62.793</v>
      </c>
      <c r="J181" s="69">
        <v>36.4463</v>
      </c>
      <c r="K181" s="69">
        <v>65.04888</v>
      </c>
    </row>
    <row r="182" spans="1:11" ht="24">
      <c r="A182" s="6">
        <v>35</v>
      </c>
      <c r="B182" s="173">
        <v>40617</v>
      </c>
      <c r="C182" s="69">
        <v>303.474</v>
      </c>
      <c r="D182" s="69">
        <v>0.098</v>
      </c>
      <c r="E182" s="69">
        <f t="shared" si="20"/>
        <v>0.008467200000000001</v>
      </c>
      <c r="F182" s="69">
        <f t="shared" si="21"/>
        <v>29.22972333333333</v>
      </c>
      <c r="G182" s="69">
        <f t="shared" si="22"/>
        <v>0.247493913408</v>
      </c>
      <c r="H182" s="6" t="s">
        <v>126</v>
      </c>
      <c r="I182" s="69">
        <v>53.0588</v>
      </c>
      <c r="J182" s="69">
        <v>16.67633</v>
      </c>
      <c r="K182" s="69">
        <v>17.95404</v>
      </c>
    </row>
    <row r="183" spans="1:11" ht="24.75" thickBot="1">
      <c r="A183" s="62">
        <v>36</v>
      </c>
      <c r="B183" s="170">
        <v>40624</v>
      </c>
      <c r="C183" s="59">
        <v>303.474</v>
      </c>
      <c r="D183" s="59">
        <v>0.173</v>
      </c>
      <c r="E183" s="59">
        <f t="shared" si="20"/>
        <v>0.014947199999999999</v>
      </c>
      <c r="F183" s="59">
        <f t="shared" si="21"/>
        <v>13.675443333333332</v>
      </c>
      <c r="G183" s="59">
        <f t="shared" si="22"/>
        <v>0.20440958659199998</v>
      </c>
      <c r="H183" s="62" t="s">
        <v>128</v>
      </c>
      <c r="I183" s="59">
        <v>12.1385</v>
      </c>
      <c r="J183" s="59">
        <v>24.43196</v>
      </c>
      <c r="K183" s="59">
        <v>4.45587</v>
      </c>
    </row>
    <row r="184" spans="1:11" ht="24">
      <c r="A184" s="6">
        <v>1</v>
      </c>
      <c r="B184" s="173">
        <v>40634</v>
      </c>
      <c r="C184" s="69">
        <v>303.504</v>
      </c>
      <c r="D184" s="69">
        <v>0.186</v>
      </c>
      <c r="E184" s="69">
        <f t="shared" si="20"/>
        <v>0.016070400000000002</v>
      </c>
      <c r="F184" s="69">
        <f t="shared" si="21"/>
        <v>13.482836666666666</v>
      </c>
      <c r="G184" s="69">
        <f t="shared" si="22"/>
        <v>0.216674578368</v>
      </c>
      <c r="H184" s="6" t="s">
        <v>131</v>
      </c>
      <c r="I184" s="69">
        <v>21.3436</v>
      </c>
      <c r="J184" s="69">
        <v>14.82175</v>
      </c>
      <c r="K184" s="69">
        <v>4.28316</v>
      </c>
    </row>
    <row r="185" spans="1:11" ht="24">
      <c r="A185" s="6">
        <v>2</v>
      </c>
      <c r="B185" s="173">
        <v>40651</v>
      </c>
      <c r="C185" s="69">
        <v>303.474</v>
      </c>
      <c r="D185" s="69">
        <v>0.454</v>
      </c>
      <c r="E185" s="69">
        <f t="shared" si="20"/>
        <v>0.039225600000000006</v>
      </c>
      <c r="F185" s="69">
        <f t="shared" si="21"/>
        <v>59.31293</v>
      </c>
      <c r="G185" s="69">
        <f t="shared" si="22"/>
        <v>2.3265852670080003</v>
      </c>
      <c r="H185" s="6" t="s">
        <v>132</v>
      </c>
      <c r="I185" s="69">
        <v>49.04518</v>
      </c>
      <c r="J185" s="69">
        <v>68.03785</v>
      </c>
      <c r="K185" s="69">
        <v>60.85576</v>
      </c>
    </row>
    <row r="186" spans="1:11" ht="24">
      <c r="A186" s="6">
        <v>3</v>
      </c>
      <c r="B186" s="173">
        <v>40658</v>
      </c>
      <c r="C186" s="69">
        <v>303.504</v>
      </c>
      <c r="D186" s="69">
        <v>0.332</v>
      </c>
      <c r="E186" s="69">
        <f t="shared" si="20"/>
        <v>0.028684800000000003</v>
      </c>
      <c r="F186" s="69">
        <f t="shared" si="21"/>
        <v>1432.5965733333333</v>
      </c>
      <c r="G186" s="69">
        <f t="shared" si="22"/>
        <v>41.093746186752</v>
      </c>
      <c r="H186" s="6" t="s">
        <v>133</v>
      </c>
      <c r="I186" s="69">
        <v>1380.58448</v>
      </c>
      <c r="J186" s="69">
        <v>1400.53732</v>
      </c>
      <c r="K186" s="69">
        <v>1516.66792</v>
      </c>
    </row>
    <row r="187" spans="1:11" ht="24">
      <c r="A187" s="6">
        <v>4</v>
      </c>
      <c r="B187" s="173">
        <v>40673</v>
      </c>
      <c r="C187" s="69">
        <v>304.014</v>
      </c>
      <c r="D187" s="69">
        <v>1.698</v>
      </c>
      <c r="E187" s="69">
        <f t="shared" si="20"/>
        <v>0.1467072</v>
      </c>
      <c r="F187" s="69">
        <f t="shared" si="21"/>
        <v>85.29810666666667</v>
      </c>
      <c r="G187" s="69">
        <f t="shared" si="22"/>
        <v>12.513846394368</v>
      </c>
      <c r="H187" s="6" t="s">
        <v>134</v>
      </c>
      <c r="I187" s="69">
        <v>79.93301</v>
      </c>
      <c r="J187" s="69">
        <v>91.6047</v>
      </c>
      <c r="K187" s="69">
        <v>84.35661</v>
      </c>
    </row>
    <row r="188" spans="1:11" ht="24">
      <c r="A188" s="6">
        <v>5</v>
      </c>
      <c r="B188" s="173">
        <v>40683</v>
      </c>
      <c r="C188" s="1">
        <v>304.274</v>
      </c>
      <c r="D188" s="69">
        <v>5.737</v>
      </c>
      <c r="E188" s="69">
        <f t="shared" si="20"/>
        <v>0.49567680000000003</v>
      </c>
      <c r="F188" s="69">
        <f t="shared" si="21"/>
        <v>113.12826333333334</v>
      </c>
      <c r="G188" s="69">
        <f t="shared" si="22"/>
        <v>56.07505555862401</v>
      </c>
      <c r="H188" s="6" t="s">
        <v>135</v>
      </c>
      <c r="I188" s="69">
        <v>102.30082</v>
      </c>
      <c r="J188" s="69">
        <v>115.9386</v>
      </c>
      <c r="K188" s="69">
        <v>121.14537</v>
      </c>
    </row>
    <row r="189" spans="1:11" ht="24">
      <c r="A189" s="6">
        <v>6</v>
      </c>
      <c r="B189" s="173">
        <v>40693</v>
      </c>
      <c r="C189" s="1">
        <v>304.014</v>
      </c>
      <c r="D189" s="69">
        <v>2.43</v>
      </c>
      <c r="E189" s="69">
        <f t="shared" si="20"/>
        <v>0.20995200000000003</v>
      </c>
      <c r="F189" s="69">
        <f t="shared" si="21"/>
        <v>161.14287000000002</v>
      </c>
      <c r="G189" s="69">
        <f t="shared" si="22"/>
        <v>33.83226784224001</v>
      </c>
      <c r="H189" s="6" t="s">
        <v>136</v>
      </c>
      <c r="I189" s="69">
        <v>165.76655</v>
      </c>
      <c r="J189" s="69">
        <v>164.85781</v>
      </c>
      <c r="K189" s="69">
        <v>152.80425</v>
      </c>
    </row>
    <row r="190" spans="1:11" ht="24">
      <c r="A190" s="6">
        <v>7</v>
      </c>
      <c r="B190" s="173">
        <v>40699</v>
      </c>
      <c r="C190" s="1">
        <v>304.604</v>
      </c>
      <c r="D190" s="69">
        <v>19.959</v>
      </c>
      <c r="E190" s="69">
        <f t="shared" si="20"/>
        <v>1.7244576</v>
      </c>
      <c r="F190" s="69">
        <f t="shared" si="21"/>
        <v>218.82460333333336</v>
      </c>
      <c r="G190" s="69">
        <f t="shared" si="22"/>
        <v>377.35375028515205</v>
      </c>
      <c r="H190" s="6" t="s">
        <v>137</v>
      </c>
      <c r="I190" s="69">
        <v>202.90823</v>
      </c>
      <c r="J190" s="69">
        <v>222.76012</v>
      </c>
      <c r="K190" s="69">
        <v>230.80546</v>
      </c>
    </row>
    <row r="191" spans="1:11" ht="24">
      <c r="A191" s="6">
        <v>8</v>
      </c>
      <c r="B191" s="173">
        <v>40700</v>
      </c>
      <c r="C191" s="1">
        <v>305.884</v>
      </c>
      <c r="D191" s="69">
        <v>55.397</v>
      </c>
      <c r="E191" s="69">
        <f t="shared" si="20"/>
        <v>4.7863008</v>
      </c>
      <c r="F191" s="69">
        <f t="shared" si="21"/>
        <v>1481.8219533333333</v>
      </c>
      <c r="G191" s="69">
        <f t="shared" si="22"/>
        <v>7092.445600696897</v>
      </c>
      <c r="H191" s="6" t="s">
        <v>138</v>
      </c>
      <c r="I191" s="69">
        <v>1454.93417</v>
      </c>
      <c r="J191" s="69">
        <v>1446.18584</v>
      </c>
      <c r="K191" s="69">
        <v>1544.34585</v>
      </c>
    </row>
    <row r="192" spans="1:11" ht="24">
      <c r="A192" s="6">
        <v>9</v>
      </c>
      <c r="B192" s="173">
        <v>40723</v>
      </c>
      <c r="C192" s="1">
        <v>303.984</v>
      </c>
      <c r="D192" s="69">
        <v>3.619</v>
      </c>
      <c r="E192" s="69">
        <f t="shared" si="20"/>
        <v>0.31268160000000006</v>
      </c>
      <c r="F192" s="69">
        <f t="shared" si="21"/>
        <v>31.86032</v>
      </c>
      <c r="G192" s="69">
        <f t="shared" si="22"/>
        <v>9.962135834112003</v>
      </c>
      <c r="H192" s="6" t="s">
        <v>139</v>
      </c>
      <c r="I192" s="69">
        <v>22.23982</v>
      </c>
      <c r="J192" s="69">
        <v>51.49088</v>
      </c>
      <c r="K192" s="69">
        <v>21.85026</v>
      </c>
    </row>
    <row r="193" spans="1:11" ht="24">
      <c r="A193" s="6">
        <v>10</v>
      </c>
      <c r="B193" s="75">
        <v>19907</v>
      </c>
      <c r="C193" s="1">
        <v>303.834</v>
      </c>
      <c r="D193" s="69">
        <v>2.829</v>
      </c>
      <c r="E193" s="69">
        <f t="shared" si="20"/>
        <v>0.24442560000000002</v>
      </c>
      <c r="F193" s="69">
        <f t="shared" si="21"/>
        <v>38.86490666666666</v>
      </c>
      <c r="G193" s="69">
        <f t="shared" si="22"/>
        <v>9.499578130944</v>
      </c>
      <c r="H193" s="6" t="s">
        <v>65</v>
      </c>
      <c r="I193" s="69">
        <v>33.93532</v>
      </c>
      <c r="J193" s="69">
        <v>43.72208</v>
      </c>
      <c r="K193" s="69">
        <v>38.93732</v>
      </c>
    </row>
    <row r="194" spans="1:11" ht="24">
      <c r="A194" s="6">
        <v>11</v>
      </c>
      <c r="B194" s="75">
        <v>19924</v>
      </c>
      <c r="C194" s="1">
        <v>303.614</v>
      </c>
      <c r="D194" s="69">
        <v>0.902</v>
      </c>
      <c r="E194" s="69">
        <f t="shared" si="20"/>
        <v>0.07793280000000001</v>
      </c>
      <c r="F194" s="69">
        <f t="shared" si="21"/>
        <v>69.73179999999999</v>
      </c>
      <c r="G194" s="69">
        <f t="shared" si="22"/>
        <v>5.4343944230400005</v>
      </c>
      <c r="H194" s="6" t="s">
        <v>112</v>
      </c>
      <c r="I194" s="69">
        <v>69.94084</v>
      </c>
      <c r="J194" s="69">
        <v>67.70155</v>
      </c>
      <c r="K194" s="69">
        <v>71.55301</v>
      </c>
    </row>
    <row r="195" spans="1:11" ht="24">
      <c r="A195" s="6">
        <v>12</v>
      </c>
      <c r="B195" s="75">
        <v>19934</v>
      </c>
      <c r="C195" s="1">
        <v>303.494</v>
      </c>
      <c r="D195" s="69">
        <v>0.5</v>
      </c>
      <c r="E195" s="69">
        <f t="shared" si="20"/>
        <v>0.0432</v>
      </c>
      <c r="F195" s="69">
        <f t="shared" si="21"/>
        <v>50.702940000000005</v>
      </c>
      <c r="G195" s="69">
        <f t="shared" si="22"/>
        <v>2.1903670080000004</v>
      </c>
      <c r="H195" s="6" t="s">
        <v>113</v>
      </c>
      <c r="I195" s="69">
        <v>51.43868</v>
      </c>
      <c r="J195" s="69">
        <v>42.34582</v>
      </c>
      <c r="K195" s="69">
        <v>58.32432</v>
      </c>
    </row>
    <row r="196" spans="1:11" ht="24">
      <c r="A196" s="6">
        <v>13</v>
      </c>
      <c r="B196" s="75">
        <v>19945</v>
      </c>
      <c r="C196" s="1">
        <v>303.804</v>
      </c>
      <c r="D196" s="69">
        <v>2.511</v>
      </c>
      <c r="E196" s="69">
        <f t="shared" si="20"/>
        <v>0.21695040000000002</v>
      </c>
      <c r="F196" s="69">
        <f t="shared" si="21"/>
        <v>38.31295333333333</v>
      </c>
      <c r="G196" s="69">
        <f t="shared" si="22"/>
        <v>8.312010550848001</v>
      </c>
      <c r="H196" s="6" t="s">
        <v>67</v>
      </c>
      <c r="I196" s="69">
        <v>37.93942</v>
      </c>
      <c r="J196" s="69">
        <v>37.32494</v>
      </c>
      <c r="K196" s="69">
        <v>39.6745</v>
      </c>
    </row>
    <row r="197" spans="1:11" ht="24">
      <c r="A197" s="6">
        <v>14</v>
      </c>
      <c r="B197" s="75">
        <v>19955</v>
      </c>
      <c r="C197" s="1">
        <v>304.364</v>
      </c>
      <c r="D197" s="69">
        <v>7.813</v>
      </c>
      <c r="E197" s="69">
        <f t="shared" si="20"/>
        <v>0.6750432000000001</v>
      </c>
      <c r="F197" s="69">
        <f t="shared" si="21"/>
        <v>130.77818</v>
      </c>
      <c r="G197" s="69">
        <f t="shared" si="22"/>
        <v>88.280921117376</v>
      </c>
      <c r="H197" s="6" t="s">
        <v>68</v>
      </c>
      <c r="I197" s="69">
        <v>132.86004</v>
      </c>
      <c r="J197" s="69">
        <v>135.27086</v>
      </c>
      <c r="K197" s="69">
        <v>124.20364</v>
      </c>
    </row>
    <row r="198" spans="1:11" ht="24">
      <c r="A198" s="6">
        <v>15</v>
      </c>
      <c r="B198" s="75">
        <v>19966</v>
      </c>
      <c r="C198" s="1">
        <v>305.064</v>
      </c>
      <c r="D198" s="69">
        <v>29.833</v>
      </c>
      <c r="E198" s="69">
        <f t="shared" si="20"/>
        <v>2.5775712</v>
      </c>
      <c r="F198" s="69">
        <f t="shared" si="21"/>
        <v>743.1870399999999</v>
      </c>
      <c r="G198" s="69">
        <f t="shared" si="22"/>
        <v>1915.6175105172476</v>
      </c>
      <c r="H198" s="6" t="s">
        <v>114</v>
      </c>
      <c r="I198" s="69">
        <v>621.06324</v>
      </c>
      <c r="J198" s="69">
        <v>758.26509</v>
      </c>
      <c r="K198" s="69">
        <v>850.23279</v>
      </c>
    </row>
    <row r="199" spans="1:11" ht="24">
      <c r="A199" s="6">
        <v>16</v>
      </c>
      <c r="B199" s="75">
        <v>19974</v>
      </c>
      <c r="C199" s="1">
        <v>306.324</v>
      </c>
      <c r="D199" s="69">
        <v>61.468</v>
      </c>
      <c r="E199" s="69">
        <f t="shared" si="20"/>
        <v>5.3108352000000005</v>
      </c>
      <c r="F199" s="69">
        <f t="shared" si="21"/>
        <v>688.3116766666667</v>
      </c>
      <c r="G199" s="69">
        <f t="shared" si="22"/>
        <v>3655.5098810123527</v>
      </c>
      <c r="H199" s="6" t="s">
        <v>115</v>
      </c>
      <c r="I199" s="69">
        <v>651.88599</v>
      </c>
      <c r="J199" s="69">
        <v>698.04904</v>
      </c>
      <c r="K199" s="69">
        <v>715</v>
      </c>
    </row>
    <row r="200" spans="1:11" ht="24">
      <c r="A200" s="6">
        <v>17</v>
      </c>
      <c r="B200" s="75">
        <v>19980</v>
      </c>
      <c r="C200" s="1">
        <v>306.809</v>
      </c>
      <c r="D200" s="69">
        <v>81.307</v>
      </c>
      <c r="E200" s="69">
        <f t="shared" si="20"/>
        <v>7.024924800000001</v>
      </c>
      <c r="F200" s="69">
        <f t="shared" si="21"/>
        <v>933.6996833333333</v>
      </c>
      <c r="G200" s="69">
        <f t="shared" si="22"/>
        <v>6559.170061200481</v>
      </c>
      <c r="H200" s="6" t="s">
        <v>70</v>
      </c>
      <c r="I200" s="69">
        <v>1179.98833</v>
      </c>
      <c r="J200" s="69">
        <v>823.4998</v>
      </c>
      <c r="K200" s="69">
        <v>797.61092</v>
      </c>
    </row>
    <row r="201" spans="1:11" ht="24">
      <c r="A201" s="6">
        <v>18</v>
      </c>
      <c r="B201" s="75">
        <v>19994</v>
      </c>
      <c r="C201" s="1">
        <v>305.004</v>
      </c>
      <c r="D201" s="69">
        <v>25.542</v>
      </c>
      <c r="E201" s="69">
        <f t="shared" si="20"/>
        <v>2.2068288000000003</v>
      </c>
      <c r="F201" s="69">
        <f t="shared" si="21"/>
        <v>243.14302333333333</v>
      </c>
      <c r="G201" s="69">
        <f t="shared" si="22"/>
        <v>536.575026411072</v>
      </c>
      <c r="H201" s="6" t="s">
        <v>71</v>
      </c>
      <c r="I201" s="69">
        <v>261.15611</v>
      </c>
      <c r="J201" s="69">
        <v>220.13846</v>
      </c>
      <c r="K201" s="69">
        <v>248.1345</v>
      </c>
    </row>
    <row r="202" spans="1:11" ht="24">
      <c r="A202" s="6">
        <v>19</v>
      </c>
      <c r="B202" s="75">
        <v>20001</v>
      </c>
      <c r="C202" s="1">
        <v>307.034</v>
      </c>
      <c r="D202" s="69">
        <v>99.665</v>
      </c>
      <c r="E202" s="69">
        <f t="shared" si="20"/>
        <v>8.611056000000001</v>
      </c>
      <c r="F202" s="69">
        <f t="shared" si="21"/>
        <v>2246.1333766666667</v>
      </c>
      <c r="G202" s="69">
        <f t="shared" si="22"/>
        <v>19341.580289945763</v>
      </c>
      <c r="H202" s="6" t="s">
        <v>116</v>
      </c>
      <c r="I202" s="69">
        <v>1776.89609</v>
      </c>
      <c r="J202" s="69">
        <v>2249.85541</v>
      </c>
      <c r="K202" s="69">
        <v>2711.64863</v>
      </c>
    </row>
    <row r="203" spans="1:11" ht="24">
      <c r="A203" s="6">
        <v>20</v>
      </c>
      <c r="B203" s="75">
        <v>20011</v>
      </c>
      <c r="C203" s="1">
        <v>304.994</v>
      </c>
      <c r="D203" s="69">
        <v>17.761</v>
      </c>
      <c r="E203" s="69">
        <f t="shared" si="20"/>
        <v>1.5345504</v>
      </c>
      <c r="F203" s="69">
        <f t="shared" si="21"/>
        <v>71.53431333333333</v>
      </c>
      <c r="G203" s="69">
        <f t="shared" si="22"/>
        <v>109.773009139392</v>
      </c>
      <c r="H203" s="6" t="s">
        <v>117</v>
      </c>
      <c r="I203" s="69">
        <v>81.18201</v>
      </c>
      <c r="J203" s="69">
        <v>72.07336</v>
      </c>
      <c r="K203" s="69">
        <v>61.34757</v>
      </c>
    </row>
    <row r="204" spans="1:11" ht="24">
      <c r="A204" s="6">
        <v>21</v>
      </c>
      <c r="B204" s="75">
        <v>20022</v>
      </c>
      <c r="C204" s="77">
        <v>304.924</v>
      </c>
      <c r="D204" s="69">
        <v>15.41</v>
      </c>
      <c r="E204" s="69">
        <f t="shared" si="20"/>
        <v>1.3314240000000002</v>
      </c>
      <c r="F204" s="69">
        <f t="shared" si="21"/>
        <v>58.70623666666666</v>
      </c>
      <c r="G204" s="69">
        <f t="shared" si="22"/>
        <v>78.16289244768001</v>
      </c>
      <c r="H204" s="6" t="s">
        <v>56</v>
      </c>
      <c r="I204" s="69">
        <v>55.64743</v>
      </c>
      <c r="J204" s="69">
        <v>71.9872</v>
      </c>
      <c r="K204" s="69">
        <v>48.48408</v>
      </c>
    </row>
    <row r="205" spans="1:11" ht="24">
      <c r="A205" s="6">
        <v>22</v>
      </c>
      <c r="B205" s="75">
        <v>20032</v>
      </c>
      <c r="C205" s="1">
        <v>304.644</v>
      </c>
      <c r="D205" s="69">
        <v>21.497</v>
      </c>
      <c r="E205" s="69">
        <f t="shared" si="20"/>
        <v>1.8573408</v>
      </c>
      <c r="F205" s="69">
        <f aca="true" t="shared" si="23" ref="F205:F239">+AVERAGE(I205:K205)</f>
        <v>44.93</v>
      </c>
      <c r="G205" s="69">
        <f aca="true" t="shared" si="24" ref="G205:G239">F205*E205</f>
        <v>83.450322144</v>
      </c>
      <c r="H205" s="6" t="s">
        <v>57</v>
      </c>
      <c r="I205" s="69">
        <v>33.312</v>
      </c>
      <c r="J205" s="69">
        <v>43.831</v>
      </c>
      <c r="K205" s="69">
        <v>57.647</v>
      </c>
    </row>
    <row r="206" spans="1:11" ht="24">
      <c r="A206" s="6">
        <v>23</v>
      </c>
      <c r="B206" s="75">
        <v>20046</v>
      </c>
      <c r="C206" s="1">
        <v>304.594</v>
      </c>
      <c r="D206" s="69">
        <v>19.608</v>
      </c>
      <c r="E206" s="69">
        <f t="shared" si="20"/>
        <v>1.6941312000000002</v>
      </c>
      <c r="F206" s="69">
        <f t="shared" si="23"/>
        <v>29.319999999999997</v>
      </c>
      <c r="G206" s="69">
        <f t="shared" si="24"/>
        <v>49.671926784</v>
      </c>
      <c r="H206" s="6" t="s">
        <v>118</v>
      </c>
      <c r="I206" s="69">
        <v>33.21</v>
      </c>
      <c r="J206" s="69">
        <v>35.069</v>
      </c>
      <c r="K206" s="69">
        <v>19.681</v>
      </c>
    </row>
    <row r="207" spans="1:11" ht="24">
      <c r="A207" s="6">
        <v>24</v>
      </c>
      <c r="B207" s="75">
        <v>20056</v>
      </c>
      <c r="C207" s="1">
        <v>304.594</v>
      </c>
      <c r="D207" s="69">
        <v>14.919</v>
      </c>
      <c r="E207" s="69">
        <f t="shared" si="20"/>
        <v>1.2890016000000002</v>
      </c>
      <c r="F207" s="69">
        <f t="shared" si="23"/>
        <v>20.276666666666667</v>
      </c>
      <c r="G207" s="69">
        <f t="shared" si="24"/>
        <v>26.136655776000005</v>
      </c>
      <c r="H207" s="6" t="s">
        <v>119</v>
      </c>
      <c r="I207" s="69">
        <v>33.6</v>
      </c>
      <c r="J207" s="69">
        <v>20.239</v>
      </c>
      <c r="K207" s="69">
        <v>6.991</v>
      </c>
    </row>
    <row r="208" spans="1:11" ht="24">
      <c r="A208" s="6">
        <v>25</v>
      </c>
      <c r="B208" s="75">
        <v>20062</v>
      </c>
      <c r="C208" s="1">
        <v>304.394</v>
      </c>
      <c r="D208" s="69">
        <v>9.72</v>
      </c>
      <c r="E208" s="69">
        <f t="shared" si="20"/>
        <v>0.8398080000000001</v>
      </c>
      <c r="F208" s="69">
        <f t="shared" si="23"/>
        <v>8.465416666666668</v>
      </c>
      <c r="G208" s="69">
        <f t="shared" si="24"/>
        <v>7.109324640000002</v>
      </c>
      <c r="H208" s="6" t="s">
        <v>59</v>
      </c>
      <c r="I208" s="69">
        <v>2.9374</v>
      </c>
      <c r="J208" s="69">
        <v>12.41736</v>
      </c>
      <c r="K208" s="69">
        <v>10.04149</v>
      </c>
    </row>
    <row r="209" spans="1:11" ht="24">
      <c r="A209" s="6">
        <v>26</v>
      </c>
      <c r="B209" s="75">
        <v>20074</v>
      </c>
      <c r="C209" s="1">
        <v>304.354</v>
      </c>
      <c r="D209" s="69">
        <v>4.191</v>
      </c>
      <c r="E209" s="69">
        <f t="shared" si="20"/>
        <v>0.3621024</v>
      </c>
      <c r="F209" s="69">
        <f t="shared" si="23"/>
        <v>13.435233333333334</v>
      </c>
      <c r="G209" s="69">
        <f t="shared" si="24"/>
        <v>4.86493023456</v>
      </c>
      <c r="H209" s="6" t="s">
        <v>60</v>
      </c>
      <c r="I209" s="69">
        <v>26.54397</v>
      </c>
      <c r="J209" s="69">
        <v>10.36677</v>
      </c>
      <c r="K209" s="69">
        <v>3.39496</v>
      </c>
    </row>
    <row r="210" spans="1:11" ht="24">
      <c r="A210" s="6">
        <v>27</v>
      </c>
      <c r="B210" s="75">
        <v>20085</v>
      </c>
      <c r="C210" s="1">
        <v>304.404</v>
      </c>
      <c r="D210" s="69">
        <v>4.55</v>
      </c>
      <c r="E210" s="69">
        <f t="shared" si="20"/>
        <v>0.39312</v>
      </c>
      <c r="F210" s="69">
        <f t="shared" si="23"/>
        <v>4.39141</v>
      </c>
      <c r="G210" s="69">
        <f t="shared" si="24"/>
        <v>1.7263510992</v>
      </c>
      <c r="H210" s="6" t="s">
        <v>101</v>
      </c>
      <c r="I210" s="69">
        <v>1.94957</v>
      </c>
      <c r="J210" s="69">
        <v>9.6381</v>
      </c>
      <c r="K210" s="69">
        <v>1.58656</v>
      </c>
    </row>
    <row r="211" spans="1:11" ht="24">
      <c r="A211" s="6">
        <v>28</v>
      </c>
      <c r="B211" s="75">
        <v>20098</v>
      </c>
      <c r="C211" s="1">
        <v>304.244</v>
      </c>
      <c r="D211" s="69">
        <v>3.033</v>
      </c>
      <c r="E211" s="69">
        <f t="shared" si="20"/>
        <v>0.2620512</v>
      </c>
      <c r="F211" s="69">
        <f t="shared" si="23"/>
        <v>15.404576666666665</v>
      </c>
      <c r="G211" s="69">
        <f t="shared" si="24"/>
        <v>4.036787800991999</v>
      </c>
      <c r="H211" s="6" t="s">
        <v>102</v>
      </c>
      <c r="I211" s="69">
        <v>24.96246</v>
      </c>
      <c r="J211" s="69">
        <v>7.36063</v>
      </c>
      <c r="K211" s="69">
        <v>13.89064</v>
      </c>
    </row>
    <row r="212" spans="1:11" ht="24">
      <c r="A212" s="6">
        <v>29</v>
      </c>
      <c r="B212" s="75">
        <v>20102</v>
      </c>
      <c r="C212" s="1">
        <v>304.174</v>
      </c>
      <c r="D212" s="69">
        <v>3.43</v>
      </c>
      <c r="E212" s="69">
        <f t="shared" si="20"/>
        <v>0.296352</v>
      </c>
      <c r="F212" s="69">
        <f t="shared" si="23"/>
        <v>16.642076666666664</v>
      </c>
      <c r="G212" s="69">
        <f t="shared" si="24"/>
        <v>4.931912704319999</v>
      </c>
      <c r="H212" s="6" t="s">
        <v>103</v>
      </c>
      <c r="I212" s="69">
        <v>26.59986</v>
      </c>
      <c r="J212" s="69">
        <v>13.15701</v>
      </c>
      <c r="K212" s="69">
        <v>10.16936</v>
      </c>
    </row>
    <row r="213" spans="1:11" ht="24">
      <c r="A213" s="6">
        <v>30</v>
      </c>
      <c r="B213" s="75">
        <v>20116</v>
      </c>
      <c r="C213" s="1">
        <v>304.034</v>
      </c>
      <c r="D213" s="69">
        <v>2.495</v>
      </c>
      <c r="E213" s="69">
        <f t="shared" si="20"/>
        <v>0.215568</v>
      </c>
      <c r="F213" s="69">
        <f t="shared" si="23"/>
        <v>27.623010000000004</v>
      </c>
      <c r="G213" s="69">
        <f t="shared" si="24"/>
        <v>5.954637019680002</v>
      </c>
      <c r="H213" s="6" t="s">
        <v>121</v>
      </c>
      <c r="I213" s="69">
        <v>20.16505</v>
      </c>
      <c r="J213" s="69">
        <v>24.42967</v>
      </c>
      <c r="K213" s="69">
        <v>38.27431</v>
      </c>
    </row>
    <row r="214" spans="1:11" ht="24">
      <c r="A214" s="6">
        <v>31</v>
      </c>
      <c r="B214" s="75">
        <v>20128</v>
      </c>
      <c r="C214" s="1">
        <v>304.004</v>
      </c>
      <c r="D214" s="69">
        <v>1.75</v>
      </c>
      <c r="E214" s="69">
        <f t="shared" si="20"/>
        <v>0.1512</v>
      </c>
      <c r="F214" s="69">
        <f t="shared" si="23"/>
        <v>44.75732333333334</v>
      </c>
      <c r="G214" s="69">
        <f t="shared" si="24"/>
        <v>6.767307288000001</v>
      </c>
      <c r="H214" s="6" t="s">
        <v>122</v>
      </c>
      <c r="I214" s="69">
        <v>43.85583</v>
      </c>
      <c r="J214" s="69">
        <v>56.20898</v>
      </c>
      <c r="K214" s="69">
        <v>34.20716</v>
      </c>
    </row>
    <row r="215" spans="1:11" ht="24">
      <c r="A215" s="6">
        <v>32</v>
      </c>
      <c r="B215" s="75">
        <v>20136</v>
      </c>
      <c r="C215" s="1">
        <v>303.944</v>
      </c>
      <c r="D215" s="69">
        <v>1.15</v>
      </c>
      <c r="E215" s="69">
        <f t="shared" si="20"/>
        <v>0.09936</v>
      </c>
      <c r="F215" s="69">
        <f t="shared" si="23"/>
        <v>61.521696666666664</v>
      </c>
      <c r="G215" s="69">
        <f t="shared" si="24"/>
        <v>6.1127957808</v>
      </c>
      <c r="H215" s="6" t="s">
        <v>123</v>
      </c>
      <c r="I215" s="69">
        <v>48.23262</v>
      </c>
      <c r="J215" s="69">
        <v>76.57459</v>
      </c>
      <c r="K215" s="69">
        <v>59.75788</v>
      </c>
    </row>
    <row r="216" spans="1:11" ht="24">
      <c r="A216" s="6">
        <v>33</v>
      </c>
      <c r="B216" s="75">
        <v>20143</v>
      </c>
      <c r="C216" s="1">
        <v>303.944</v>
      </c>
      <c r="D216" s="69">
        <v>1.841</v>
      </c>
      <c r="E216" s="69">
        <f t="shared" si="20"/>
        <v>0.1590624</v>
      </c>
      <c r="F216" s="69">
        <f t="shared" si="23"/>
        <v>5.87033</v>
      </c>
      <c r="G216" s="69">
        <f t="shared" si="24"/>
        <v>0.933748778592</v>
      </c>
      <c r="H216" s="6" t="s">
        <v>124</v>
      </c>
      <c r="I216" s="69">
        <v>6.54823</v>
      </c>
      <c r="J216" s="69">
        <v>7.03837</v>
      </c>
      <c r="K216" s="69">
        <v>4.02439</v>
      </c>
    </row>
    <row r="217" spans="1:11" ht="24">
      <c r="A217" s="6">
        <v>34</v>
      </c>
      <c r="B217" s="75">
        <v>20156</v>
      </c>
      <c r="C217" s="1">
        <v>303.824</v>
      </c>
      <c r="D217" s="69">
        <v>0.599</v>
      </c>
      <c r="E217" s="69">
        <f t="shared" si="20"/>
        <v>0.051753600000000004</v>
      </c>
      <c r="F217" s="69">
        <f t="shared" si="23"/>
        <v>5.587943333333333</v>
      </c>
      <c r="G217" s="69">
        <f t="shared" si="24"/>
        <v>0.289196184096</v>
      </c>
      <c r="H217" s="6" t="s">
        <v>125</v>
      </c>
      <c r="I217" s="69">
        <v>9.923</v>
      </c>
      <c r="J217" s="69">
        <v>3.25356</v>
      </c>
      <c r="K217" s="69">
        <v>3.58727</v>
      </c>
    </row>
    <row r="218" spans="1:11" ht="24">
      <c r="A218" s="6">
        <v>35</v>
      </c>
      <c r="B218" s="75">
        <v>20163</v>
      </c>
      <c r="C218" s="1">
        <v>303.994</v>
      </c>
      <c r="D218" s="69">
        <v>1.991</v>
      </c>
      <c r="E218" s="69">
        <f t="shared" si="20"/>
        <v>0.17202240000000002</v>
      </c>
      <c r="F218" s="69">
        <f t="shared" si="23"/>
        <v>23.83467333333333</v>
      </c>
      <c r="G218" s="69">
        <f t="shared" si="24"/>
        <v>4.100097710016</v>
      </c>
      <c r="H218" s="6" t="s">
        <v>126</v>
      </c>
      <c r="I218" s="69">
        <v>20.20413</v>
      </c>
      <c r="J218" s="69">
        <v>19.54519</v>
      </c>
      <c r="K218" s="69">
        <v>31.7547</v>
      </c>
    </row>
    <row r="219" spans="1:16" ht="24">
      <c r="A219" s="78">
        <v>36</v>
      </c>
      <c r="B219" s="79">
        <v>20175</v>
      </c>
      <c r="C219" s="80">
        <v>303.844</v>
      </c>
      <c r="D219" s="81">
        <v>1.07</v>
      </c>
      <c r="E219" s="81">
        <f t="shared" si="20"/>
        <v>0.09244800000000002</v>
      </c>
      <c r="F219" s="81">
        <f t="shared" si="23"/>
        <v>15.049436666666667</v>
      </c>
      <c r="G219" s="81">
        <f t="shared" si="24"/>
        <v>1.3912903209600003</v>
      </c>
      <c r="H219" s="78" t="s">
        <v>128</v>
      </c>
      <c r="I219" s="81">
        <v>8.52555</v>
      </c>
      <c r="J219" s="81">
        <v>13.47461</v>
      </c>
      <c r="K219" s="81">
        <v>23.14815</v>
      </c>
      <c r="L219" s="80"/>
      <c r="M219" s="80"/>
      <c r="N219" s="80"/>
      <c r="O219" s="80"/>
      <c r="P219" s="80"/>
    </row>
    <row r="220" spans="1:11" ht="24">
      <c r="A220" s="6">
        <v>1</v>
      </c>
      <c r="B220" s="75">
        <v>20182</v>
      </c>
      <c r="C220" s="1">
        <v>303.974</v>
      </c>
      <c r="D220" s="69">
        <v>2.042</v>
      </c>
      <c r="E220" s="69">
        <f t="shared" si="20"/>
        <v>0.1764288</v>
      </c>
      <c r="F220" s="69">
        <f t="shared" si="23"/>
        <v>19.189193333333332</v>
      </c>
      <c r="G220" s="69">
        <f t="shared" si="24"/>
        <v>3.3855263527679997</v>
      </c>
      <c r="H220" s="6" t="s">
        <v>131</v>
      </c>
      <c r="I220" s="69">
        <v>23.0258</v>
      </c>
      <c r="J220" s="69">
        <v>18.32381</v>
      </c>
      <c r="K220" s="69">
        <v>16.21797</v>
      </c>
    </row>
    <row r="221" spans="1:11" ht="24">
      <c r="A221" s="6">
        <v>2</v>
      </c>
      <c r="B221" s="75">
        <v>20198</v>
      </c>
      <c r="C221" s="1">
        <v>303.774</v>
      </c>
      <c r="D221" s="69">
        <v>0.79</v>
      </c>
      <c r="E221" s="69">
        <f t="shared" si="20"/>
        <v>0.06825600000000001</v>
      </c>
      <c r="F221" s="69">
        <f t="shared" si="23"/>
        <v>6.508463333333334</v>
      </c>
      <c r="G221" s="69">
        <f t="shared" si="24"/>
        <v>0.44424167328000014</v>
      </c>
      <c r="H221" s="6" t="s">
        <v>132</v>
      </c>
      <c r="I221" s="69">
        <v>6.12229</v>
      </c>
      <c r="J221" s="69">
        <v>6.26239</v>
      </c>
      <c r="K221" s="69">
        <v>7.14071</v>
      </c>
    </row>
    <row r="222" spans="1:11" ht="24">
      <c r="A222" s="6">
        <v>3</v>
      </c>
      <c r="B222" s="75">
        <v>20205</v>
      </c>
      <c r="C222" s="1">
        <v>303.604</v>
      </c>
      <c r="D222" s="69">
        <v>0.038</v>
      </c>
      <c r="E222" s="69">
        <f t="shared" si="20"/>
        <v>0.0032832</v>
      </c>
      <c r="F222" s="69">
        <f t="shared" si="23"/>
        <v>8.303983333333333</v>
      </c>
      <c r="G222" s="69">
        <f t="shared" si="24"/>
        <v>0.02726363808</v>
      </c>
      <c r="H222" s="6" t="s">
        <v>133</v>
      </c>
      <c r="I222" s="69">
        <v>14.86036</v>
      </c>
      <c r="J222" s="69">
        <v>2.80978</v>
      </c>
      <c r="K222" s="69">
        <v>7.24181</v>
      </c>
    </row>
    <row r="223" spans="1:14" ht="24">
      <c r="A223" s="6">
        <v>4</v>
      </c>
      <c r="B223" s="75">
        <v>20212</v>
      </c>
      <c r="C223" s="1">
        <v>303.664</v>
      </c>
      <c r="D223" s="69">
        <v>0.194</v>
      </c>
      <c r="E223" s="69">
        <f t="shared" si="20"/>
        <v>0.0167616</v>
      </c>
      <c r="H223" s="6" t="s">
        <v>134</v>
      </c>
      <c r="I223" s="69">
        <v>0</v>
      </c>
      <c r="J223" s="69">
        <v>0</v>
      </c>
      <c r="K223" s="69">
        <v>0</v>
      </c>
      <c r="M223" s="69">
        <f>+AVERAGE(I223:K223)</f>
        <v>0</v>
      </c>
      <c r="N223" s="69">
        <f>M223*E223</f>
        <v>0</v>
      </c>
    </row>
    <row r="224" spans="1:11" ht="24">
      <c r="A224" s="6">
        <v>5</v>
      </c>
      <c r="B224" s="75">
        <v>20227</v>
      </c>
      <c r="C224" s="1">
        <v>303.944</v>
      </c>
      <c r="D224" s="69">
        <v>1.962</v>
      </c>
      <c r="E224" s="69">
        <f t="shared" si="20"/>
        <v>0.1695168</v>
      </c>
      <c r="F224" s="69">
        <f t="shared" si="23"/>
        <v>49.62526333333333</v>
      </c>
      <c r="G224" s="69">
        <f t="shared" si="24"/>
        <v>8.412315839423998</v>
      </c>
      <c r="H224" s="6" t="s">
        <v>135</v>
      </c>
      <c r="I224" s="69">
        <v>53.76344</v>
      </c>
      <c r="J224" s="69">
        <v>45.62718</v>
      </c>
      <c r="K224" s="69">
        <v>49.48517</v>
      </c>
    </row>
    <row r="225" spans="1:11" ht="24">
      <c r="A225" s="6">
        <v>6</v>
      </c>
      <c r="B225" s="75">
        <v>20234</v>
      </c>
      <c r="C225" s="1">
        <v>303.944</v>
      </c>
      <c r="D225" s="69">
        <v>1.782</v>
      </c>
      <c r="E225" s="69">
        <f t="shared" si="20"/>
        <v>0.1539648</v>
      </c>
      <c r="F225" s="69">
        <f t="shared" si="23"/>
        <v>9.066566666666665</v>
      </c>
      <c r="G225" s="69">
        <f t="shared" si="24"/>
        <v>1.3959321235199997</v>
      </c>
      <c r="H225" s="6" t="s">
        <v>136</v>
      </c>
      <c r="I225" s="69">
        <v>12.75429</v>
      </c>
      <c r="J225" s="69">
        <v>9.63541</v>
      </c>
      <c r="K225" s="69">
        <v>4.81</v>
      </c>
    </row>
    <row r="226" spans="1:11" ht="24">
      <c r="A226" s="6">
        <v>7</v>
      </c>
      <c r="B226" s="75">
        <v>20243</v>
      </c>
      <c r="C226" s="1">
        <v>303.804</v>
      </c>
      <c r="D226" s="69">
        <v>0.639</v>
      </c>
      <c r="E226" s="69">
        <f t="shared" si="20"/>
        <v>0.055209600000000005</v>
      </c>
      <c r="F226" s="69">
        <f t="shared" si="23"/>
        <v>75.38174333333333</v>
      </c>
      <c r="G226" s="69">
        <f t="shared" si="24"/>
        <v>4.161795896736001</v>
      </c>
      <c r="H226" s="6" t="s">
        <v>110</v>
      </c>
      <c r="I226" s="69">
        <v>68.21685</v>
      </c>
      <c r="J226" s="69">
        <v>80.43046</v>
      </c>
      <c r="K226" s="69">
        <v>77.49792</v>
      </c>
    </row>
    <row r="227" spans="1:11" ht="24">
      <c r="A227" s="6">
        <v>8</v>
      </c>
      <c r="B227" s="75">
        <v>20253</v>
      </c>
      <c r="C227" s="1">
        <v>303.794</v>
      </c>
      <c r="D227" s="69">
        <v>0.585</v>
      </c>
      <c r="E227" s="69">
        <f t="shared" si="20"/>
        <v>0.050544</v>
      </c>
      <c r="F227" s="69">
        <f t="shared" si="23"/>
        <v>105.83169333333335</v>
      </c>
      <c r="G227" s="69">
        <f t="shared" si="24"/>
        <v>5.349157107840001</v>
      </c>
      <c r="H227" s="6" t="s">
        <v>111</v>
      </c>
      <c r="I227" s="69">
        <v>107.95384</v>
      </c>
      <c r="J227" s="69">
        <v>105.40944</v>
      </c>
      <c r="K227" s="69">
        <v>104.1318</v>
      </c>
    </row>
    <row r="228" spans="1:11" ht="24">
      <c r="A228" s="6">
        <v>9</v>
      </c>
      <c r="B228" s="75">
        <v>20259</v>
      </c>
      <c r="C228" s="1">
        <v>303.744</v>
      </c>
      <c r="D228" s="69">
        <v>0.441</v>
      </c>
      <c r="E228" s="69">
        <f t="shared" si="20"/>
        <v>0.0381024</v>
      </c>
      <c r="F228" s="69">
        <f t="shared" si="23"/>
        <v>57.631310000000006</v>
      </c>
      <c r="G228" s="69">
        <f t="shared" si="24"/>
        <v>2.1958912261440005</v>
      </c>
      <c r="H228" s="6" t="s">
        <v>64</v>
      </c>
      <c r="I228" s="69">
        <v>61.81629</v>
      </c>
      <c r="J228" s="69">
        <v>60.73318</v>
      </c>
      <c r="K228" s="69">
        <v>50.34446</v>
      </c>
    </row>
    <row r="229" spans="1:11" ht="24">
      <c r="A229" s="6">
        <v>10</v>
      </c>
      <c r="B229" s="75">
        <v>20274</v>
      </c>
      <c r="C229" s="1">
        <v>303.734</v>
      </c>
      <c r="D229" s="69">
        <v>0.455</v>
      </c>
      <c r="E229" s="69">
        <f t="shared" si="20"/>
        <v>0.03931200000000001</v>
      </c>
      <c r="F229" s="69">
        <f t="shared" si="23"/>
        <v>30.386173333333335</v>
      </c>
      <c r="G229" s="69">
        <f t="shared" si="24"/>
        <v>1.1945412460800002</v>
      </c>
      <c r="H229" s="6" t="s">
        <v>65</v>
      </c>
      <c r="I229" s="69">
        <v>25.67394</v>
      </c>
      <c r="J229" s="69">
        <v>30.00798</v>
      </c>
      <c r="K229" s="69">
        <v>35.4766</v>
      </c>
    </row>
    <row r="230" spans="1:11" ht="24">
      <c r="A230" s="6">
        <v>11</v>
      </c>
      <c r="B230" s="75">
        <v>20286</v>
      </c>
      <c r="C230" s="1">
        <v>303.774</v>
      </c>
      <c r="D230" s="69">
        <v>0.572</v>
      </c>
      <c r="E230" s="69">
        <f t="shared" si="20"/>
        <v>0.0494208</v>
      </c>
      <c r="F230" s="69">
        <f t="shared" si="23"/>
        <v>47.060583333333334</v>
      </c>
      <c r="G230" s="69">
        <f t="shared" si="24"/>
        <v>2.3257716768</v>
      </c>
      <c r="H230" s="6" t="s">
        <v>112</v>
      </c>
      <c r="I230" s="69">
        <v>64.24716</v>
      </c>
      <c r="J230" s="69">
        <v>46.25347</v>
      </c>
      <c r="K230" s="69">
        <v>30.68112</v>
      </c>
    </row>
    <row r="231" spans="1:11" ht="24">
      <c r="A231" s="6">
        <v>12</v>
      </c>
      <c r="B231" s="75">
        <v>20294</v>
      </c>
      <c r="C231" s="1">
        <v>303.824</v>
      </c>
      <c r="D231" s="69">
        <v>1.005</v>
      </c>
      <c r="E231" s="69">
        <f t="shared" si="20"/>
        <v>0.08683199999999999</v>
      </c>
      <c r="F231" s="69">
        <f t="shared" si="23"/>
        <v>27.952336666666667</v>
      </c>
      <c r="G231" s="69">
        <f t="shared" si="24"/>
        <v>2.42715729744</v>
      </c>
      <c r="H231" s="6" t="s">
        <v>113</v>
      </c>
      <c r="I231" s="69">
        <v>30.9531</v>
      </c>
      <c r="J231" s="69">
        <v>27.95189</v>
      </c>
      <c r="K231" s="69">
        <v>24.95202</v>
      </c>
    </row>
    <row r="232" spans="1:11" ht="24">
      <c r="A232" s="6">
        <v>13</v>
      </c>
      <c r="B232" s="75">
        <v>20300</v>
      </c>
      <c r="C232" s="1">
        <v>303.824</v>
      </c>
      <c r="D232" s="69">
        <v>1.037</v>
      </c>
      <c r="E232" s="69">
        <f t="shared" si="20"/>
        <v>0.0895968</v>
      </c>
      <c r="F232" s="69">
        <f t="shared" si="23"/>
        <v>13.65228</v>
      </c>
      <c r="G232" s="69">
        <f t="shared" si="24"/>
        <v>1.223200600704</v>
      </c>
      <c r="H232" s="6" t="s">
        <v>67</v>
      </c>
      <c r="I232" s="69">
        <v>11.13427</v>
      </c>
      <c r="J232" s="69">
        <v>21.18839</v>
      </c>
      <c r="K232" s="69">
        <v>8.63418</v>
      </c>
    </row>
    <row r="233" spans="1:11" ht="24">
      <c r="A233" s="6">
        <v>14</v>
      </c>
      <c r="B233" s="75">
        <v>20307</v>
      </c>
      <c r="C233" s="1">
        <v>303.794</v>
      </c>
      <c r="D233" s="69">
        <v>1.055</v>
      </c>
      <c r="E233" s="69">
        <f t="shared" si="20"/>
        <v>0.091152</v>
      </c>
      <c r="F233" s="69">
        <f t="shared" si="23"/>
        <v>18.353399999999997</v>
      </c>
      <c r="G233" s="69">
        <f t="shared" si="24"/>
        <v>1.6729491167999997</v>
      </c>
      <c r="H233" s="6" t="s">
        <v>68</v>
      </c>
      <c r="I233" s="69">
        <v>21.3626</v>
      </c>
      <c r="J233" s="69">
        <v>17.17682</v>
      </c>
      <c r="K233" s="69">
        <v>16.52078</v>
      </c>
    </row>
    <row r="234" spans="1:11" ht="24">
      <c r="A234" s="6">
        <v>15</v>
      </c>
      <c r="B234" s="75">
        <v>20315</v>
      </c>
      <c r="C234" s="1">
        <v>303.874</v>
      </c>
      <c r="D234" s="69">
        <v>1.297</v>
      </c>
      <c r="E234" s="69">
        <f t="shared" si="20"/>
        <v>0.1120608</v>
      </c>
      <c r="F234" s="69">
        <f t="shared" si="23"/>
        <v>12.583613333333332</v>
      </c>
      <c r="G234" s="69">
        <f t="shared" si="24"/>
        <v>1.410129777024</v>
      </c>
      <c r="H234" s="6" t="s">
        <v>114</v>
      </c>
      <c r="I234" s="69">
        <v>20.90676</v>
      </c>
      <c r="J234" s="69">
        <v>10.13961</v>
      </c>
      <c r="K234" s="69">
        <v>6.70447</v>
      </c>
    </row>
    <row r="235" spans="1:11" ht="24">
      <c r="A235" s="6">
        <v>16</v>
      </c>
      <c r="B235" s="75">
        <v>20323</v>
      </c>
      <c r="C235" s="1">
        <v>303.894</v>
      </c>
      <c r="D235" s="69">
        <v>1.421</v>
      </c>
      <c r="E235" s="69">
        <f t="shared" si="20"/>
        <v>0.1227744</v>
      </c>
      <c r="F235" s="69">
        <f t="shared" si="23"/>
        <v>23.154803333333334</v>
      </c>
      <c r="G235" s="69">
        <f t="shared" si="24"/>
        <v>2.842817086368</v>
      </c>
      <c r="H235" s="6" t="s">
        <v>115</v>
      </c>
      <c r="I235" s="69">
        <v>2.54972</v>
      </c>
      <c r="J235" s="69">
        <v>40.45266</v>
      </c>
      <c r="K235" s="69">
        <v>26.46203</v>
      </c>
    </row>
    <row r="236" spans="1:11" ht="24">
      <c r="A236" s="6">
        <v>17</v>
      </c>
      <c r="B236" s="75">
        <v>20329</v>
      </c>
      <c r="C236" s="1">
        <v>304.294</v>
      </c>
      <c r="D236" s="69">
        <v>6.106</v>
      </c>
      <c r="E236" s="69">
        <f t="shared" si="20"/>
        <v>0.5275584</v>
      </c>
      <c r="F236" s="69">
        <f t="shared" si="23"/>
        <v>89.88511333333334</v>
      </c>
      <c r="G236" s="69">
        <f t="shared" si="24"/>
        <v>47.419646573952</v>
      </c>
      <c r="H236" s="6" t="s">
        <v>70</v>
      </c>
      <c r="I236" s="69">
        <v>88.94914</v>
      </c>
      <c r="J236" s="69">
        <v>84.13803</v>
      </c>
      <c r="K236" s="69">
        <v>96.56817</v>
      </c>
    </row>
    <row r="237" spans="1:11" ht="24">
      <c r="A237" s="6">
        <v>18</v>
      </c>
      <c r="B237" s="75">
        <v>20339</v>
      </c>
      <c r="C237" s="1">
        <v>306.544</v>
      </c>
      <c r="D237" s="69">
        <v>52.114</v>
      </c>
      <c r="E237" s="69">
        <f t="shared" si="20"/>
        <v>4.5026496</v>
      </c>
      <c r="F237" s="69">
        <f t="shared" si="23"/>
        <v>843.2691133333334</v>
      </c>
      <c r="G237" s="69">
        <f t="shared" si="24"/>
        <v>3796.945335842688</v>
      </c>
      <c r="H237" s="6" t="s">
        <v>71</v>
      </c>
      <c r="I237" s="69">
        <v>804.05609</v>
      </c>
      <c r="J237" s="69">
        <v>841.32785</v>
      </c>
      <c r="K237" s="69">
        <v>884.4234</v>
      </c>
    </row>
    <row r="238" spans="1:11" ht="24">
      <c r="A238" s="6">
        <v>19</v>
      </c>
      <c r="B238" s="75">
        <v>20346</v>
      </c>
      <c r="C238" s="1">
        <v>304.974</v>
      </c>
      <c r="D238" s="69">
        <v>20.628</v>
      </c>
      <c r="E238" s="69">
        <f t="shared" si="20"/>
        <v>1.7822592000000002</v>
      </c>
      <c r="F238" s="69">
        <f t="shared" si="23"/>
        <v>295.88609333333335</v>
      </c>
      <c r="G238" s="69">
        <f t="shared" si="24"/>
        <v>527.3457119953921</v>
      </c>
      <c r="H238" s="6" t="s">
        <v>116</v>
      </c>
      <c r="I238" s="69">
        <v>311.97662</v>
      </c>
      <c r="J238" s="69">
        <v>255.19484</v>
      </c>
      <c r="K238" s="69">
        <v>320.48682</v>
      </c>
    </row>
    <row r="239" spans="1:11" ht="24">
      <c r="A239" s="6">
        <v>20</v>
      </c>
      <c r="B239" s="75">
        <v>20347</v>
      </c>
      <c r="C239" s="1">
        <v>305.614</v>
      </c>
      <c r="D239" s="69">
        <v>41.919</v>
      </c>
      <c r="E239" s="69">
        <f t="shared" si="20"/>
        <v>3.6218016</v>
      </c>
      <c r="F239" s="69">
        <f t="shared" si="23"/>
        <v>174.15974333333335</v>
      </c>
      <c r="G239" s="69">
        <f t="shared" si="24"/>
        <v>630.772037060256</v>
      </c>
      <c r="H239" s="6" t="s">
        <v>117</v>
      </c>
      <c r="I239" s="69">
        <v>171.26417</v>
      </c>
      <c r="J239" s="69">
        <v>177.27061</v>
      </c>
      <c r="K239" s="69">
        <v>173.94445</v>
      </c>
    </row>
    <row r="240" spans="1:11" ht="24">
      <c r="A240" s="6">
        <v>21</v>
      </c>
      <c r="B240" s="75">
        <v>20367</v>
      </c>
      <c r="C240" s="1">
        <v>304.564</v>
      </c>
      <c r="D240" s="69">
        <v>9.992</v>
      </c>
      <c r="E240" s="69">
        <f t="shared" si="20"/>
        <v>0.8633088000000001</v>
      </c>
      <c r="F240" s="69">
        <f aca="true" t="shared" si="25" ref="F240:F266">+AVERAGE(I240:K240)</f>
        <v>14.699563333333336</v>
      </c>
      <c r="G240" s="69">
        <f aca="true" t="shared" si="26" ref="G240:G266">F240*E240</f>
        <v>12.690262381824004</v>
      </c>
      <c r="H240" s="6" t="s">
        <v>56</v>
      </c>
      <c r="I240" s="69">
        <v>17.72669</v>
      </c>
      <c r="J240" s="69">
        <v>5.63358</v>
      </c>
      <c r="K240" s="69">
        <v>20.73842</v>
      </c>
    </row>
    <row r="241" spans="1:11" ht="24">
      <c r="A241" s="6">
        <v>22</v>
      </c>
      <c r="B241" s="75">
        <v>20378</v>
      </c>
      <c r="C241" s="1">
        <v>304.424</v>
      </c>
      <c r="D241" s="69">
        <v>6.759</v>
      </c>
      <c r="E241" s="69">
        <f t="shared" si="20"/>
        <v>0.5839776000000001</v>
      </c>
      <c r="F241" s="69">
        <f t="shared" si="25"/>
        <v>33.20252</v>
      </c>
      <c r="G241" s="69">
        <f t="shared" si="26"/>
        <v>19.389527943552004</v>
      </c>
      <c r="H241" s="6" t="s">
        <v>57</v>
      </c>
      <c r="I241" s="69">
        <v>37.24086</v>
      </c>
      <c r="J241" s="69">
        <v>31.64303</v>
      </c>
      <c r="K241" s="69">
        <v>30.72367</v>
      </c>
    </row>
    <row r="242" spans="1:11" ht="24">
      <c r="A242" s="6">
        <v>23</v>
      </c>
      <c r="B242" s="75">
        <v>20388</v>
      </c>
      <c r="C242" s="1">
        <v>304.254</v>
      </c>
      <c r="D242" s="69">
        <v>4.572</v>
      </c>
      <c r="E242" s="69">
        <f t="shared" si="20"/>
        <v>0.3950208</v>
      </c>
      <c r="F242" s="69">
        <f t="shared" si="25"/>
        <v>10.1173</v>
      </c>
      <c r="G242" s="69">
        <f t="shared" si="26"/>
        <v>3.99654393984</v>
      </c>
      <c r="H242" s="6" t="s">
        <v>118</v>
      </c>
      <c r="I242" s="69">
        <v>14.02524</v>
      </c>
      <c r="J242" s="69">
        <v>4.04959</v>
      </c>
      <c r="K242" s="69">
        <v>12.27707</v>
      </c>
    </row>
    <row r="243" spans="1:11" ht="24">
      <c r="A243" s="6">
        <v>24</v>
      </c>
      <c r="B243" s="75">
        <v>20398</v>
      </c>
      <c r="C243" s="1">
        <v>304.244</v>
      </c>
      <c r="D243" s="69">
        <v>4.494</v>
      </c>
      <c r="E243" s="69">
        <f t="shared" si="20"/>
        <v>0.3882816</v>
      </c>
      <c r="F243" s="69">
        <f t="shared" si="25"/>
        <v>17.94033333333333</v>
      </c>
      <c r="G243" s="69">
        <f t="shared" si="26"/>
        <v>6.9659013311999995</v>
      </c>
      <c r="H243" s="6" t="s">
        <v>119</v>
      </c>
      <c r="I243" s="69">
        <v>19.90732</v>
      </c>
      <c r="J243" s="69">
        <v>17.57268</v>
      </c>
      <c r="K243" s="69">
        <v>16.341</v>
      </c>
    </row>
    <row r="244" spans="1:11" ht="24">
      <c r="A244" s="6">
        <v>25</v>
      </c>
      <c r="B244" s="75">
        <v>20408</v>
      </c>
      <c r="C244" s="1">
        <v>304.144</v>
      </c>
      <c r="D244" s="69">
        <v>3.611</v>
      </c>
      <c r="E244" s="69">
        <f t="shared" si="20"/>
        <v>0.31199040000000006</v>
      </c>
      <c r="F244" s="69">
        <f t="shared" si="25"/>
        <v>19.768126666666667</v>
      </c>
      <c r="G244" s="69">
        <f t="shared" si="26"/>
        <v>6.167465745984002</v>
      </c>
      <c r="H244" s="6" t="s">
        <v>59</v>
      </c>
      <c r="I244" s="69">
        <v>9.82987</v>
      </c>
      <c r="J244" s="69">
        <v>23.37541</v>
      </c>
      <c r="K244" s="69">
        <v>26.0991</v>
      </c>
    </row>
    <row r="245" spans="1:11" ht="24">
      <c r="A245" s="6">
        <v>26</v>
      </c>
      <c r="B245" s="75">
        <v>20416</v>
      </c>
      <c r="C245" s="1">
        <v>304.044</v>
      </c>
      <c r="D245" s="69">
        <v>3.002</v>
      </c>
      <c r="E245" s="69">
        <f t="shared" si="20"/>
        <v>0.2593728</v>
      </c>
      <c r="F245" s="69">
        <f t="shared" si="25"/>
        <v>26.194873333333334</v>
      </c>
      <c r="G245" s="69">
        <f t="shared" si="26"/>
        <v>6.794237642112001</v>
      </c>
      <c r="H245" s="6" t="s">
        <v>60</v>
      </c>
      <c r="I245" s="69">
        <v>37.14175</v>
      </c>
      <c r="J245" s="69">
        <v>20.37186</v>
      </c>
      <c r="K245" s="69">
        <v>21.07101</v>
      </c>
    </row>
    <row r="246" spans="1:11" ht="24">
      <c r="A246" s="6">
        <v>27</v>
      </c>
      <c r="B246" s="75">
        <v>20430</v>
      </c>
      <c r="C246" s="1">
        <v>304.894</v>
      </c>
      <c r="D246" s="69">
        <v>1.894</v>
      </c>
      <c r="E246" s="69">
        <f t="shared" si="20"/>
        <v>0.1636416</v>
      </c>
      <c r="F246" s="69">
        <f t="shared" si="25"/>
        <v>35.390813333333334</v>
      </c>
      <c r="G246" s="69">
        <f t="shared" si="26"/>
        <v>5.791409319168</v>
      </c>
      <c r="H246" s="6" t="s">
        <v>101</v>
      </c>
      <c r="I246" s="69">
        <v>29.35699</v>
      </c>
      <c r="J246" s="69">
        <v>32.12877</v>
      </c>
      <c r="K246" s="69">
        <v>44.68668</v>
      </c>
    </row>
    <row r="247" spans="1:11" ht="24">
      <c r="A247" s="6">
        <v>28</v>
      </c>
      <c r="B247" s="75">
        <v>20437</v>
      </c>
      <c r="C247" s="1">
        <v>303.874</v>
      </c>
      <c r="D247" s="69">
        <v>1.723</v>
      </c>
      <c r="E247" s="69">
        <f t="shared" si="20"/>
        <v>0.1488672</v>
      </c>
      <c r="F247" s="69">
        <f t="shared" si="25"/>
        <v>25.384050000000002</v>
      </c>
      <c r="G247" s="69">
        <f t="shared" si="26"/>
        <v>3.7788524481600003</v>
      </c>
      <c r="H247" s="6" t="s">
        <v>102</v>
      </c>
      <c r="I247" s="69">
        <v>14.30083</v>
      </c>
      <c r="J247" s="69">
        <v>26.72252</v>
      </c>
      <c r="K247" s="69">
        <v>35.1288</v>
      </c>
    </row>
    <row r="248" spans="1:11" ht="24">
      <c r="A248" s="6">
        <v>29</v>
      </c>
      <c r="B248" s="75">
        <v>20447</v>
      </c>
      <c r="C248" s="1">
        <v>303.804</v>
      </c>
      <c r="D248" s="69">
        <v>1.541</v>
      </c>
      <c r="E248" s="69">
        <f t="shared" si="20"/>
        <v>0.1331424</v>
      </c>
      <c r="F248" s="69">
        <f t="shared" si="25"/>
        <v>20.997263333333333</v>
      </c>
      <c r="G248" s="69">
        <f t="shared" si="26"/>
        <v>2.795626033632</v>
      </c>
      <c r="H248" s="6" t="s">
        <v>103</v>
      </c>
      <c r="I248" s="69">
        <v>27.04968</v>
      </c>
      <c r="J248" s="69">
        <v>14.09613</v>
      </c>
      <c r="K248" s="69">
        <v>21.84598</v>
      </c>
    </row>
    <row r="249" spans="1:11" ht="24">
      <c r="A249" s="6">
        <v>30</v>
      </c>
      <c r="B249" s="75">
        <v>20461</v>
      </c>
      <c r="C249" s="1">
        <v>303.724</v>
      </c>
      <c r="D249" s="69">
        <v>0.751</v>
      </c>
      <c r="E249" s="69">
        <f t="shared" si="20"/>
        <v>0.0648864</v>
      </c>
      <c r="F249" s="69">
        <f t="shared" si="25"/>
        <v>42.45141</v>
      </c>
      <c r="G249" s="69">
        <f t="shared" si="26"/>
        <v>2.754519169824</v>
      </c>
      <c r="H249" s="6" t="s">
        <v>121</v>
      </c>
      <c r="I249" s="69">
        <v>36.69806</v>
      </c>
      <c r="J249" s="69">
        <v>49.01961</v>
      </c>
      <c r="K249" s="69">
        <v>41.63656</v>
      </c>
    </row>
    <row r="250" spans="1:11" ht="24">
      <c r="A250" s="6">
        <v>31</v>
      </c>
      <c r="B250" s="75">
        <v>20471</v>
      </c>
      <c r="C250" s="1">
        <v>303.644</v>
      </c>
      <c r="D250" s="69">
        <v>0.325</v>
      </c>
      <c r="E250" s="69">
        <f t="shared" si="20"/>
        <v>0.02808</v>
      </c>
      <c r="F250" s="69">
        <f t="shared" si="25"/>
        <v>16.79980666666667</v>
      </c>
      <c r="G250" s="69">
        <f t="shared" si="26"/>
        <v>0.47173857120000007</v>
      </c>
      <c r="H250" s="6" t="s">
        <v>122</v>
      </c>
      <c r="I250" s="69">
        <v>7.36594</v>
      </c>
      <c r="J250" s="69">
        <v>16.67535</v>
      </c>
      <c r="K250" s="69">
        <v>26.35813</v>
      </c>
    </row>
    <row r="251" spans="1:11" ht="24">
      <c r="A251" s="6">
        <v>32</v>
      </c>
      <c r="B251" s="75">
        <v>20483</v>
      </c>
      <c r="C251" s="1">
        <v>303.644</v>
      </c>
      <c r="D251" s="69">
        <v>0.476</v>
      </c>
      <c r="E251" s="69">
        <f t="shared" si="20"/>
        <v>0.0411264</v>
      </c>
      <c r="F251" s="69">
        <f t="shared" si="25"/>
        <v>26.03426333333333</v>
      </c>
      <c r="G251" s="69">
        <f t="shared" si="26"/>
        <v>1.070695527552</v>
      </c>
      <c r="H251" s="6" t="s">
        <v>123</v>
      </c>
      <c r="I251" s="69">
        <v>45.70019</v>
      </c>
      <c r="J251" s="69">
        <v>16.86108</v>
      </c>
      <c r="K251" s="69">
        <v>15.54152</v>
      </c>
    </row>
    <row r="252" spans="1:11" ht="24">
      <c r="A252" s="6">
        <v>33</v>
      </c>
      <c r="B252" s="75">
        <v>20491</v>
      </c>
      <c r="C252" s="1">
        <v>303.614</v>
      </c>
      <c r="D252" s="69">
        <v>0.212</v>
      </c>
      <c r="E252" s="69">
        <f t="shared" si="20"/>
        <v>0.0183168</v>
      </c>
      <c r="F252" s="69">
        <f t="shared" si="25"/>
        <v>4.640696666666667</v>
      </c>
      <c r="G252" s="69">
        <f t="shared" si="26"/>
        <v>0.085002712704</v>
      </c>
      <c r="H252" s="6" t="s">
        <v>124</v>
      </c>
      <c r="I252" s="69">
        <v>7.35765</v>
      </c>
      <c r="J252" s="69">
        <v>3.17449</v>
      </c>
      <c r="K252" s="69">
        <v>3.38995</v>
      </c>
    </row>
    <row r="253" spans="1:11" ht="24">
      <c r="A253" s="6">
        <v>34</v>
      </c>
      <c r="B253" s="75">
        <v>20500</v>
      </c>
      <c r="C253" s="1">
        <v>303.654</v>
      </c>
      <c r="D253" s="69">
        <v>0.469</v>
      </c>
      <c r="E253" s="69">
        <f t="shared" si="20"/>
        <v>0.0405216</v>
      </c>
      <c r="F253" s="69">
        <f t="shared" si="25"/>
        <v>11.43799</v>
      </c>
      <c r="G253" s="69">
        <f t="shared" si="26"/>
        <v>0.46348565558399996</v>
      </c>
      <c r="H253" s="6" t="s">
        <v>125</v>
      </c>
      <c r="I253" s="69">
        <v>10.07802</v>
      </c>
      <c r="J253" s="69">
        <v>14.07043</v>
      </c>
      <c r="K253" s="69">
        <v>10.16552</v>
      </c>
    </row>
    <row r="254" spans="1:11" ht="24">
      <c r="A254" s="6">
        <v>35</v>
      </c>
      <c r="B254" s="75">
        <v>20506</v>
      </c>
      <c r="C254" s="1">
        <v>303.644</v>
      </c>
      <c r="D254" s="69">
        <v>0.47</v>
      </c>
      <c r="E254" s="69">
        <f t="shared" si="20"/>
        <v>0.040608</v>
      </c>
      <c r="F254" s="69">
        <f t="shared" si="25"/>
        <v>8.189993333333334</v>
      </c>
      <c r="G254" s="69">
        <f t="shared" si="26"/>
        <v>0.33257924928</v>
      </c>
      <c r="H254" s="6" t="s">
        <v>126</v>
      </c>
      <c r="I254" s="69">
        <v>12.76576</v>
      </c>
      <c r="J254" s="69">
        <v>8.04376</v>
      </c>
      <c r="K254" s="69">
        <v>3.76046</v>
      </c>
    </row>
    <row r="255" spans="1:11" ht="24">
      <c r="A255" s="6">
        <v>36</v>
      </c>
      <c r="B255" s="75">
        <v>20522</v>
      </c>
      <c r="C255" s="1">
        <v>303.614</v>
      </c>
      <c r="D255" s="69">
        <v>0.271</v>
      </c>
      <c r="E255" s="69">
        <f t="shared" si="20"/>
        <v>0.023414400000000002</v>
      </c>
      <c r="F255" s="69">
        <f t="shared" si="25"/>
        <v>11.11853</v>
      </c>
      <c r="G255" s="69">
        <f t="shared" si="26"/>
        <v>0.260333708832</v>
      </c>
      <c r="H255" s="6" t="s">
        <v>128</v>
      </c>
      <c r="I255" s="69">
        <v>17.07942</v>
      </c>
      <c r="J255" s="69">
        <v>4.48229</v>
      </c>
      <c r="K255" s="69">
        <v>11.79388</v>
      </c>
    </row>
    <row r="256" spans="1:11" ht="24">
      <c r="A256" s="6">
        <v>37</v>
      </c>
      <c r="B256" s="75">
        <v>20528</v>
      </c>
      <c r="C256" s="1">
        <v>303.594</v>
      </c>
      <c r="D256" s="69">
        <v>0.704</v>
      </c>
      <c r="E256" s="69">
        <f t="shared" si="20"/>
        <v>0.0608256</v>
      </c>
      <c r="F256" s="69">
        <f t="shared" si="25"/>
        <v>21.853123333333333</v>
      </c>
      <c r="G256" s="69">
        <f t="shared" si="26"/>
        <v>1.329229338624</v>
      </c>
      <c r="H256" s="6" t="s">
        <v>129</v>
      </c>
      <c r="I256" s="69">
        <v>20.48491</v>
      </c>
      <c r="J256" s="69">
        <v>24.93316</v>
      </c>
      <c r="K256" s="69">
        <v>20.1413</v>
      </c>
    </row>
    <row r="257" spans="1:16" ht="24">
      <c r="A257" s="78">
        <v>38</v>
      </c>
      <c r="B257" s="79">
        <v>20535</v>
      </c>
      <c r="C257" s="80">
        <v>303.544</v>
      </c>
      <c r="D257" s="81">
        <v>0.2</v>
      </c>
      <c r="E257" s="81">
        <f t="shared" si="20"/>
        <v>0.01728</v>
      </c>
      <c r="F257" s="81">
        <f t="shared" si="25"/>
        <v>11.339866666666666</v>
      </c>
      <c r="G257" s="81">
        <f t="shared" si="26"/>
        <v>0.195952896</v>
      </c>
      <c r="H257" s="78" t="s">
        <v>130</v>
      </c>
      <c r="I257" s="81">
        <v>11.09424</v>
      </c>
      <c r="J257" s="81">
        <v>11.04544</v>
      </c>
      <c r="K257" s="81">
        <v>11.87992</v>
      </c>
      <c r="L257" s="80"/>
      <c r="M257" s="80"/>
      <c r="N257" s="80"/>
      <c r="O257" s="80"/>
      <c r="P257" s="80"/>
    </row>
    <row r="258" spans="1:11" ht="24">
      <c r="A258" s="6">
        <v>1</v>
      </c>
      <c r="B258" s="75">
        <v>20555</v>
      </c>
      <c r="C258" s="1">
        <v>303.564</v>
      </c>
      <c r="D258" s="69">
        <v>0.212</v>
      </c>
      <c r="E258" s="69">
        <f t="shared" si="20"/>
        <v>0.0183168</v>
      </c>
      <c r="F258" s="69">
        <f t="shared" si="25"/>
        <v>9.645913333333333</v>
      </c>
      <c r="G258" s="69">
        <f t="shared" si="26"/>
        <v>0.176682265344</v>
      </c>
      <c r="H258" s="6" t="s">
        <v>131</v>
      </c>
      <c r="I258" s="69">
        <v>6.37055</v>
      </c>
      <c r="J258" s="69">
        <v>14.22969</v>
      </c>
      <c r="K258" s="69">
        <v>8.3375</v>
      </c>
    </row>
    <row r="259" spans="1:11" ht="24">
      <c r="A259" s="6">
        <v>2</v>
      </c>
      <c r="B259" s="75">
        <v>20571</v>
      </c>
      <c r="C259" s="1">
        <v>303.564</v>
      </c>
      <c r="D259" s="69">
        <v>0.182</v>
      </c>
      <c r="E259" s="69">
        <f t="shared" si="20"/>
        <v>0.0157248</v>
      </c>
      <c r="F259" s="69">
        <f t="shared" si="25"/>
        <v>15.968713333333334</v>
      </c>
      <c r="G259" s="69">
        <f t="shared" si="26"/>
        <v>0.25110482342400003</v>
      </c>
      <c r="H259" s="6" t="s">
        <v>132</v>
      </c>
      <c r="I259" s="69">
        <v>21.07235</v>
      </c>
      <c r="J259" s="69">
        <v>11.99608</v>
      </c>
      <c r="K259" s="69">
        <v>14.83771</v>
      </c>
    </row>
    <row r="260" spans="1:11" ht="24">
      <c r="A260" s="6">
        <v>3</v>
      </c>
      <c r="B260" s="75">
        <v>20576</v>
      </c>
      <c r="C260" s="1">
        <v>303.564</v>
      </c>
      <c r="D260" s="69">
        <v>0.215</v>
      </c>
      <c r="E260" s="69">
        <f t="shared" si="20"/>
        <v>0.018576000000000002</v>
      </c>
      <c r="F260" s="69">
        <f t="shared" si="25"/>
        <v>17.586716666666664</v>
      </c>
      <c r="G260" s="69">
        <f t="shared" si="26"/>
        <v>0.3266908488</v>
      </c>
      <c r="H260" s="6" t="s">
        <v>133</v>
      </c>
      <c r="I260" s="69">
        <v>23.59662</v>
      </c>
      <c r="J260" s="69">
        <v>16.68498</v>
      </c>
      <c r="K260" s="69">
        <v>12.47855</v>
      </c>
    </row>
    <row r="261" spans="1:11" ht="24">
      <c r="A261" s="6">
        <v>4</v>
      </c>
      <c r="B261" s="75">
        <v>20596</v>
      </c>
      <c r="C261" s="1">
        <v>303.594</v>
      </c>
      <c r="D261" s="69">
        <v>0.248</v>
      </c>
      <c r="E261" s="69">
        <f t="shared" si="20"/>
        <v>0.0214272</v>
      </c>
      <c r="F261" s="69">
        <f t="shared" si="25"/>
        <v>11.960196666666667</v>
      </c>
      <c r="G261" s="69">
        <f t="shared" si="26"/>
        <v>0.256273526016</v>
      </c>
      <c r="H261" s="6" t="s">
        <v>134</v>
      </c>
      <c r="I261" s="69">
        <v>9.92539</v>
      </c>
      <c r="J261" s="69">
        <v>8.40437</v>
      </c>
      <c r="K261" s="69">
        <v>17.55083</v>
      </c>
    </row>
    <row r="262" spans="1:11" ht="24">
      <c r="A262" s="6">
        <v>5</v>
      </c>
      <c r="B262" s="75">
        <v>20605</v>
      </c>
      <c r="C262" s="1">
        <v>303.594</v>
      </c>
      <c r="D262" s="69">
        <v>0.245</v>
      </c>
      <c r="E262" s="69">
        <f t="shared" si="20"/>
        <v>0.021168</v>
      </c>
      <c r="F262" s="69">
        <f t="shared" si="25"/>
        <v>22.340280000000003</v>
      </c>
      <c r="G262" s="69">
        <f t="shared" si="26"/>
        <v>0.4728990470400001</v>
      </c>
      <c r="H262" s="6" t="s">
        <v>135</v>
      </c>
      <c r="I262" s="69">
        <v>32.73998</v>
      </c>
      <c r="J262" s="69">
        <v>16.42036</v>
      </c>
      <c r="K262" s="69">
        <v>17.8605</v>
      </c>
    </row>
    <row r="263" spans="1:11" ht="24">
      <c r="A263" s="6">
        <v>6</v>
      </c>
      <c r="B263" s="75">
        <v>20611</v>
      </c>
      <c r="C263" s="1">
        <v>303.644</v>
      </c>
      <c r="D263" s="69">
        <v>0.296</v>
      </c>
      <c r="E263" s="69">
        <f t="shared" si="20"/>
        <v>0.0255744</v>
      </c>
      <c r="F263" s="69">
        <f t="shared" si="25"/>
        <v>38.40833333333333</v>
      </c>
      <c r="G263" s="69">
        <f t="shared" si="26"/>
        <v>0.9822700799999999</v>
      </c>
      <c r="H263" s="6" t="s">
        <v>136</v>
      </c>
      <c r="I263" s="69">
        <v>43.12728</v>
      </c>
      <c r="J263" s="69">
        <v>34.08294</v>
      </c>
      <c r="K263" s="69">
        <v>38.01478</v>
      </c>
    </row>
    <row r="264" spans="1:11" ht="24">
      <c r="A264" s="6">
        <v>7</v>
      </c>
      <c r="B264" s="75">
        <v>20626</v>
      </c>
      <c r="C264" s="1">
        <v>303.524</v>
      </c>
      <c r="D264" s="69">
        <v>0.081</v>
      </c>
      <c r="E264" s="69">
        <f t="shared" si="20"/>
        <v>0.006998400000000001</v>
      </c>
      <c r="F264" s="69">
        <f t="shared" si="25"/>
        <v>25.136726666666664</v>
      </c>
      <c r="G264" s="69">
        <f t="shared" si="26"/>
        <v>0.17591686790400002</v>
      </c>
      <c r="H264" s="6" t="s">
        <v>110</v>
      </c>
      <c r="I264" s="69">
        <v>33.80904</v>
      </c>
      <c r="J264" s="69">
        <v>27.24364</v>
      </c>
      <c r="K264" s="69">
        <v>14.3575</v>
      </c>
    </row>
    <row r="265" spans="1:11" ht="24">
      <c r="A265" s="6">
        <v>8</v>
      </c>
      <c r="B265" s="75">
        <v>20628</v>
      </c>
      <c r="C265" s="1">
        <v>303.624</v>
      </c>
      <c r="D265" s="69">
        <v>0.372</v>
      </c>
      <c r="E265" s="69">
        <f t="shared" si="20"/>
        <v>0.032140800000000004</v>
      </c>
      <c r="F265" s="69">
        <f t="shared" si="25"/>
        <v>36.467980000000004</v>
      </c>
      <c r="G265" s="69">
        <f t="shared" si="26"/>
        <v>1.1721100515840004</v>
      </c>
      <c r="H265" s="6" t="s">
        <v>111</v>
      </c>
      <c r="I265" s="69">
        <v>38.92474</v>
      </c>
      <c r="J265" s="69">
        <v>33.94716</v>
      </c>
      <c r="K265" s="69">
        <v>36.53204</v>
      </c>
    </row>
    <row r="266" spans="1:11" ht="24">
      <c r="A266" s="6">
        <v>9</v>
      </c>
      <c r="B266" s="75">
        <v>20634</v>
      </c>
      <c r="C266" s="1">
        <v>303.594</v>
      </c>
      <c r="D266" s="69">
        <v>0.154</v>
      </c>
      <c r="E266" s="69">
        <f t="shared" si="20"/>
        <v>0.0133056</v>
      </c>
      <c r="F266" s="69">
        <f t="shared" si="25"/>
        <v>34.270140000000005</v>
      </c>
      <c r="G266" s="69">
        <f t="shared" si="26"/>
        <v>0.45598477478400007</v>
      </c>
      <c r="H266" s="6" t="s">
        <v>64</v>
      </c>
      <c r="I266" s="69">
        <v>34.73852</v>
      </c>
      <c r="J266" s="69">
        <v>36.70233</v>
      </c>
      <c r="K266" s="69">
        <v>31.36957</v>
      </c>
    </row>
    <row r="267" spans="1:11" ht="24">
      <c r="A267" s="6">
        <v>10</v>
      </c>
      <c r="B267" s="75">
        <v>20640</v>
      </c>
      <c r="C267" s="1">
        <v>303.544</v>
      </c>
      <c r="D267" s="69">
        <v>0.213</v>
      </c>
      <c r="E267" s="69">
        <f t="shared" si="20"/>
        <v>0.0184032</v>
      </c>
      <c r="F267" s="69">
        <f aca="true" t="shared" si="27" ref="F267:F309">+AVERAGE(I267:K267)</f>
        <v>27.973666666666663</v>
      </c>
      <c r="G267" s="69">
        <f aca="true" t="shared" si="28" ref="G267:G309">F267*E267</f>
        <v>0.5148049823999999</v>
      </c>
      <c r="H267" s="6" t="s">
        <v>65</v>
      </c>
      <c r="I267" s="69">
        <v>36.961</v>
      </c>
      <c r="J267" s="69">
        <v>25.036</v>
      </c>
      <c r="K267" s="69">
        <v>21.924</v>
      </c>
    </row>
    <row r="268" spans="1:11" ht="24">
      <c r="A268" s="6">
        <v>11</v>
      </c>
      <c r="B268" s="75">
        <v>20648</v>
      </c>
      <c r="C268" s="1">
        <v>303.604</v>
      </c>
      <c r="D268" s="69">
        <v>0.216</v>
      </c>
      <c r="E268" s="69">
        <f t="shared" si="20"/>
        <v>0.0186624</v>
      </c>
      <c r="F268" s="69">
        <f t="shared" si="27"/>
        <v>37.559333333333335</v>
      </c>
      <c r="G268" s="69">
        <f t="shared" si="28"/>
        <v>0.7009473024</v>
      </c>
      <c r="H268" s="6" t="s">
        <v>112</v>
      </c>
      <c r="I268" s="69">
        <v>48.848</v>
      </c>
      <c r="J268" s="69">
        <v>30.103</v>
      </c>
      <c r="K268" s="69">
        <v>33.727</v>
      </c>
    </row>
    <row r="269" spans="1:11" ht="24">
      <c r="A269" s="6">
        <v>12</v>
      </c>
      <c r="B269" s="75">
        <v>20655</v>
      </c>
      <c r="C269" s="1">
        <v>303.564</v>
      </c>
      <c r="D269" s="69">
        <v>0.192</v>
      </c>
      <c r="E269" s="69">
        <f t="shared" si="20"/>
        <v>0.0165888</v>
      </c>
      <c r="F269" s="69">
        <f t="shared" si="27"/>
        <v>29.284999999999997</v>
      </c>
      <c r="G269" s="69">
        <f t="shared" si="28"/>
        <v>0.485803008</v>
      </c>
      <c r="H269" s="6" t="s">
        <v>113</v>
      </c>
      <c r="I269" s="69">
        <v>29.742</v>
      </c>
      <c r="J269" s="69">
        <v>32.933</v>
      </c>
      <c r="K269" s="69">
        <v>25.18</v>
      </c>
    </row>
    <row r="270" spans="1:11" ht="24">
      <c r="A270" s="6">
        <v>13</v>
      </c>
      <c r="B270" s="75">
        <v>20661</v>
      </c>
      <c r="C270" s="1">
        <v>304.624</v>
      </c>
      <c r="D270" s="69">
        <v>9.245</v>
      </c>
      <c r="E270" s="69">
        <f t="shared" si="20"/>
        <v>0.7987679999999999</v>
      </c>
      <c r="F270" s="69">
        <f t="shared" si="27"/>
        <v>190.25333333333333</v>
      </c>
      <c r="G270" s="69">
        <f t="shared" si="28"/>
        <v>151.96827455999997</v>
      </c>
      <c r="H270" s="6" t="s">
        <v>67</v>
      </c>
      <c r="I270" s="69">
        <v>174.632</v>
      </c>
      <c r="J270" s="69">
        <v>245.647</v>
      </c>
      <c r="K270" s="69">
        <v>150.481</v>
      </c>
    </row>
    <row r="271" spans="1:11" ht="24">
      <c r="A271" s="6">
        <v>14</v>
      </c>
      <c r="B271" s="75">
        <v>20673</v>
      </c>
      <c r="C271" s="1">
        <v>303.694</v>
      </c>
      <c r="D271" s="69">
        <v>0.874</v>
      </c>
      <c r="E271" s="69">
        <f t="shared" si="20"/>
        <v>0.0755136</v>
      </c>
      <c r="F271" s="69">
        <f t="shared" si="27"/>
        <v>21.03701</v>
      </c>
      <c r="G271" s="69">
        <f t="shared" si="28"/>
        <v>1.5885803583359999</v>
      </c>
      <c r="H271" s="6" t="s">
        <v>68</v>
      </c>
      <c r="I271" s="69">
        <v>19.30206</v>
      </c>
      <c r="J271" s="69">
        <v>18.38358</v>
      </c>
      <c r="K271" s="69">
        <v>25.42539</v>
      </c>
    </row>
    <row r="272" spans="1:11" ht="24">
      <c r="A272" s="6">
        <v>15</v>
      </c>
      <c r="B272" s="75">
        <v>20678</v>
      </c>
      <c r="C272" s="1">
        <v>305.364</v>
      </c>
      <c r="D272" s="69">
        <v>26.598</v>
      </c>
      <c r="E272" s="69">
        <f t="shared" si="20"/>
        <v>2.2980672</v>
      </c>
      <c r="F272" s="69">
        <f t="shared" si="27"/>
        <v>213.96534666666665</v>
      </c>
      <c r="G272" s="69">
        <f t="shared" si="28"/>
        <v>491.706745111296</v>
      </c>
      <c r="H272" s="6" t="s">
        <v>114</v>
      </c>
      <c r="I272" s="69">
        <v>205.03443</v>
      </c>
      <c r="J272" s="69">
        <v>213.10481</v>
      </c>
      <c r="K272" s="69">
        <v>223.7568</v>
      </c>
    </row>
    <row r="273" spans="1:11" ht="24">
      <c r="A273" s="6">
        <v>16</v>
      </c>
      <c r="B273" s="75">
        <v>20687</v>
      </c>
      <c r="C273" s="1">
        <v>303.554</v>
      </c>
      <c r="D273" s="69">
        <v>0.862</v>
      </c>
      <c r="E273" s="69">
        <f t="shared" si="20"/>
        <v>0.07447680000000001</v>
      </c>
      <c r="F273" s="69">
        <f t="shared" si="27"/>
        <v>31.001536666666667</v>
      </c>
      <c r="G273" s="69">
        <f t="shared" si="28"/>
        <v>2.308895246016</v>
      </c>
      <c r="H273" s="6" t="s">
        <v>115</v>
      </c>
      <c r="I273" s="69">
        <v>28.58284</v>
      </c>
      <c r="J273" s="69">
        <v>34.8491</v>
      </c>
      <c r="K273" s="69">
        <v>29.57267</v>
      </c>
    </row>
    <row r="274" spans="1:11" ht="24">
      <c r="A274" s="6">
        <v>17</v>
      </c>
      <c r="B274" s="75">
        <v>20693</v>
      </c>
      <c r="C274" s="1">
        <v>303.924</v>
      </c>
      <c r="D274" s="69">
        <v>2.467</v>
      </c>
      <c r="E274" s="69">
        <f t="shared" si="20"/>
        <v>0.21314880000000003</v>
      </c>
      <c r="F274" s="69">
        <f t="shared" si="27"/>
        <v>12.577183333333332</v>
      </c>
      <c r="G274" s="69">
        <f t="shared" si="28"/>
        <v>2.68081153488</v>
      </c>
      <c r="H274" s="6" t="s">
        <v>70</v>
      </c>
      <c r="I274" s="69">
        <v>26.00549</v>
      </c>
      <c r="J274" s="69">
        <v>5.05322</v>
      </c>
      <c r="K274" s="69">
        <v>6.67284</v>
      </c>
    </row>
    <row r="275" spans="1:11" ht="24">
      <c r="A275" s="6">
        <v>18</v>
      </c>
      <c r="B275" s="75">
        <v>20701</v>
      </c>
      <c r="C275" s="1">
        <v>303.734</v>
      </c>
      <c r="D275" s="69">
        <v>1.994</v>
      </c>
      <c r="E275" s="69">
        <f t="shared" si="20"/>
        <v>0.1722816</v>
      </c>
      <c r="F275" s="69">
        <f t="shared" si="27"/>
        <v>13.620556666666667</v>
      </c>
      <c r="G275" s="69">
        <f t="shared" si="28"/>
        <v>2.3465712954240003</v>
      </c>
      <c r="H275" s="6" t="s">
        <v>71</v>
      </c>
      <c r="I275" s="69">
        <v>18.47746</v>
      </c>
      <c r="J275" s="69">
        <v>9.89873</v>
      </c>
      <c r="K275" s="69">
        <v>12.48548</v>
      </c>
    </row>
    <row r="276" spans="1:11" ht="24">
      <c r="A276" s="6">
        <v>19</v>
      </c>
      <c r="B276" s="75">
        <v>20708</v>
      </c>
      <c r="C276" s="1">
        <v>305.064</v>
      </c>
      <c r="D276" s="69">
        <v>19.903</v>
      </c>
      <c r="E276" s="69">
        <f t="shared" si="20"/>
        <v>1.7196192</v>
      </c>
      <c r="F276" s="69">
        <f t="shared" si="27"/>
        <v>323.28647666666666</v>
      </c>
      <c r="G276" s="69">
        <f t="shared" si="28"/>
        <v>555.929632376352</v>
      </c>
      <c r="H276" s="6" t="s">
        <v>116</v>
      </c>
      <c r="I276" s="69">
        <v>340.81599</v>
      </c>
      <c r="J276" s="69">
        <v>318.88979</v>
      </c>
      <c r="K276" s="69">
        <v>310.15365</v>
      </c>
    </row>
    <row r="277" spans="1:11" ht="24">
      <c r="A277" s="6">
        <v>20</v>
      </c>
      <c r="B277" s="75">
        <v>20717</v>
      </c>
      <c r="C277" s="1">
        <v>304.094</v>
      </c>
      <c r="D277" s="69">
        <v>3.784</v>
      </c>
      <c r="E277" s="69">
        <f t="shared" si="20"/>
        <v>0.3269376</v>
      </c>
      <c r="F277" s="69">
        <f t="shared" si="27"/>
        <v>30.934186666666665</v>
      </c>
      <c r="G277" s="69">
        <f t="shared" si="28"/>
        <v>10.113548746751999</v>
      </c>
      <c r="H277" s="6" t="s">
        <v>117</v>
      </c>
      <c r="I277" s="69">
        <v>30.73124</v>
      </c>
      <c r="J277" s="69">
        <v>35.23155</v>
      </c>
      <c r="K277" s="69">
        <v>26.83977</v>
      </c>
    </row>
    <row r="278" spans="1:11" ht="24">
      <c r="A278" s="6">
        <v>21</v>
      </c>
      <c r="B278" s="75">
        <v>20726</v>
      </c>
      <c r="C278" s="1">
        <v>306.844</v>
      </c>
      <c r="D278" s="69">
        <v>71.479</v>
      </c>
      <c r="E278" s="69">
        <f t="shared" si="20"/>
        <v>6.1757856</v>
      </c>
      <c r="F278" s="69">
        <f t="shared" si="27"/>
        <v>554.3898133333333</v>
      </c>
      <c r="G278" s="69">
        <f t="shared" si="28"/>
        <v>3423.7926259706883</v>
      </c>
      <c r="H278" s="6" t="s">
        <v>56</v>
      </c>
      <c r="I278" s="69">
        <v>496.08252</v>
      </c>
      <c r="J278" s="69">
        <v>598.18365</v>
      </c>
      <c r="K278" s="69">
        <v>568.90327</v>
      </c>
    </row>
    <row r="279" spans="1:11" ht="24">
      <c r="A279" s="6">
        <v>22</v>
      </c>
      <c r="B279" s="75">
        <v>20735</v>
      </c>
      <c r="C279" s="1">
        <v>304.224</v>
      </c>
      <c r="D279" s="69">
        <v>8.701</v>
      </c>
      <c r="E279" s="69">
        <f t="shared" si="20"/>
        <v>0.7517664000000001</v>
      </c>
      <c r="F279" s="69">
        <f t="shared" si="27"/>
        <v>100.43587666666667</v>
      </c>
      <c r="G279" s="69">
        <f t="shared" si="28"/>
        <v>75.50431743254401</v>
      </c>
      <c r="H279" s="6" t="s">
        <v>57</v>
      </c>
      <c r="I279" s="69">
        <v>89.11454</v>
      </c>
      <c r="J279" s="69">
        <v>109.57455</v>
      </c>
      <c r="K279" s="69">
        <v>102.61854</v>
      </c>
    </row>
    <row r="280" spans="1:11" ht="24">
      <c r="A280" s="6">
        <v>23</v>
      </c>
      <c r="B280" s="75">
        <v>20743</v>
      </c>
      <c r="C280" s="1">
        <v>303.874</v>
      </c>
      <c r="D280" s="69">
        <v>2.373</v>
      </c>
      <c r="E280" s="69">
        <f t="shared" si="20"/>
        <v>0.20502720000000002</v>
      </c>
      <c r="F280" s="69">
        <f t="shared" si="27"/>
        <v>9.288593333333333</v>
      </c>
      <c r="G280" s="69">
        <f t="shared" si="28"/>
        <v>1.9044142830720001</v>
      </c>
      <c r="H280" s="6" t="s">
        <v>118</v>
      </c>
      <c r="I280" s="69">
        <v>13.30253</v>
      </c>
      <c r="J280" s="69">
        <v>6.71827</v>
      </c>
      <c r="K280" s="69">
        <v>7.84498</v>
      </c>
    </row>
    <row r="281" spans="1:11" ht="24">
      <c r="A281" s="6">
        <v>24</v>
      </c>
      <c r="B281" s="75">
        <v>20758</v>
      </c>
      <c r="C281" s="1">
        <v>304.294</v>
      </c>
      <c r="D281" s="69">
        <v>8.117</v>
      </c>
      <c r="E281" s="69">
        <f t="shared" si="20"/>
        <v>0.7013088000000001</v>
      </c>
      <c r="F281" s="69">
        <f t="shared" si="27"/>
        <v>16.762053333333334</v>
      </c>
      <c r="G281" s="69">
        <f t="shared" si="28"/>
        <v>11.755375508736002</v>
      </c>
      <c r="H281" s="6" t="s">
        <v>119</v>
      </c>
      <c r="I281" s="69">
        <v>9.80962</v>
      </c>
      <c r="J281" s="69">
        <v>14.88095</v>
      </c>
      <c r="K281" s="69">
        <v>25.59559</v>
      </c>
    </row>
    <row r="282" spans="1:11" ht="24">
      <c r="A282" s="6">
        <v>25</v>
      </c>
      <c r="B282" s="75">
        <v>20770</v>
      </c>
      <c r="C282" s="1">
        <v>303.954</v>
      </c>
      <c r="D282" s="69">
        <v>5.397</v>
      </c>
      <c r="E282" s="69">
        <f t="shared" si="20"/>
        <v>0.46630080000000007</v>
      </c>
      <c r="F282" s="69">
        <f t="shared" si="27"/>
        <v>18.241496666666666</v>
      </c>
      <c r="G282" s="69">
        <f t="shared" si="28"/>
        <v>8.506024488864002</v>
      </c>
      <c r="H282" s="6" t="s">
        <v>59</v>
      </c>
      <c r="I282" s="69">
        <v>25.09081</v>
      </c>
      <c r="J282" s="69">
        <v>17.31743</v>
      </c>
      <c r="K282" s="69">
        <v>12.31625</v>
      </c>
    </row>
    <row r="283" spans="1:11" ht="24">
      <c r="A283" s="6">
        <v>26</v>
      </c>
      <c r="B283" s="75">
        <v>20778</v>
      </c>
      <c r="C283" s="1">
        <v>303.904</v>
      </c>
      <c r="D283" s="69">
        <v>5.102</v>
      </c>
      <c r="E283" s="69">
        <f t="shared" si="20"/>
        <v>0.44081280000000006</v>
      </c>
      <c r="F283" s="69">
        <f t="shared" si="27"/>
        <v>9.676693333333333</v>
      </c>
      <c r="G283" s="69">
        <f t="shared" si="28"/>
        <v>4.265610283008001</v>
      </c>
      <c r="H283" s="6" t="s">
        <v>60</v>
      </c>
      <c r="I283" s="69">
        <v>8.1754</v>
      </c>
      <c r="J283" s="69">
        <v>5.57633</v>
      </c>
      <c r="K283" s="69">
        <v>15.27835</v>
      </c>
    </row>
    <row r="284" spans="1:11" ht="24">
      <c r="A284" s="6">
        <v>27</v>
      </c>
      <c r="B284" s="75">
        <v>20785</v>
      </c>
      <c r="C284" s="1">
        <v>303.854</v>
      </c>
      <c r="D284" s="69">
        <v>4.812</v>
      </c>
      <c r="E284" s="69">
        <f t="shared" si="20"/>
        <v>0.41575680000000004</v>
      </c>
      <c r="F284" s="69">
        <f t="shared" si="27"/>
        <v>19.395866666666667</v>
      </c>
      <c r="G284" s="69">
        <f t="shared" si="28"/>
        <v>8.06396345856</v>
      </c>
      <c r="H284" s="6" t="s">
        <v>101</v>
      </c>
      <c r="I284" s="69">
        <v>41.04381</v>
      </c>
      <c r="J284" s="69">
        <v>7.1541</v>
      </c>
      <c r="K284" s="69">
        <v>9.98969</v>
      </c>
    </row>
    <row r="285" spans="1:11" ht="24">
      <c r="A285" s="6">
        <v>28</v>
      </c>
      <c r="B285" s="75">
        <v>20792</v>
      </c>
      <c r="C285" s="1">
        <v>303.844</v>
      </c>
      <c r="D285" s="69">
        <v>4.665</v>
      </c>
      <c r="E285" s="69">
        <f t="shared" si="20"/>
        <v>0.403056</v>
      </c>
      <c r="F285" s="69">
        <f t="shared" si="27"/>
        <v>12.81321</v>
      </c>
      <c r="G285" s="69">
        <f t="shared" si="28"/>
        <v>5.16444116976</v>
      </c>
      <c r="H285" s="6" t="s">
        <v>102</v>
      </c>
      <c r="I285" s="69">
        <v>12.90114</v>
      </c>
      <c r="J285" s="69">
        <v>15.51691</v>
      </c>
      <c r="K285" s="69">
        <v>10.02158</v>
      </c>
    </row>
    <row r="286" spans="1:11" ht="24">
      <c r="A286" s="6">
        <v>29</v>
      </c>
      <c r="B286" s="75">
        <v>20805</v>
      </c>
      <c r="C286" s="1">
        <v>303.824</v>
      </c>
      <c r="D286" s="69">
        <v>4.515</v>
      </c>
      <c r="E286" s="69">
        <f t="shared" si="20"/>
        <v>0.390096</v>
      </c>
      <c r="F286" s="69">
        <f t="shared" si="27"/>
        <v>18.249813333333332</v>
      </c>
      <c r="G286" s="69">
        <f t="shared" si="28"/>
        <v>7.11917918208</v>
      </c>
      <c r="H286" s="6" t="s">
        <v>103</v>
      </c>
      <c r="I286" s="69">
        <v>18.26975</v>
      </c>
      <c r="J286" s="69">
        <v>21.45411</v>
      </c>
      <c r="K286" s="69">
        <v>15.02558</v>
      </c>
    </row>
    <row r="287" spans="1:11" ht="24">
      <c r="A287" s="6">
        <v>30</v>
      </c>
      <c r="B287" s="75">
        <v>20813</v>
      </c>
      <c r="C287" s="1">
        <v>303.594</v>
      </c>
      <c r="D287" s="69">
        <v>1.323</v>
      </c>
      <c r="E287" s="69">
        <f t="shared" si="20"/>
        <v>0.1143072</v>
      </c>
      <c r="F287" s="69">
        <f t="shared" si="27"/>
        <v>21.436499999999995</v>
      </c>
      <c r="G287" s="69">
        <f t="shared" si="28"/>
        <v>2.4503462927999995</v>
      </c>
      <c r="H287" s="6" t="s">
        <v>121</v>
      </c>
      <c r="I287" s="69">
        <v>17.5248</v>
      </c>
      <c r="J287" s="69">
        <v>26.8663</v>
      </c>
      <c r="K287" s="69">
        <v>19.9184</v>
      </c>
    </row>
    <row r="288" spans="1:11" ht="24">
      <c r="A288" s="6">
        <v>31</v>
      </c>
      <c r="B288" s="75">
        <v>20829</v>
      </c>
      <c r="C288" s="1">
        <v>303.494</v>
      </c>
      <c r="D288" s="69">
        <v>0.433</v>
      </c>
      <c r="E288" s="69">
        <f t="shared" si="20"/>
        <v>0.0374112</v>
      </c>
      <c r="F288" s="69">
        <f t="shared" si="27"/>
        <v>28.233386666666664</v>
      </c>
      <c r="G288" s="69">
        <f t="shared" si="28"/>
        <v>1.056244875264</v>
      </c>
      <c r="H288" s="6" t="s">
        <v>122</v>
      </c>
      <c r="I288" s="69">
        <v>38.9677</v>
      </c>
      <c r="J288" s="69">
        <v>31.53431</v>
      </c>
      <c r="K288" s="69">
        <v>14.19815</v>
      </c>
    </row>
    <row r="289" spans="1:11" ht="24">
      <c r="A289" s="6">
        <v>32</v>
      </c>
      <c r="B289" s="75">
        <v>20836</v>
      </c>
      <c r="C289" s="1">
        <v>303.414</v>
      </c>
      <c r="D289" s="69">
        <v>0.387</v>
      </c>
      <c r="E289" s="69">
        <f t="shared" si="20"/>
        <v>0.0334368</v>
      </c>
      <c r="F289" s="69">
        <f t="shared" si="27"/>
        <v>40.76493</v>
      </c>
      <c r="G289" s="69">
        <f t="shared" si="28"/>
        <v>1.363048811424</v>
      </c>
      <c r="H289" s="6" t="s">
        <v>123</v>
      </c>
      <c r="I289" s="69">
        <v>32.40657</v>
      </c>
      <c r="J289" s="69">
        <v>33.10824</v>
      </c>
      <c r="K289" s="69">
        <v>56.77998</v>
      </c>
    </row>
    <row r="290" spans="1:11" ht="24">
      <c r="A290" s="6">
        <v>33</v>
      </c>
      <c r="B290" s="75">
        <v>20848</v>
      </c>
      <c r="C290" s="1">
        <v>303.424</v>
      </c>
      <c r="D290" s="69">
        <v>0.408</v>
      </c>
      <c r="E290" s="69">
        <f t="shared" si="20"/>
        <v>0.035251199999999996</v>
      </c>
      <c r="F290" s="69">
        <f t="shared" si="27"/>
        <v>28.600220000000004</v>
      </c>
      <c r="G290" s="69">
        <f t="shared" si="28"/>
        <v>1.0081920752640001</v>
      </c>
      <c r="H290" s="6" t="s">
        <v>124</v>
      </c>
      <c r="I290" s="69">
        <v>42.83725</v>
      </c>
      <c r="J290" s="69">
        <v>30.90157</v>
      </c>
      <c r="K290" s="69">
        <v>12.06184</v>
      </c>
    </row>
    <row r="291" spans="1:11" ht="24">
      <c r="A291" s="6">
        <v>34</v>
      </c>
      <c r="B291" s="75">
        <v>20858</v>
      </c>
      <c r="C291" s="1">
        <v>303.424</v>
      </c>
      <c r="D291" s="69">
        <v>0.383</v>
      </c>
      <c r="E291" s="69">
        <f t="shared" si="20"/>
        <v>0.0330912</v>
      </c>
      <c r="F291" s="69">
        <f t="shared" si="27"/>
        <v>17.074796666666668</v>
      </c>
      <c r="G291" s="69">
        <f t="shared" si="28"/>
        <v>0.5650255114560001</v>
      </c>
      <c r="H291" s="6" t="s">
        <v>125</v>
      </c>
      <c r="I291" s="69">
        <v>27.90762</v>
      </c>
      <c r="J291" s="69">
        <v>16.76655</v>
      </c>
      <c r="K291" s="69">
        <v>6.55022</v>
      </c>
    </row>
    <row r="292" spans="1:11" ht="24">
      <c r="A292" s="6">
        <v>35</v>
      </c>
      <c r="B292" s="75">
        <v>20869</v>
      </c>
      <c r="C292" s="1">
        <v>303.384</v>
      </c>
      <c r="D292" s="69">
        <v>0.225</v>
      </c>
      <c r="E292" s="69">
        <f t="shared" si="20"/>
        <v>0.019440000000000002</v>
      </c>
      <c r="F292" s="69">
        <f t="shared" si="27"/>
        <v>14.02511</v>
      </c>
      <c r="G292" s="69">
        <f t="shared" si="28"/>
        <v>0.2726481384</v>
      </c>
      <c r="H292" s="6" t="s">
        <v>126</v>
      </c>
      <c r="I292" s="69">
        <v>7.92366</v>
      </c>
      <c r="J292" s="69">
        <v>10.20889</v>
      </c>
      <c r="K292" s="69">
        <v>23.94278</v>
      </c>
    </row>
    <row r="293" spans="1:11" ht="24">
      <c r="A293" s="6">
        <v>36</v>
      </c>
      <c r="B293" s="75">
        <v>20879</v>
      </c>
      <c r="C293" s="1">
        <v>303.424</v>
      </c>
      <c r="D293" s="69">
        <v>0.356</v>
      </c>
      <c r="E293" s="69">
        <f t="shared" si="20"/>
        <v>0.0307584</v>
      </c>
      <c r="F293" s="69">
        <f t="shared" si="27"/>
        <v>11.829369999999999</v>
      </c>
      <c r="G293" s="69">
        <f t="shared" si="28"/>
        <v>0.363852494208</v>
      </c>
      <c r="H293" s="6" t="s">
        <v>128</v>
      </c>
      <c r="I293" s="69">
        <v>15.14424</v>
      </c>
      <c r="J293" s="69">
        <v>13.31921</v>
      </c>
      <c r="K293" s="69">
        <v>7.02466</v>
      </c>
    </row>
    <row r="294" spans="1:11" ht="24">
      <c r="A294" s="6">
        <v>37</v>
      </c>
      <c r="B294" s="75">
        <v>20889</v>
      </c>
      <c r="C294" s="1">
        <v>303.344</v>
      </c>
      <c r="D294" s="69">
        <v>0.181</v>
      </c>
      <c r="E294" s="69">
        <f t="shared" si="20"/>
        <v>0.0156384</v>
      </c>
      <c r="F294" s="69">
        <f t="shared" si="27"/>
        <v>7.945346666666667</v>
      </c>
      <c r="G294" s="69">
        <f t="shared" si="28"/>
        <v>0.124252509312</v>
      </c>
      <c r="H294" s="6" t="s">
        <v>129</v>
      </c>
      <c r="I294" s="69">
        <v>3.43728</v>
      </c>
      <c r="J294" s="69">
        <v>15.29794</v>
      </c>
      <c r="K294" s="69">
        <v>5.10082</v>
      </c>
    </row>
    <row r="295" spans="1:13" ht="24">
      <c r="A295" s="78">
        <v>38</v>
      </c>
      <c r="B295" s="79">
        <v>20906</v>
      </c>
      <c r="C295" s="80">
        <v>303.314</v>
      </c>
      <c r="D295" s="81">
        <v>0.115</v>
      </c>
      <c r="E295" s="81">
        <f t="shared" si="20"/>
        <v>0.009936</v>
      </c>
      <c r="F295" s="81">
        <f t="shared" si="27"/>
        <v>10.749229999999999</v>
      </c>
      <c r="G295" s="81">
        <f t="shared" si="28"/>
        <v>0.10680434927999999</v>
      </c>
      <c r="H295" s="78" t="s">
        <v>130</v>
      </c>
      <c r="I295" s="81">
        <v>26.13173</v>
      </c>
      <c r="J295" s="81">
        <v>5.39161</v>
      </c>
      <c r="K295" s="81">
        <v>0.72435</v>
      </c>
      <c r="L295" s="80"/>
      <c r="M295" s="80"/>
    </row>
    <row r="296" spans="1:11" ht="24">
      <c r="A296" s="6">
        <v>1</v>
      </c>
      <c r="B296" s="75">
        <v>20912</v>
      </c>
      <c r="C296" s="1">
        <v>303.594</v>
      </c>
      <c r="D296" s="69">
        <v>0.881</v>
      </c>
      <c r="E296" s="69">
        <f t="shared" si="20"/>
        <v>0.0761184</v>
      </c>
      <c r="F296" s="69">
        <f t="shared" si="27"/>
        <v>8.805739763492864</v>
      </c>
      <c r="G296" s="69">
        <f t="shared" si="28"/>
        <v>0.6702788216134553</v>
      </c>
      <c r="H296" s="6" t="s">
        <v>131</v>
      </c>
      <c r="I296" s="69">
        <f>การคำนวณตะกอน!F6</f>
        <v>8.310065150903226</v>
      </c>
      <c r="J296" s="69">
        <f>การคำนวณตะกอน!F7</f>
        <v>8.842045695684115</v>
      </c>
      <c r="K296" s="69">
        <f>การคำนวณตะกอน!F8</f>
        <v>9.265108443891252</v>
      </c>
    </row>
    <row r="297" spans="1:11" ht="24">
      <c r="A297" s="6">
        <v>2</v>
      </c>
      <c r="B297" s="75">
        <v>20934</v>
      </c>
      <c r="C297" s="1">
        <v>303.394</v>
      </c>
      <c r="D297" s="69">
        <v>0.232</v>
      </c>
      <c r="E297" s="69">
        <f t="shared" si="20"/>
        <v>0.0200448</v>
      </c>
      <c r="F297" s="69">
        <f t="shared" si="27"/>
        <v>11.507567997570328</v>
      </c>
      <c r="G297" s="69">
        <f t="shared" si="28"/>
        <v>0.23066689899769774</v>
      </c>
      <c r="H297" s="6" t="s">
        <v>132</v>
      </c>
      <c r="I297" s="69">
        <f>การคำนวณตะกอน!F9</f>
        <v>7.456327226241509</v>
      </c>
      <c r="J297" s="69">
        <f>การคำนวณตะกอน!F10</f>
        <v>13.458432669393602</v>
      </c>
      <c r="K297" s="69">
        <f>การคำนวณตะกอน!F11</f>
        <v>13.607944097075872</v>
      </c>
    </row>
    <row r="298" spans="1:11" ht="24">
      <c r="A298" s="6">
        <v>3</v>
      </c>
      <c r="B298" s="75">
        <v>20947</v>
      </c>
      <c r="C298" s="1">
        <v>303.634</v>
      </c>
      <c r="D298" s="69">
        <v>0.979</v>
      </c>
      <c r="E298" s="69">
        <f t="shared" si="20"/>
        <v>0.0845856</v>
      </c>
      <c r="F298" s="69">
        <f t="shared" si="27"/>
        <v>57.89432255105145</v>
      </c>
      <c r="G298" s="69">
        <f t="shared" si="28"/>
        <v>4.897026009574217</v>
      </c>
      <c r="H298" s="6" t="s">
        <v>133</v>
      </c>
      <c r="I298" s="69">
        <f>การคำนวณตะกอน!F12</f>
        <v>56.569465957267404</v>
      </c>
      <c r="J298" s="69">
        <f>การคำนวณตะกอน!F13</f>
        <v>56.371308016878174</v>
      </c>
      <c r="K298" s="69">
        <f>การคำนวณตะกอน!F14</f>
        <v>60.74219367900878</v>
      </c>
    </row>
    <row r="299" spans="1:11" ht="24">
      <c r="A299" s="6">
        <v>4</v>
      </c>
      <c r="B299" s="75">
        <v>20960</v>
      </c>
      <c r="C299" s="1">
        <v>303.964</v>
      </c>
      <c r="D299" s="69">
        <v>3.786</v>
      </c>
      <c r="E299" s="69">
        <f t="shared" si="20"/>
        <v>0.3271104</v>
      </c>
      <c r="F299" s="69">
        <f t="shared" si="27"/>
        <v>53.20901035351642</v>
      </c>
      <c r="G299" s="69">
        <f t="shared" si="28"/>
        <v>17.4052206603429</v>
      </c>
      <c r="H299" s="6" t="s">
        <v>134</v>
      </c>
      <c r="I299" s="69">
        <f>การคำนวณตะกอน!F15</f>
        <v>57.874863253006346</v>
      </c>
      <c r="J299" s="69">
        <f>การคำนวณตะกอน!F16</f>
        <v>57.50283851589709</v>
      </c>
      <c r="K299" s="69">
        <f>การคำนวณตะกอน!F17</f>
        <v>44.249329291645836</v>
      </c>
    </row>
    <row r="300" spans="1:11" ht="24">
      <c r="A300" s="6">
        <v>5</v>
      </c>
      <c r="B300" s="75">
        <v>20968</v>
      </c>
      <c r="C300" s="1">
        <v>303.494</v>
      </c>
      <c r="D300" s="69">
        <v>0.352</v>
      </c>
      <c r="E300" s="69">
        <f t="shared" si="20"/>
        <v>0.0304128</v>
      </c>
      <c r="F300" s="69">
        <f t="shared" si="27"/>
        <v>68.85934024580489</v>
      </c>
      <c r="G300" s="69">
        <f t="shared" si="28"/>
        <v>2.094205343027615</v>
      </c>
      <c r="H300" s="6" t="s">
        <v>135</v>
      </c>
      <c r="I300" s="69">
        <f>การคำนวณตะกอน!F18</f>
        <v>77.53016027535833</v>
      </c>
      <c r="J300" s="69">
        <f>การคำนวณตะกอน!F19</f>
        <v>62.95270962113407</v>
      </c>
      <c r="K300" s="69">
        <f>การคำนวณตะกอน!F20</f>
        <v>66.09515084092227</v>
      </c>
    </row>
    <row r="301" spans="1:11" ht="24">
      <c r="A301" s="6">
        <v>6</v>
      </c>
      <c r="B301" s="75">
        <v>20976</v>
      </c>
      <c r="C301" s="1">
        <v>303.484</v>
      </c>
      <c r="D301" s="69">
        <v>0.347</v>
      </c>
      <c r="E301" s="69">
        <f t="shared" si="20"/>
        <v>0.0299808</v>
      </c>
      <c r="F301" s="69">
        <f t="shared" si="27"/>
        <v>59.97282083687506</v>
      </c>
      <c r="G301" s="69">
        <f t="shared" si="28"/>
        <v>1.7980331469461837</v>
      </c>
      <c r="H301" s="6" t="s">
        <v>136</v>
      </c>
      <c r="I301" s="69">
        <f>การคำนวณตะกอน!F21</f>
        <v>54.210336104085904</v>
      </c>
      <c r="J301" s="69">
        <f>การคำนวณตะกอน!F22</f>
        <v>62.510733299011925</v>
      </c>
      <c r="K301" s="69">
        <f>การคำนวณตะกอน!F23</f>
        <v>63.19739310752735</v>
      </c>
    </row>
    <row r="302" spans="1:11" ht="24">
      <c r="A302" s="6">
        <v>7</v>
      </c>
      <c r="B302" s="75">
        <v>20988</v>
      </c>
      <c r="C302" s="1">
        <v>303.594</v>
      </c>
      <c r="D302" s="69">
        <v>1.669</v>
      </c>
      <c r="E302" s="69">
        <f t="shared" si="20"/>
        <v>0.1442016</v>
      </c>
      <c r="F302" s="69">
        <f t="shared" si="27"/>
        <v>38.31556504779829</v>
      </c>
      <c r="G302" s="69">
        <f t="shared" si="28"/>
        <v>5.52516578479659</v>
      </c>
      <c r="H302" s="6" t="s">
        <v>110</v>
      </c>
      <c r="I302" s="69">
        <f>การคำนวณตะกอน!F24</f>
        <v>50.73816990243145</v>
      </c>
      <c r="J302" s="69">
        <f>การคำนวณตะกอน!F25</f>
        <v>44.00057895496598</v>
      </c>
      <c r="K302" s="69">
        <f>การคำนวณตะกอน!F26</f>
        <v>20.207946285997416</v>
      </c>
    </row>
    <row r="303" spans="1:11" ht="24">
      <c r="A303" s="6">
        <v>8</v>
      </c>
      <c r="B303" s="75">
        <v>20998</v>
      </c>
      <c r="C303" s="1">
        <v>303.444</v>
      </c>
      <c r="D303" s="69">
        <v>0.302</v>
      </c>
      <c r="E303" s="69">
        <f t="shared" si="20"/>
        <v>0.0260928</v>
      </c>
      <c r="F303" s="69">
        <f t="shared" si="27"/>
        <v>37.34559359411326</v>
      </c>
      <c r="G303" s="69">
        <f t="shared" si="28"/>
        <v>0.9744511045324785</v>
      </c>
      <c r="H303" s="6" t="s">
        <v>111</v>
      </c>
      <c r="I303" s="69">
        <f>การคำนวณตะกอน!F27</f>
        <v>44.63732176070779</v>
      </c>
      <c r="J303" s="69">
        <f>การคำนวณตะกอน!F28</f>
        <v>38.72919818460756</v>
      </c>
      <c r="K303" s="69">
        <f>การคำนวณตะกอน!F29</f>
        <v>28.670260837024433</v>
      </c>
    </row>
    <row r="304" spans="1:11" ht="24">
      <c r="A304" s="6">
        <v>9</v>
      </c>
      <c r="B304" s="75">
        <v>21009</v>
      </c>
      <c r="C304" s="1">
        <v>303.494</v>
      </c>
      <c r="D304" s="69">
        <v>0.33</v>
      </c>
      <c r="E304" s="69">
        <f t="shared" si="20"/>
        <v>0.028512000000000003</v>
      </c>
      <c r="F304" s="69">
        <f t="shared" si="27"/>
        <v>47.942070408965684</v>
      </c>
      <c r="G304" s="69">
        <f t="shared" si="28"/>
        <v>1.3669243115004297</v>
      </c>
      <c r="H304" s="6" t="s">
        <v>64</v>
      </c>
      <c r="I304" s="69">
        <f>การคำนวณตะกอน!F30</f>
        <v>64.10511646429886</v>
      </c>
      <c r="J304" s="69">
        <f>การคำนวณตะกอน!F31</f>
        <v>55.01618122981133</v>
      </c>
      <c r="K304" s="69">
        <f>การคำนวณตะกอน!F32</f>
        <v>24.704913532786854</v>
      </c>
    </row>
    <row r="305" spans="1:11" ht="24">
      <c r="A305" s="6">
        <v>10</v>
      </c>
      <c r="B305" s="75">
        <v>21019</v>
      </c>
      <c r="C305" s="1">
        <v>303.444</v>
      </c>
      <c r="D305" s="69">
        <v>0.278</v>
      </c>
      <c r="E305" s="69">
        <f t="shared" si="20"/>
        <v>0.024019200000000004</v>
      </c>
      <c r="F305" s="69">
        <f t="shared" si="27"/>
        <v>34.79520530746126</v>
      </c>
      <c r="G305" s="69">
        <f t="shared" si="28"/>
        <v>0.8357529953209736</v>
      </c>
      <c r="H305" s="6" t="s">
        <v>65</v>
      </c>
      <c r="I305" s="69">
        <f>การคำนวณตะกอน!F33</f>
        <v>38.76223638392292</v>
      </c>
      <c r="J305" s="69">
        <f>การคำนวณตะกอน!F34</f>
        <v>38.58173540647831</v>
      </c>
      <c r="K305" s="69">
        <f>การคำนวณตะกอน!F35</f>
        <v>27.041644131982547</v>
      </c>
    </row>
    <row r="306" spans="1:11" ht="24">
      <c r="A306" s="6">
        <v>11</v>
      </c>
      <c r="B306" s="75">
        <v>21030</v>
      </c>
      <c r="C306" s="1">
        <v>303.434</v>
      </c>
      <c r="D306" s="69">
        <v>0.269</v>
      </c>
      <c r="E306" s="69">
        <f t="shared" si="20"/>
        <v>0.0232416</v>
      </c>
      <c r="F306" s="69">
        <f t="shared" si="27"/>
        <v>32.035247724851665</v>
      </c>
      <c r="G306" s="69">
        <f t="shared" si="28"/>
        <v>0.7445504135219125</v>
      </c>
      <c r="H306" s="6" t="s">
        <v>112</v>
      </c>
      <c r="I306" s="69">
        <f>การคำนวณตะกอน!F36</f>
        <v>20.74375801467923</v>
      </c>
      <c r="J306" s="69">
        <f>การคำนวณตะกอน!F37</f>
        <v>46.24990364603582</v>
      </c>
      <c r="K306" s="69">
        <f>การคำนวณตะกอน!F38</f>
        <v>29.112081513839943</v>
      </c>
    </row>
    <row r="307" spans="1:11" ht="24">
      <c r="A307" s="6">
        <v>12</v>
      </c>
      <c r="B307" s="75">
        <v>21038</v>
      </c>
      <c r="C307" s="1">
        <v>303.484</v>
      </c>
      <c r="D307" s="69">
        <v>0.316</v>
      </c>
      <c r="E307" s="69">
        <f t="shared" si="20"/>
        <v>0.0273024</v>
      </c>
      <c r="F307" s="69">
        <f t="shared" si="27"/>
        <v>323.8215932952612</v>
      </c>
      <c r="G307" s="69">
        <f t="shared" si="28"/>
        <v>8.84110666878454</v>
      </c>
      <c r="H307" s="6" t="s">
        <v>113</v>
      </c>
      <c r="I307" s="69">
        <f>การคำนวณตะกอน!F39</f>
        <v>324.7662667019641</v>
      </c>
      <c r="J307" s="69">
        <f>การคำนวณตะกอน!F40</f>
        <v>336.93773092433685</v>
      </c>
      <c r="K307" s="69">
        <f>การคำนวณตะกอน!F41</f>
        <v>309.7607822594827</v>
      </c>
    </row>
    <row r="308" spans="1:11" ht="24">
      <c r="A308" s="6">
        <v>13</v>
      </c>
      <c r="B308" s="75">
        <v>21050</v>
      </c>
      <c r="C308" s="1">
        <v>303.464</v>
      </c>
      <c r="D308" s="69">
        <v>0.277</v>
      </c>
      <c r="E308" s="69">
        <f t="shared" si="20"/>
        <v>0.023932800000000004</v>
      </c>
      <c r="F308" s="69">
        <f t="shared" si="27"/>
        <v>512.4092918455833</v>
      </c>
      <c r="G308" s="69">
        <f t="shared" si="28"/>
        <v>12.263389099881978</v>
      </c>
      <c r="H308" s="6" t="s">
        <v>67</v>
      </c>
      <c r="I308" s="69">
        <f>การคำนวณตะกอน!F42</f>
        <v>505.10864872643424</v>
      </c>
      <c r="J308" s="69">
        <f>การคำนวณตะกอน!F43</f>
        <v>606.2495415535385</v>
      </c>
      <c r="K308" s="69">
        <f>การคำนวณตะกอน!F44</f>
        <v>425.869685256777</v>
      </c>
    </row>
    <row r="309" spans="1:11" ht="24">
      <c r="A309" s="6">
        <v>14</v>
      </c>
      <c r="B309" s="75">
        <v>21060</v>
      </c>
      <c r="C309" s="1">
        <v>304.084</v>
      </c>
      <c r="D309" s="69">
        <v>4.651</v>
      </c>
      <c r="E309" s="69">
        <f t="shared" si="20"/>
        <v>0.4018464</v>
      </c>
      <c r="F309" s="69">
        <f t="shared" si="27"/>
        <v>599.1157102505982</v>
      </c>
      <c r="G309" s="69">
        <f t="shared" si="28"/>
        <v>240.752491347646</v>
      </c>
      <c r="H309" s="6" t="s">
        <v>68</v>
      </c>
      <c r="I309" s="69">
        <f>การคำนวณตะกอน!F45</f>
        <v>571.8960059750648</v>
      </c>
      <c r="J309" s="69">
        <f>การคำนวณตะกอน!F46</f>
        <v>612.0775702267265</v>
      </c>
      <c r="K309" s="69">
        <f>การคำนวณตะกอน!F47</f>
        <v>613.3735545500035</v>
      </c>
    </row>
    <row r="310" spans="1:11" ht="24">
      <c r="A310" s="6">
        <v>15</v>
      </c>
      <c r="B310" s="75">
        <v>21067</v>
      </c>
      <c r="C310" s="1">
        <v>304.644</v>
      </c>
      <c r="D310" s="69">
        <v>9.72</v>
      </c>
      <c r="E310" s="69">
        <f t="shared" si="20"/>
        <v>0.8398080000000001</v>
      </c>
      <c r="F310" s="69">
        <f aca="true" t="shared" si="29" ref="F310:F320">+AVERAGE(I310:K310)</f>
        <v>202.80966642481428</v>
      </c>
      <c r="G310" s="69">
        <f aca="true" t="shared" si="30" ref="G310:G320">F310*E310</f>
        <v>170.32118034089046</v>
      </c>
      <c r="H310" s="6" t="s">
        <v>114</v>
      </c>
      <c r="I310" s="69">
        <f>การคำนวณตะกอน!F48</f>
        <v>192.24283305226786</v>
      </c>
      <c r="J310" s="69">
        <f>การคำนวณตะกอน!F49</f>
        <v>205.527731404214</v>
      </c>
      <c r="K310" s="69">
        <f>การคำนวณตะกอน!F50</f>
        <v>210.65843481796097</v>
      </c>
    </row>
    <row r="311" spans="1:11" ht="24">
      <c r="A311" s="6">
        <v>16</v>
      </c>
      <c r="B311" s="75">
        <v>21079</v>
      </c>
      <c r="C311" s="1">
        <v>304.514</v>
      </c>
      <c r="D311" s="69">
        <v>8.205</v>
      </c>
      <c r="E311" s="69">
        <f t="shared" si="20"/>
        <v>0.7089120000000001</v>
      </c>
      <c r="F311" s="69">
        <f t="shared" si="29"/>
        <v>387.4693842551664</v>
      </c>
      <c r="G311" s="69">
        <f t="shared" si="30"/>
        <v>274.6816961310986</v>
      </c>
      <c r="H311" s="6" t="s">
        <v>115</v>
      </c>
      <c r="I311" s="69">
        <f>การคำนวณตะกอน!F51</f>
        <v>377.44086362915607</v>
      </c>
      <c r="J311" s="69">
        <f>การคำนวณตะกอน!F52</f>
        <v>431.3142767762686</v>
      </c>
      <c r="K311" s="69">
        <f>การคำนวณตะกอน!F53</f>
        <v>353.6530123600744</v>
      </c>
    </row>
    <row r="312" spans="1:11" ht="24">
      <c r="A312" s="6">
        <v>17</v>
      </c>
      <c r="B312" s="75">
        <v>21086</v>
      </c>
      <c r="C312" s="1">
        <v>303.514</v>
      </c>
      <c r="D312" s="69">
        <v>0.325</v>
      </c>
      <c r="E312" s="69">
        <f t="shared" si="20"/>
        <v>0.02808</v>
      </c>
      <c r="F312" s="69">
        <f t="shared" si="29"/>
        <v>215.88472270394672</v>
      </c>
      <c r="G312" s="69">
        <f t="shared" si="30"/>
        <v>6.062043013526824</v>
      </c>
      <c r="H312" s="6" t="s">
        <v>70</v>
      </c>
      <c r="I312" s="69">
        <f>การคำนวณตะกอน!F54</f>
        <v>245.1974962227305</v>
      </c>
      <c r="J312" s="69">
        <f>การคำนวณตะกอน!F55</f>
        <v>203.0727647769801</v>
      </c>
      <c r="K312" s="69">
        <f>การคำนวณตะกอน!F56</f>
        <v>199.3839071121295</v>
      </c>
    </row>
    <row r="313" spans="1:11" ht="24">
      <c r="A313" s="6">
        <v>18</v>
      </c>
      <c r="B313" s="75">
        <v>21100</v>
      </c>
      <c r="C313" s="1">
        <v>303.894</v>
      </c>
      <c r="D313" s="69">
        <v>5.024</v>
      </c>
      <c r="E313" s="69">
        <f t="shared" si="20"/>
        <v>0.4340736</v>
      </c>
      <c r="F313" s="69">
        <f t="shared" si="29"/>
        <v>69.05771948170495</v>
      </c>
      <c r="G313" s="69">
        <f t="shared" si="30"/>
        <v>29.976132903213802</v>
      </c>
      <c r="H313" s="6" t="s">
        <v>71</v>
      </c>
      <c r="I313" s="69">
        <f>การคำนวณตะกอน!F57</f>
        <v>74.37412842815071</v>
      </c>
      <c r="J313" s="69">
        <f>การคำนวณตะกอน!F58</f>
        <v>70.91660662139444</v>
      </c>
      <c r="K313" s="69">
        <f>การคำนวณตะกอน!F59</f>
        <v>61.8824233955697</v>
      </c>
    </row>
    <row r="314" spans="1:11" ht="24">
      <c r="A314" s="6">
        <v>19</v>
      </c>
      <c r="B314" s="75">
        <v>21110</v>
      </c>
      <c r="C314" s="1">
        <v>303.64</v>
      </c>
      <c r="D314" s="69">
        <v>0.984</v>
      </c>
      <c r="E314" s="69">
        <f t="shared" si="20"/>
        <v>0.0850176</v>
      </c>
      <c r="F314" s="69">
        <f t="shared" si="29"/>
        <v>31.457121281185504</v>
      </c>
      <c r="G314" s="69">
        <f t="shared" si="30"/>
        <v>2.6744089542353167</v>
      </c>
      <c r="H314" s="6" t="s">
        <v>116</v>
      </c>
      <c r="I314" s="69">
        <f>การคำนวณตะกอน!F60</f>
        <v>14.607812003799252</v>
      </c>
      <c r="J314" s="69">
        <f>การคำนวณตะกอน!F61</f>
        <v>27.62430939229241</v>
      </c>
      <c r="K314" s="69">
        <f>การคำนวณตะกอน!F62</f>
        <v>52.13924244746484</v>
      </c>
    </row>
    <row r="315" spans="1:11" ht="24">
      <c r="A315" s="6">
        <v>20</v>
      </c>
      <c r="B315" s="75">
        <v>21121</v>
      </c>
      <c r="C315" s="1">
        <v>303.72</v>
      </c>
      <c r="D315" s="69">
        <v>1.2</v>
      </c>
      <c r="E315" s="69">
        <f t="shared" si="20"/>
        <v>0.10368000000000001</v>
      </c>
      <c r="F315" s="69">
        <f t="shared" si="29"/>
        <v>18.19041330739574</v>
      </c>
      <c r="G315" s="69">
        <f t="shared" si="30"/>
        <v>1.8859820517107906</v>
      </c>
      <c r="H315" s="6" t="s">
        <v>117</v>
      </c>
      <c r="I315" s="69">
        <f>การคำนวณตะกอน!F63</f>
        <v>28.361695028354873</v>
      </c>
      <c r="J315" s="69">
        <f>การคำนวณตะกอน!F64</f>
        <v>11.041996392948262</v>
      </c>
      <c r="K315" s="69">
        <f>การคำนวณตะกอน!F65</f>
        <v>15.167548500884077</v>
      </c>
    </row>
    <row r="316" spans="1:11" ht="24">
      <c r="A316" s="6">
        <v>21</v>
      </c>
      <c r="B316" s="75">
        <v>21134</v>
      </c>
      <c r="C316" s="1">
        <v>303.79</v>
      </c>
      <c r="D316" s="69">
        <v>4.237</v>
      </c>
      <c r="E316" s="69">
        <f t="shared" si="20"/>
        <v>0.36607680000000004</v>
      </c>
      <c r="F316" s="69">
        <f t="shared" si="29"/>
        <v>22.181122151405578</v>
      </c>
      <c r="G316" s="69">
        <f t="shared" si="30"/>
        <v>8.11999421759567</v>
      </c>
      <c r="H316" s="6" t="s">
        <v>56</v>
      </c>
      <c r="I316" s="69">
        <f>การคำนวณตะกอน!F66</f>
        <v>15.625000000006288</v>
      </c>
      <c r="J316" s="69">
        <f>การคำนวณตะกอน!F67</f>
        <v>19.905961492238692</v>
      </c>
      <c r="K316" s="69">
        <f>การคำนวณตะกอน!F68</f>
        <v>31.012404961971747</v>
      </c>
    </row>
    <row r="317" spans="1:11" ht="24">
      <c r="A317" s="6">
        <v>22</v>
      </c>
      <c r="B317" s="75">
        <v>21141</v>
      </c>
      <c r="C317" s="1">
        <v>303.54</v>
      </c>
      <c r="D317" s="69">
        <v>0.629</v>
      </c>
      <c r="E317" s="69">
        <f t="shared" si="20"/>
        <v>0.0543456</v>
      </c>
      <c r="F317" s="69">
        <f t="shared" si="29"/>
        <v>9.812288641762425</v>
      </c>
      <c r="G317" s="69">
        <f t="shared" si="30"/>
        <v>0.5332547136097641</v>
      </c>
      <c r="H317" s="6" t="s">
        <v>57</v>
      </c>
      <c r="I317" s="69">
        <f>การคำนวณตะกอน!F69</f>
        <v>6.961849067096001</v>
      </c>
      <c r="J317" s="69">
        <f>การคำนวณตะกอน!F70</f>
        <v>17.93657626635695</v>
      </c>
      <c r="K317" s="69">
        <f>การคำนวณตะกอน!F71</f>
        <v>4.538440591834323</v>
      </c>
    </row>
    <row r="318" spans="1:11" ht="24">
      <c r="A318" s="6">
        <v>23</v>
      </c>
      <c r="B318" s="75">
        <v>21151</v>
      </c>
      <c r="C318" s="1">
        <v>303.47</v>
      </c>
      <c r="D318" s="69">
        <v>0.361</v>
      </c>
      <c r="E318" s="69">
        <f t="shared" si="20"/>
        <v>0.0311904</v>
      </c>
      <c r="F318" s="69">
        <f t="shared" si="29"/>
        <v>10.8683416654681</v>
      </c>
      <c r="G318" s="69">
        <f t="shared" si="30"/>
        <v>0.3389879238826162</v>
      </c>
      <c r="H318" s="6" t="s">
        <v>118</v>
      </c>
      <c r="I318" s="69">
        <f>การคำนวณตะกอน!F72</f>
        <v>6.78086028481175</v>
      </c>
      <c r="J318" s="69">
        <f>การคำนวณตะกอน!F73</f>
        <v>6.362601299331024</v>
      </c>
      <c r="K318" s="69">
        <f>การคำนวณตะกอน!F74</f>
        <v>19.461563412261523</v>
      </c>
    </row>
    <row r="319" spans="1:11" ht="24">
      <c r="A319" s="6">
        <v>24</v>
      </c>
      <c r="B319" s="75">
        <v>21163</v>
      </c>
      <c r="C319" s="1">
        <v>303.48</v>
      </c>
      <c r="D319" s="69">
        <v>0.37</v>
      </c>
      <c r="E319" s="69">
        <f t="shared" si="20"/>
        <v>0.031968</v>
      </c>
      <c r="F319" s="69">
        <f t="shared" si="29"/>
        <v>38.84666333333333</v>
      </c>
      <c r="G319" s="69">
        <f t="shared" si="30"/>
        <v>1.24185013344</v>
      </c>
      <c r="H319" s="6" t="s">
        <v>119</v>
      </c>
      <c r="I319" s="69">
        <v>46.11927</v>
      </c>
      <c r="J319" s="69">
        <v>25.53463</v>
      </c>
      <c r="K319" s="69">
        <v>44.88609</v>
      </c>
    </row>
    <row r="320" spans="1:11" ht="24">
      <c r="A320" s="6">
        <v>25</v>
      </c>
      <c r="B320" s="75">
        <v>21171</v>
      </c>
      <c r="C320" s="1">
        <v>303.44</v>
      </c>
      <c r="D320" s="69">
        <v>0.326</v>
      </c>
      <c r="E320" s="69">
        <f t="shared" si="20"/>
        <v>0.0281664</v>
      </c>
      <c r="F320" s="69">
        <f t="shared" si="29"/>
        <v>22.90339</v>
      </c>
      <c r="G320" s="69">
        <f t="shared" si="30"/>
        <v>0.645106044096</v>
      </c>
      <c r="H320" s="6" t="s">
        <v>59</v>
      </c>
      <c r="I320" s="69">
        <v>25.32961</v>
      </c>
      <c r="J320" s="69">
        <v>16.0241</v>
      </c>
      <c r="K320" s="69">
        <v>27.35646</v>
      </c>
    </row>
    <row r="321" spans="1:11" ht="24">
      <c r="A321" s="6">
        <v>26</v>
      </c>
      <c r="B321" s="75">
        <v>21178</v>
      </c>
      <c r="C321" s="1">
        <v>303.46</v>
      </c>
      <c r="D321" s="69">
        <v>0.353</v>
      </c>
      <c r="E321" s="69">
        <f t="shared" si="20"/>
        <v>0.0304992</v>
      </c>
      <c r="F321" s="69">
        <f aca="true" t="shared" si="31" ref="F321:F391">+AVERAGE(I321:K321)</f>
        <v>31.807576666666666</v>
      </c>
      <c r="G321" s="69">
        <f aca="true" t="shared" si="32" ref="G321:G391">F321*E321</f>
        <v>0.970105642272</v>
      </c>
      <c r="H321" s="6" t="s">
        <v>60</v>
      </c>
      <c r="I321" s="69">
        <v>44.69453</v>
      </c>
      <c r="J321" s="69">
        <v>27.88076</v>
      </c>
      <c r="K321" s="69">
        <v>22.84744</v>
      </c>
    </row>
    <row r="322" spans="1:11" ht="24">
      <c r="A322" s="6">
        <v>27</v>
      </c>
      <c r="B322" s="75">
        <v>21193</v>
      </c>
      <c r="C322" s="1">
        <v>303.39</v>
      </c>
      <c r="D322" s="69">
        <v>0.279</v>
      </c>
      <c r="E322" s="69">
        <f t="shared" si="20"/>
        <v>0.024105600000000005</v>
      </c>
      <c r="F322" s="69">
        <f t="shared" si="31"/>
        <v>45.34265666666666</v>
      </c>
      <c r="G322" s="69">
        <f t="shared" si="32"/>
        <v>1.093011944544</v>
      </c>
      <c r="H322" s="6" t="s">
        <v>168</v>
      </c>
      <c r="I322" s="69">
        <v>62.17872</v>
      </c>
      <c r="J322" s="69">
        <v>33.10584</v>
      </c>
      <c r="K322" s="69">
        <v>40.74341</v>
      </c>
    </row>
    <row r="323" spans="1:11" ht="24">
      <c r="A323" s="6">
        <v>28</v>
      </c>
      <c r="B323" s="75">
        <v>21201</v>
      </c>
      <c r="C323" s="1">
        <v>303.37</v>
      </c>
      <c r="D323" s="69">
        <v>0.241</v>
      </c>
      <c r="E323" s="69">
        <f t="shared" si="20"/>
        <v>0.0208224</v>
      </c>
      <c r="F323" s="69">
        <f t="shared" si="31"/>
        <v>51.154763333333335</v>
      </c>
      <c r="G323" s="69">
        <f t="shared" si="32"/>
        <v>1.0651649440320001</v>
      </c>
      <c r="H323" s="6" t="s">
        <v>102</v>
      </c>
      <c r="I323" s="69">
        <v>59.41866</v>
      </c>
      <c r="J323" s="69">
        <v>51.5699</v>
      </c>
      <c r="K323" s="69">
        <v>42.47573</v>
      </c>
    </row>
    <row r="324" spans="1:11" ht="24">
      <c r="A324" s="6">
        <v>29</v>
      </c>
      <c r="B324" s="75">
        <v>21213</v>
      </c>
      <c r="C324" s="1">
        <v>303.36</v>
      </c>
      <c r="D324" s="69">
        <v>0.26</v>
      </c>
      <c r="E324" s="69">
        <f t="shared" si="20"/>
        <v>0.022464</v>
      </c>
      <c r="F324" s="69">
        <f t="shared" si="31"/>
        <v>30.514750000000003</v>
      </c>
      <c r="G324" s="69">
        <f t="shared" si="32"/>
        <v>0.6854833440000001</v>
      </c>
      <c r="H324" s="6" t="s">
        <v>103</v>
      </c>
      <c r="I324" s="69">
        <v>47.84965</v>
      </c>
      <c r="J324" s="69">
        <v>23.62376</v>
      </c>
      <c r="K324" s="69">
        <v>20.07084</v>
      </c>
    </row>
    <row r="325" spans="1:11" ht="24">
      <c r="A325" s="6">
        <v>30</v>
      </c>
      <c r="B325" s="75">
        <v>21225</v>
      </c>
      <c r="C325" s="1">
        <v>303.354</v>
      </c>
      <c r="D325" s="69">
        <v>0.227</v>
      </c>
      <c r="E325" s="69">
        <f t="shared" si="20"/>
        <v>0.019612800000000003</v>
      </c>
      <c r="F325" s="69">
        <f t="shared" si="31"/>
        <v>52.16589</v>
      </c>
      <c r="G325" s="69">
        <f t="shared" si="32"/>
        <v>1.0231191673920002</v>
      </c>
      <c r="H325" s="6" t="s">
        <v>121</v>
      </c>
      <c r="I325" s="69">
        <v>65.27474</v>
      </c>
      <c r="J325" s="69">
        <v>35.1034</v>
      </c>
      <c r="K325" s="69">
        <v>56.11953</v>
      </c>
    </row>
    <row r="326" spans="1:11" ht="24">
      <c r="A326" s="6">
        <v>31</v>
      </c>
      <c r="B326" s="75">
        <v>21234</v>
      </c>
      <c r="C326" s="1">
        <v>303.354</v>
      </c>
      <c r="D326" s="69">
        <v>0.238</v>
      </c>
      <c r="E326" s="69">
        <f t="shared" si="20"/>
        <v>0.0205632</v>
      </c>
      <c r="F326" s="69">
        <f t="shared" si="31"/>
        <v>30.94620333333333</v>
      </c>
      <c r="G326" s="69">
        <f t="shared" si="32"/>
        <v>0.6363529683839999</v>
      </c>
      <c r="H326" s="6" t="s">
        <v>122</v>
      </c>
      <c r="I326" s="69">
        <v>20.66504</v>
      </c>
      <c r="J326" s="69">
        <v>39.4651</v>
      </c>
      <c r="K326" s="69">
        <v>32.70847</v>
      </c>
    </row>
    <row r="327" spans="1:11" ht="24">
      <c r="A327" s="6">
        <v>32</v>
      </c>
      <c r="B327" s="75">
        <v>21261</v>
      </c>
      <c r="C327" s="1">
        <v>303.344</v>
      </c>
      <c r="D327" s="69">
        <v>0.219</v>
      </c>
      <c r="E327" s="69">
        <f t="shared" si="20"/>
        <v>0.0189216</v>
      </c>
      <c r="F327" s="69">
        <f t="shared" si="31"/>
        <v>18.304893333333336</v>
      </c>
      <c r="G327" s="69">
        <f t="shared" si="32"/>
        <v>0.3463578696960001</v>
      </c>
      <c r="H327" s="6" t="s">
        <v>123</v>
      </c>
      <c r="I327" s="69">
        <v>24.40577</v>
      </c>
      <c r="J327" s="69">
        <v>22.89327</v>
      </c>
      <c r="K327" s="69">
        <v>7.61564</v>
      </c>
    </row>
    <row r="328" spans="1:11" ht="24">
      <c r="A328" s="6">
        <v>33</v>
      </c>
      <c r="B328" s="75">
        <v>21274</v>
      </c>
      <c r="C328" s="1">
        <v>303.364</v>
      </c>
      <c r="D328" s="69">
        <v>0.241</v>
      </c>
      <c r="E328" s="69">
        <f t="shared" si="20"/>
        <v>0.0208224</v>
      </c>
      <c r="F328" s="69">
        <f t="shared" si="31"/>
        <v>20.597846666666666</v>
      </c>
      <c r="G328" s="69">
        <f t="shared" si="32"/>
        <v>0.428896602432</v>
      </c>
      <c r="H328" s="6" t="s">
        <v>124</v>
      </c>
      <c r="I328" s="69">
        <v>22.00793</v>
      </c>
      <c r="J328" s="69">
        <v>28.05541</v>
      </c>
      <c r="K328" s="69">
        <v>11.7302</v>
      </c>
    </row>
    <row r="329" spans="1:13" ht="24">
      <c r="A329" s="146">
        <v>1</v>
      </c>
      <c r="B329" s="147">
        <v>21283</v>
      </c>
      <c r="C329" s="148">
        <v>303.364</v>
      </c>
      <c r="D329" s="149">
        <v>0.215</v>
      </c>
      <c r="E329" s="149">
        <f t="shared" si="20"/>
        <v>0.018576000000000002</v>
      </c>
      <c r="F329" s="149">
        <f t="shared" si="31"/>
        <v>44.81845333333333</v>
      </c>
      <c r="G329" s="149">
        <f t="shared" si="32"/>
        <v>0.83254758912</v>
      </c>
      <c r="H329" s="162" t="s">
        <v>104</v>
      </c>
      <c r="I329" s="149">
        <v>38.94345</v>
      </c>
      <c r="J329" s="149">
        <v>48.24484</v>
      </c>
      <c r="K329" s="149">
        <v>47.26707</v>
      </c>
      <c r="L329" s="148"/>
      <c r="M329" s="148"/>
    </row>
    <row r="330" spans="1:11" ht="24">
      <c r="A330" s="6">
        <v>2</v>
      </c>
      <c r="B330" s="75">
        <v>21304</v>
      </c>
      <c r="C330" s="1">
        <v>303.394</v>
      </c>
      <c r="D330" s="69">
        <v>0.232</v>
      </c>
      <c r="E330" s="69">
        <f t="shared" si="20"/>
        <v>0.0200448</v>
      </c>
      <c r="F330" s="69">
        <f t="shared" si="31"/>
        <v>51.321799999999996</v>
      </c>
      <c r="G330" s="69">
        <f t="shared" si="32"/>
        <v>1.02873521664</v>
      </c>
      <c r="H330" s="163" t="s">
        <v>105</v>
      </c>
      <c r="I330" s="69">
        <v>42.27927</v>
      </c>
      <c r="J330" s="69">
        <v>45.95098</v>
      </c>
      <c r="K330" s="69">
        <v>65.73515</v>
      </c>
    </row>
    <row r="331" spans="1:11" ht="24">
      <c r="A331" s="6">
        <v>3</v>
      </c>
      <c r="B331" s="75">
        <v>21316</v>
      </c>
      <c r="C331" s="1">
        <v>303.444</v>
      </c>
      <c r="D331" s="69">
        <v>0.276</v>
      </c>
      <c r="E331" s="69">
        <f t="shared" si="20"/>
        <v>0.023846400000000004</v>
      </c>
      <c r="F331" s="69">
        <f t="shared" si="31"/>
        <v>46.904120000000006</v>
      </c>
      <c r="G331" s="69">
        <f t="shared" si="32"/>
        <v>1.1184944071680003</v>
      </c>
      <c r="H331" s="163" t="s">
        <v>106</v>
      </c>
      <c r="I331" s="69">
        <v>55.32547</v>
      </c>
      <c r="J331" s="69">
        <v>44.5543</v>
      </c>
      <c r="K331" s="69">
        <v>40.83259</v>
      </c>
    </row>
    <row r="332" spans="1:11" ht="24">
      <c r="A332" s="6">
        <v>4</v>
      </c>
      <c r="B332" s="75">
        <v>21325</v>
      </c>
      <c r="C332" s="1">
        <v>303.444</v>
      </c>
      <c r="D332" s="69">
        <v>0.259</v>
      </c>
      <c r="E332" s="69">
        <f t="shared" si="20"/>
        <v>0.0223776</v>
      </c>
      <c r="F332" s="69">
        <f t="shared" si="31"/>
        <v>246.07924000000003</v>
      </c>
      <c r="G332" s="69">
        <f t="shared" si="32"/>
        <v>5.506662801024</v>
      </c>
      <c r="H332" s="163" t="s">
        <v>107</v>
      </c>
      <c r="I332" s="69">
        <v>236.6826</v>
      </c>
      <c r="J332" s="69">
        <v>242.67887</v>
      </c>
      <c r="K332" s="69">
        <v>258.87625</v>
      </c>
    </row>
    <row r="333" spans="1:11" ht="24">
      <c r="A333" s="6">
        <v>5</v>
      </c>
      <c r="B333" s="75">
        <v>21333</v>
      </c>
      <c r="C333" s="1">
        <v>303.644</v>
      </c>
      <c r="D333" s="69">
        <v>1.115</v>
      </c>
      <c r="E333" s="69">
        <f t="shared" si="20"/>
        <v>0.096336</v>
      </c>
      <c r="F333" s="69">
        <f t="shared" si="31"/>
        <v>248.07734333333335</v>
      </c>
      <c r="G333" s="69">
        <f t="shared" si="32"/>
        <v>23.898778947360004</v>
      </c>
      <c r="H333" s="163" t="s">
        <v>108</v>
      </c>
      <c r="I333" s="69">
        <v>257.13254</v>
      </c>
      <c r="J333" s="69">
        <v>240.26365</v>
      </c>
      <c r="K333" s="69">
        <v>246.83584</v>
      </c>
    </row>
    <row r="334" spans="1:11" ht="24">
      <c r="A334" s="6">
        <v>6</v>
      </c>
      <c r="B334" s="75">
        <v>21346</v>
      </c>
      <c r="C334" s="1">
        <v>303.444</v>
      </c>
      <c r="D334" s="69">
        <v>0.264</v>
      </c>
      <c r="E334" s="69">
        <f t="shared" si="20"/>
        <v>0.022809600000000003</v>
      </c>
      <c r="F334" s="69">
        <f t="shared" si="31"/>
        <v>33.76937</v>
      </c>
      <c r="G334" s="69">
        <f t="shared" si="32"/>
        <v>0.7702658219520001</v>
      </c>
      <c r="H334" s="163" t="s">
        <v>109</v>
      </c>
      <c r="I334" s="69">
        <v>28.98731</v>
      </c>
      <c r="J334" s="69">
        <v>40.17891</v>
      </c>
      <c r="K334" s="69">
        <v>32.14189</v>
      </c>
    </row>
    <row r="335" spans="1:11" ht="24">
      <c r="A335" s="6">
        <v>7</v>
      </c>
      <c r="B335" s="75">
        <v>21353</v>
      </c>
      <c r="C335" s="1">
        <v>303.544</v>
      </c>
      <c r="D335" s="69">
        <v>0.892</v>
      </c>
      <c r="E335" s="69">
        <f t="shared" si="20"/>
        <v>0.0770688</v>
      </c>
      <c r="F335" s="69">
        <f t="shared" si="31"/>
        <v>27.79889</v>
      </c>
      <c r="G335" s="69">
        <f t="shared" si="32"/>
        <v>2.142427093632</v>
      </c>
      <c r="H335" s="163" t="s">
        <v>110</v>
      </c>
      <c r="I335" s="69">
        <v>21.28773</v>
      </c>
      <c r="J335" s="69">
        <v>29.82423</v>
      </c>
      <c r="K335" s="69">
        <v>32.28471</v>
      </c>
    </row>
    <row r="336" spans="1:11" ht="24">
      <c r="A336" s="6">
        <v>8</v>
      </c>
      <c r="B336" s="75">
        <v>21365</v>
      </c>
      <c r="C336" s="1">
        <v>303.464</v>
      </c>
      <c r="D336" s="69">
        <v>0.278</v>
      </c>
      <c r="E336" s="69">
        <f t="shared" si="20"/>
        <v>0.024019200000000004</v>
      </c>
      <c r="F336" s="69">
        <f t="shared" si="31"/>
        <v>42.81120000000001</v>
      </c>
      <c r="G336" s="69">
        <f t="shared" si="32"/>
        <v>1.0282907750400003</v>
      </c>
      <c r="H336" s="163" t="s">
        <v>111</v>
      </c>
      <c r="I336" s="69">
        <v>37.94412</v>
      </c>
      <c r="J336" s="69">
        <v>38.61532</v>
      </c>
      <c r="K336" s="69">
        <v>51.87416</v>
      </c>
    </row>
    <row r="337" spans="1:11" ht="24">
      <c r="A337" s="6">
        <v>9</v>
      </c>
      <c r="B337" s="75">
        <v>21373</v>
      </c>
      <c r="C337" s="1">
        <v>303.394</v>
      </c>
      <c r="D337" s="69">
        <v>0.241</v>
      </c>
      <c r="E337" s="69">
        <f t="shared" si="20"/>
        <v>0.0208224</v>
      </c>
      <c r="F337" s="69">
        <f t="shared" si="31"/>
        <v>60.451953333333336</v>
      </c>
      <c r="G337" s="69">
        <f t="shared" si="32"/>
        <v>1.2587547530880001</v>
      </c>
      <c r="H337" s="163" t="s">
        <v>64</v>
      </c>
      <c r="I337" s="69">
        <v>70.39799</v>
      </c>
      <c r="J337" s="69">
        <v>45.99439</v>
      </c>
      <c r="K337" s="69">
        <v>64.96348</v>
      </c>
    </row>
    <row r="338" spans="1:11" ht="24">
      <c r="A338" s="6">
        <v>10</v>
      </c>
      <c r="B338" s="75">
        <v>21380</v>
      </c>
      <c r="C338" s="1">
        <v>303.594</v>
      </c>
      <c r="D338" s="69">
        <v>0.892</v>
      </c>
      <c r="E338" s="69">
        <f t="shared" si="20"/>
        <v>0.0770688</v>
      </c>
      <c r="F338" s="69">
        <f t="shared" si="31"/>
        <v>51.18167333333334</v>
      </c>
      <c r="G338" s="69">
        <f t="shared" si="32"/>
        <v>3.9445101457920013</v>
      </c>
      <c r="H338" s="163" t="s">
        <v>65</v>
      </c>
      <c r="I338" s="69">
        <v>41.88705</v>
      </c>
      <c r="J338" s="69">
        <v>60.79233</v>
      </c>
      <c r="K338" s="69">
        <v>50.86564</v>
      </c>
    </row>
    <row r="339" spans="1:11" ht="24">
      <c r="A339" s="6">
        <v>11</v>
      </c>
      <c r="B339" s="75">
        <v>21395</v>
      </c>
      <c r="C339" s="1">
        <v>303.544</v>
      </c>
      <c r="D339" s="69">
        <v>0.81</v>
      </c>
      <c r="E339" s="69">
        <f t="shared" si="20"/>
        <v>0.069984</v>
      </c>
      <c r="F339" s="69">
        <f t="shared" si="31"/>
        <v>256.80612333333335</v>
      </c>
      <c r="G339" s="69">
        <f t="shared" si="32"/>
        <v>17.972319735360003</v>
      </c>
      <c r="H339" s="163" t="s">
        <v>112</v>
      </c>
      <c r="I339" s="69">
        <v>179.5124</v>
      </c>
      <c r="J339" s="69">
        <v>261.19274</v>
      </c>
      <c r="K339" s="69">
        <v>329.71323</v>
      </c>
    </row>
    <row r="340" spans="1:11" ht="24">
      <c r="A340" s="6">
        <v>12</v>
      </c>
      <c r="B340" s="75">
        <v>21401</v>
      </c>
      <c r="C340" s="1">
        <v>303.524</v>
      </c>
      <c r="D340" s="69">
        <v>0.801</v>
      </c>
      <c r="E340" s="69">
        <f t="shared" si="20"/>
        <v>0.0692064</v>
      </c>
      <c r="F340" s="69">
        <f t="shared" si="31"/>
        <v>59.29911333333333</v>
      </c>
      <c r="G340" s="69">
        <f t="shared" si="32"/>
        <v>4.103878156992</v>
      </c>
      <c r="H340" s="163" t="s">
        <v>113</v>
      </c>
      <c r="I340" s="69">
        <v>53.45026</v>
      </c>
      <c r="J340" s="69">
        <v>45.38475</v>
      </c>
      <c r="K340" s="69">
        <v>79.06233</v>
      </c>
    </row>
    <row r="341" spans="1:11" ht="24">
      <c r="A341" s="6">
        <v>13</v>
      </c>
      <c r="B341" s="75">
        <v>21415</v>
      </c>
      <c r="C341" s="1">
        <v>303.494</v>
      </c>
      <c r="D341" s="69">
        <v>0.366</v>
      </c>
      <c r="E341" s="69">
        <f t="shared" si="20"/>
        <v>0.0316224</v>
      </c>
      <c r="F341" s="69">
        <f t="shared" si="31"/>
        <v>76.19669333333333</v>
      </c>
      <c r="G341" s="69">
        <f t="shared" si="32"/>
        <v>2.409522315264</v>
      </c>
      <c r="H341" s="163" t="s">
        <v>67</v>
      </c>
      <c r="I341" s="69">
        <v>78.08738</v>
      </c>
      <c r="J341" s="69">
        <v>56.2074</v>
      </c>
      <c r="K341" s="69">
        <v>94.2953</v>
      </c>
    </row>
    <row r="342" spans="1:11" ht="24">
      <c r="A342" s="6">
        <v>14</v>
      </c>
      <c r="B342" s="75">
        <v>21421</v>
      </c>
      <c r="C342" s="1">
        <v>303.374</v>
      </c>
      <c r="D342" s="69">
        <v>0.208</v>
      </c>
      <c r="E342" s="69">
        <f t="shared" si="20"/>
        <v>0.0179712</v>
      </c>
      <c r="F342" s="69">
        <f t="shared" si="31"/>
        <v>86.43376</v>
      </c>
      <c r="G342" s="69">
        <f t="shared" si="32"/>
        <v>1.553318387712</v>
      </c>
      <c r="H342" s="163" t="s">
        <v>68</v>
      </c>
      <c r="I342" s="69">
        <v>82.65386</v>
      </c>
      <c r="J342" s="69">
        <v>71.97906</v>
      </c>
      <c r="K342" s="69">
        <v>104.66836</v>
      </c>
    </row>
    <row r="343" spans="1:11" ht="24">
      <c r="A343" s="6">
        <v>15</v>
      </c>
      <c r="B343" s="75">
        <v>21436</v>
      </c>
      <c r="C343" s="1">
        <v>303.304</v>
      </c>
      <c r="D343" s="69">
        <v>0.225</v>
      </c>
      <c r="E343" s="69">
        <f t="shared" si="20"/>
        <v>0.019440000000000002</v>
      </c>
      <c r="F343" s="69">
        <f t="shared" si="31"/>
        <v>16.891923333333335</v>
      </c>
      <c r="G343" s="69">
        <f t="shared" si="32"/>
        <v>0.32837898960000006</v>
      </c>
      <c r="H343" s="163" t="s">
        <v>114</v>
      </c>
      <c r="I343" s="69">
        <v>8.79894</v>
      </c>
      <c r="J343" s="69">
        <v>22.42088</v>
      </c>
      <c r="K343" s="69">
        <v>19.45595</v>
      </c>
    </row>
    <row r="344" spans="1:11" ht="24">
      <c r="A344" s="6">
        <v>16</v>
      </c>
      <c r="B344" s="75">
        <v>21443</v>
      </c>
      <c r="C344" s="1">
        <v>303.344</v>
      </c>
      <c r="D344" s="69">
        <v>0.263</v>
      </c>
      <c r="E344" s="69">
        <f t="shared" si="20"/>
        <v>0.022723200000000002</v>
      </c>
      <c r="F344" s="69">
        <f t="shared" si="31"/>
        <v>17.190916666666666</v>
      </c>
      <c r="G344" s="69">
        <f t="shared" si="32"/>
        <v>0.39063263760000005</v>
      </c>
      <c r="H344" s="163" t="s">
        <v>115</v>
      </c>
      <c r="I344" s="69">
        <v>31.13511</v>
      </c>
      <c r="J344" s="69">
        <v>12.26242</v>
      </c>
      <c r="K344" s="69">
        <v>8.17522</v>
      </c>
    </row>
    <row r="345" spans="1:11" ht="24">
      <c r="A345" s="6">
        <v>17</v>
      </c>
      <c r="B345" s="75">
        <v>21458</v>
      </c>
      <c r="C345" s="1">
        <v>303.64</v>
      </c>
      <c r="D345" s="69">
        <v>1.87</v>
      </c>
      <c r="E345" s="69">
        <f t="shared" si="20"/>
        <v>0.16156800000000002</v>
      </c>
      <c r="F345" s="69">
        <f t="shared" si="31"/>
        <v>41.29173333333333</v>
      </c>
      <c r="G345" s="69">
        <f t="shared" si="32"/>
        <v>6.6714227712000005</v>
      </c>
      <c r="H345" s="163" t="s">
        <v>70</v>
      </c>
      <c r="I345" s="69">
        <v>52.64788</v>
      </c>
      <c r="J345" s="69">
        <v>32.705</v>
      </c>
      <c r="K345" s="69">
        <v>38.52232</v>
      </c>
    </row>
    <row r="346" spans="1:11" ht="24">
      <c r="A346" s="6">
        <v>18</v>
      </c>
      <c r="B346" s="75">
        <v>21467</v>
      </c>
      <c r="C346" s="1">
        <v>303.574</v>
      </c>
      <c r="D346" s="69">
        <v>1.612</v>
      </c>
      <c r="E346" s="69">
        <f t="shared" si="20"/>
        <v>0.1392768</v>
      </c>
      <c r="F346" s="69">
        <f t="shared" si="31"/>
        <v>23.680373333333335</v>
      </c>
      <c r="G346" s="69">
        <f t="shared" si="32"/>
        <v>3.2981266206720004</v>
      </c>
      <c r="H346" s="163" t="s">
        <v>71</v>
      </c>
      <c r="I346" s="69">
        <v>23.81499</v>
      </c>
      <c r="J346" s="69">
        <v>22.12925</v>
      </c>
      <c r="K346" s="69">
        <v>25.09688</v>
      </c>
    </row>
    <row r="347" spans="1:11" ht="24">
      <c r="A347" s="6">
        <v>19</v>
      </c>
      <c r="B347" s="75">
        <v>21474</v>
      </c>
      <c r="C347" s="1">
        <v>303.624</v>
      </c>
      <c r="D347" s="69">
        <v>1.726</v>
      </c>
      <c r="E347" s="69">
        <f t="shared" si="20"/>
        <v>0.1491264</v>
      </c>
      <c r="F347" s="69">
        <f t="shared" si="31"/>
        <v>10.580390000000001</v>
      </c>
      <c r="G347" s="69">
        <f t="shared" si="32"/>
        <v>1.5778154712960002</v>
      </c>
      <c r="H347" s="163" t="s">
        <v>116</v>
      </c>
      <c r="I347" s="69">
        <v>21.78197</v>
      </c>
      <c r="J347" s="69">
        <v>6.23139</v>
      </c>
      <c r="K347" s="69">
        <v>3.72781</v>
      </c>
    </row>
    <row r="348" spans="1:11" ht="24">
      <c r="A348" s="6">
        <v>20</v>
      </c>
      <c r="B348" s="75">
        <v>21487</v>
      </c>
      <c r="C348" s="1">
        <v>303.444</v>
      </c>
      <c r="D348" s="69">
        <v>0.368</v>
      </c>
      <c r="E348" s="69">
        <f t="shared" si="20"/>
        <v>0.0317952</v>
      </c>
      <c r="F348" s="69">
        <f t="shared" si="31"/>
        <v>17.64846</v>
      </c>
      <c r="G348" s="69">
        <f t="shared" si="32"/>
        <v>0.561136315392</v>
      </c>
      <c r="H348" s="163" t="s">
        <v>117</v>
      </c>
      <c r="I348" s="69">
        <v>19.73944</v>
      </c>
      <c r="J348" s="69">
        <v>8.97573</v>
      </c>
      <c r="K348" s="69">
        <v>24.23021</v>
      </c>
    </row>
    <row r="349" spans="1:11" ht="24">
      <c r="A349" s="6">
        <v>21</v>
      </c>
      <c r="B349" s="75">
        <v>21499</v>
      </c>
      <c r="C349" s="1">
        <v>303.494</v>
      </c>
      <c r="D349" s="69">
        <v>0.381</v>
      </c>
      <c r="E349" s="69">
        <f t="shared" si="20"/>
        <v>0.0329184</v>
      </c>
      <c r="F349" s="69">
        <f t="shared" si="31"/>
        <v>31.104263333333336</v>
      </c>
      <c r="G349" s="69">
        <f t="shared" si="32"/>
        <v>1.023902582112</v>
      </c>
      <c r="H349" s="163" t="s">
        <v>56</v>
      </c>
      <c r="I349" s="69">
        <v>35.93865</v>
      </c>
      <c r="J349" s="69">
        <v>41.69964</v>
      </c>
      <c r="K349" s="69">
        <v>15.6745</v>
      </c>
    </row>
    <row r="350" spans="1:11" ht="24">
      <c r="A350" s="6">
        <v>22</v>
      </c>
      <c r="B350" s="75">
        <v>21500</v>
      </c>
      <c r="C350" s="1">
        <v>303.984</v>
      </c>
      <c r="D350" s="69">
        <v>4.897</v>
      </c>
      <c r="E350" s="69">
        <f t="shared" si="20"/>
        <v>0.42310080000000005</v>
      </c>
      <c r="F350" s="69">
        <f t="shared" si="31"/>
        <v>152.03480000000002</v>
      </c>
      <c r="G350" s="69">
        <f t="shared" si="32"/>
        <v>64.32604550784002</v>
      </c>
      <c r="H350" s="163" t="s">
        <v>57</v>
      </c>
      <c r="I350" s="69">
        <v>155.8411</v>
      </c>
      <c r="J350" s="69">
        <v>158.21089</v>
      </c>
      <c r="K350" s="69">
        <v>142.05241</v>
      </c>
    </row>
    <row r="351" spans="1:11" ht="24">
      <c r="A351" s="6">
        <v>23</v>
      </c>
      <c r="B351" s="75">
        <v>21516</v>
      </c>
      <c r="C351" s="1">
        <v>303.464</v>
      </c>
      <c r="D351" s="69">
        <v>0.391</v>
      </c>
      <c r="E351" s="69">
        <f t="shared" si="20"/>
        <v>0.033782400000000004</v>
      </c>
      <c r="F351" s="69">
        <f t="shared" si="31"/>
        <v>26.019386666666666</v>
      </c>
      <c r="G351" s="69">
        <f t="shared" si="32"/>
        <v>0.878997328128</v>
      </c>
      <c r="H351" s="163" t="s">
        <v>118</v>
      </c>
      <c r="I351" s="69">
        <v>29.80276</v>
      </c>
      <c r="J351" s="69">
        <v>34.80531</v>
      </c>
      <c r="K351" s="69">
        <v>13.45009</v>
      </c>
    </row>
    <row r="352" spans="1:11" ht="24">
      <c r="A352" s="6">
        <v>24</v>
      </c>
      <c r="B352" s="75">
        <v>21528</v>
      </c>
      <c r="C352" s="69">
        <v>303.454</v>
      </c>
      <c r="D352" s="69">
        <v>0.362</v>
      </c>
      <c r="E352" s="69">
        <f t="shared" si="20"/>
        <v>0.0312768</v>
      </c>
      <c r="F352" s="69">
        <f t="shared" si="31"/>
        <v>36.679653333333334</v>
      </c>
      <c r="G352" s="69">
        <f t="shared" si="32"/>
        <v>1.147222181376</v>
      </c>
      <c r="H352" s="163" t="s">
        <v>119</v>
      </c>
      <c r="I352" s="69">
        <v>33.4608</v>
      </c>
      <c r="J352" s="69">
        <v>48.48913</v>
      </c>
      <c r="K352" s="69">
        <v>28.08903</v>
      </c>
    </row>
    <row r="353" spans="1:11" ht="24">
      <c r="A353" s="6">
        <v>25</v>
      </c>
      <c r="B353" s="75">
        <v>21542</v>
      </c>
      <c r="C353" s="1">
        <v>303.344</v>
      </c>
      <c r="D353" s="69">
        <v>0.263</v>
      </c>
      <c r="E353" s="69">
        <f t="shared" si="20"/>
        <v>0.022723200000000002</v>
      </c>
      <c r="F353" s="69">
        <f t="shared" si="31"/>
        <v>26.93616</v>
      </c>
      <c r="G353" s="69">
        <f t="shared" si="32"/>
        <v>0.6120757509120001</v>
      </c>
      <c r="H353" s="163" t="s">
        <v>59</v>
      </c>
      <c r="I353" s="69">
        <v>28.63372</v>
      </c>
      <c r="J353" s="69">
        <v>36.75611</v>
      </c>
      <c r="K353" s="69">
        <v>15.41865</v>
      </c>
    </row>
    <row r="354" spans="1:11" ht="24">
      <c r="A354" s="6">
        <v>26</v>
      </c>
      <c r="B354" s="75">
        <v>21570</v>
      </c>
      <c r="C354" s="1">
        <v>303.364</v>
      </c>
      <c r="D354" s="69">
        <v>0.09</v>
      </c>
      <c r="E354" s="69">
        <f t="shared" si="20"/>
        <v>0.007776</v>
      </c>
      <c r="F354" s="69">
        <f t="shared" si="31"/>
        <v>21.152213333333332</v>
      </c>
      <c r="G354" s="69">
        <f t="shared" si="32"/>
        <v>0.16447961088</v>
      </c>
      <c r="H354" s="163" t="s">
        <v>60</v>
      </c>
      <c r="I354" s="69">
        <v>21.81208</v>
      </c>
      <c r="J354" s="69">
        <v>15.99465</v>
      </c>
      <c r="K354" s="69">
        <v>25.64991</v>
      </c>
    </row>
    <row r="355" spans="1:11" ht="24">
      <c r="A355" s="6">
        <v>27</v>
      </c>
      <c r="B355" s="75">
        <v>21576</v>
      </c>
      <c r="C355" s="1">
        <v>303.394</v>
      </c>
      <c r="D355" s="69">
        <v>0.121</v>
      </c>
      <c r="E355" s="69">
        <f t="shared" si="20"/>
        <v>0.0104544</v>
      </c>
      <c r="F355" s="69">
        <f t="shared" si="31"/>
        <v>22.006199999999996</v>
      </c>
      <c r="G355" s="69">
        <f t="shared" si="32"/>
        <v>0.23006161728</v>
      </c>
      <c r="H355" s="163" t="s">
        <v>101</v>
      </c>
      <c r="I355" s="69">
        <v>22.0662</v>
      </c>
      <c r="J355" s="69">
        <v>24.62562</v>
      </c>
      <c r="K355" s="69">
        <v>19.32678</v>
      </c>
    </row>
    <row r="356" spans="1:11" ht="24">
      <c r="A356" s="6">
        <v>28</v>
      </c>
      <c r="B356" s="75">
        <v>21597</v>
      </c>
      <c r="C356" s="1">
        <v>303.354</v>
      </c>
      <c r="D356" s="69">
        <v>0.094</v>
      </c>
      <c r="E356" s="69">
        <f t="shared" si="20"/>
        <v>0.0081216</v>
      </c>
      <c r="F356" s="69">
        <f t="shared" si="31"/>
        <v>16.744753333333332</v>
      </c>
      <c r="G356" s="69">
        <f t="shared" si="32"/>
        <v>0.13599418867199997</v>
      </c>
      <c r="H356" s="163" t="s">
        <v>102</v>
      </c>
      <c r="I356" s="69">
        <v>15.42248</v>
      </c>
      <c r="J356" s="69">
        <v>23.37283</v>
      </c>
      <c r="K356" s="69">
        <v>11.43895</v>
      </c>
    </row>
    <row r="357" spans="1:11" ht="24">
      <c r="A357" s="6">
        <v>29</v>
      </c>
      <c r="B357" s="75">
        <v>21606</v>
      </c>
      <c r="C357" s="1">
        <v>303.344</v>
      </c>
      <c r="D357" s="69">
        <v>0.083</v>
      </c>
      <c r="E357" s="69">
        <f t="shared" si="20"/>
        <v>0.007171200000000001</v>
      </c>
      <c r="F357" s="69">
        <f t="shared" si="31"/>
        <v>12.744706666666666</v>
      </c>
      <c r="G357" s="69">
        <f t="shared" si="32"/>
        <v>0.091394840448</v>
      </c>
      <c r="H357" s="163" t="s">
        <v>103</v>
      </c>
      <c r="I357" s="69">
        <v>6.24957</v>
      </c>
      <c r="J357" s="69">
        <v>10.38109</v>
      </c>
      <c r="K357" s="69">
        <v>21.60346</v>
      </c>
    </row>
    <row r="358" spans="1:11" ht="24">
      <c r="A358" s="6">
        <v>30</v>
      </c>
      <c r="B358" s="75">
        <v>21617</v>
      </c>
      <c r="C358" s="1">
        <v>303.344</v>
      </c>
      <c r="D358" s="69">
        <v>0.074</v>
      </c>
      <c r="E358" s="69">
        <f t="shared" si="20"/>
        <v>0.0063936</v>
      </c>
      <c r="F358" s="69">
        <f t="shared" si="31"/>
        <v>16.747993333333334</v>
      </c>
      <c r="G358" s="69">
        <f t="shared" si="32"/>
        <v>0.107079970176</v>
      </c>
      <c r="H358" s="163" t="s">
        <v>121</v>
      </c>
      <c r="I358" s="69">
        <v>22.56501</v>
      </c>
      <c r="J358" s="69">
        <v>15.37254</v>
      </c>
      <c r="K358" s="69">
        <v>12.30643</v>
      </c>
    </row>
    <row r="359" spans="1:15" ht="24.75" thickBot="1">
      <c r="A359" s="164">
        <v>31</v>
      </c>
      <c r="B359" s="165">
        <v>21639</v>
      </c>
      <c r="C359" s="166">
        <v>303.364</v>
      </c>
      <c r="D359" s="167">
        <v>0.079</v>
      </c>
      <c r="E359" s="167">
        <f t="shared" si="20"/>
        <v>0.0068256</v>
      </c>
      <c r="F359" s="167">
        <f t="shared" si="31"/>
        <v>10.29101</v>
      </c>
      <c r="G359" s="167">
        <f t="shared" si="32"/>
        <v>0.070242317856</v>
      </c>
      <c r="H359" s="168" t="s">
        <v>122</v>
      </c>
      <c r="I359" s="167">
        <v>12.03331</v>
      </c>
      <c r="J359" s="167">
        <v>7.12581</v>
      </c>
      <c r="K359" s="167">
        <v>11.71391</v>
      </c>
      <c r="L359" s="166"/>
      <c r="M359" s="166"/>
      <c r="N359" s="166"/>
      <c r="O359" s="166"/>
    </row>
    <row r="360" spans="1:11" ht="24">
      <c r="A360" s="6">
        <v>1</v>
      </c>
      <c r="B360" s="75">
        <v>21647</v>
      </c>
      <c r="C360" s="1">
        <v>303.344</v>
      </c>
      <c r="D360" s="69">
        <v>0.068</v>
      </c>
      <c r="E360" s="69">
        <f t="shared" si="20"/>
        <v>0.0058752000000000006</v>
      </c>
      <c r="F360" s="69">
        <f t="shared" si="31"/>
        <v>15.075903333333335</v>
      </c>
      <c r="G360" s="69">
        <f t="shared" si="32"/>
        <v>0.08857394726400002</v>
      </c>
      <c r="H360" s="163" t="s">
        <v>104</v>
      </c>
      <c r="I360" s="69">
        <v>14.63606</v>
      </c>
      <c r="J360" s="69">
        <v>3.35946</v>
      </c>
      <c r="K360" s="69">
        <v>27.23219</v>
      </c>
    </row>
    <row r="361" spans="1:12" ht="24">
      <c r="A361" s="6">
        <v>2</v>
      </c>
      <c r="B361" s="75">
        <v>21660</v>
      </c>
      <c r="C361" s="1">
        <v>303.344</v>
      </c>
      <c r="D361" s="69">
        <v>0.054</v>
      </c>
      <c r="E361" s="69">
        <f t="shared" si="20"/>
        <v>0.0046656</v>
      </c>
      <c r="F361" s="69">
        <f t="shared" si="31"/>
        <v>20.91531</v>
      </c>
      <c r="G361" s="69">
        <f t="shared" si="32"/>
        <v>0.097582470336</v>
      </c>
      <c r="H361" s="163" t="s">
        <v>105</v>
      </c>
      <c r="I361" s="69">
        <v>29.84431</v>
      </c>
      <c r="J361" s="69">
        <v>5.04941</v>
      </c>
      <c r="K361" s="69">
        <v>27.85221</v>
      </c>
      <c r="L361" s="1" t="s">
        <v>169</v>
      </c>
    </row>
    <row r="362" spans="1:11" ht="24">
      <c r="A362" s="6">
        <v>3</v>
      </c>
      <c r="B362" s="75">
        <v>21707</v>
      </c>
      <c r="C362" s="1">
        <v>303.894</v>
      </c>
      <c r="D362" s="69">
        <v>6.51</v>
      </c>
      <c r="E362" s="69">
        <f aca="true" t="shared" si="33" ref="E362:E391">D362*0.0864</f>
        <v>0.562464</v>
      </c>
      <c r="F362" s="69">
        <f t="shared" si="31"/>
        <v>245.15859666666665</v>
      </c>
      <c r="G362" s="69">
        <f t="shared" si="32"/>
        <v>137.89288491551997</v>
      </c>
      <c r="H362" s="163" t="s">
        <v>106</v>
      </c>
      <c r="I362" s="69">
        <v>271.8942</v>
      </c>
      <c r="J362" s="69">
        <v>227.73414</v>
      </c>
      <c r="K362" s="69">
        <v>235.84745</v>
      </c>
    </row>
    <row r="363" spans="1:11" ht="24">
      <c r="A363" s="6">
        <v>4</v>
      </c>
      <c r="B363" s="75">
        <v>21731</v>
      </c>
      <c r="C363" s="1">
        <v>305.579</v>
      </c>
      <c r="D363" s="69">
        <v>27.931</v>
      </c>
      <c r="E363" s="69">
        <f t="shared" si="33"/>
        <v>2.4132384</v>
      </c>
      <c r="F363" s="69">
        <f t="shared" si="31"/>
        <v>1115.2391566666668</v>
      </c>
      <c r="G363" s="69">
        <f t="shared" si="32"/>
        <v>2691.337958051616</v>
      </c>
      <c r="H363" s="163" t="s">
        <v>107</v>
      </c>
      <c r="I363" s="69">
        <v>1100.86184</v>
      </c>
      <c r="J363" s="69">
        <v>1040.31089</v>
      </c>
      <c r="K363" s="69">
        <v>1204.54474</v>
      </c>
    </row>
    <row r="364" spans="1:11" ht="24">
      <c r="A364" s="6">
        <v>5</v>
      </c>
      <c r="B364" s="75">
        <v>21731</v>
      </c>
      <c r="C364" s="1">
        <v>305.264</v>
      </c>
      <c r="D364" s="69">
        <v>21.686</v>
      </c>
      <c r="E364" s="69">
        <f t="shared" si="33"/>
        <v>1.8736704000000002</v>
      </c>
      <c r="F364" s="69">
        <f t="shared" si="31"/>
        <v>1193.6633866666668</v>
      </c>
      <c r="G364" s="69">
        <f t="shared" si="32"/>
        <v>2236.5317551610883</v>
      </c>
      <c r="H364" s="163" t="s">
        <v>108</v>
      </c>
      <c r="I364" s="69">
        <v>903.87009</v>
      </c>
      <c r="J364" s="69">
        <v>1476.84241</v>
      </c>
      <c r="K364" s="69">
        <v>1200.27766</v>
      </c>
    </row>
    <row r="365" spans="1:11" ht="24">
      <c r="A365" s="6">
        <v>6</v>
      </c>
      <c r="B365" s="75">
        <v>21731</v>
      </c>
      <c r="C365" s="1">
        <v>304.914</v>
      </c>
      <c r="D365" s="69">
        <v>15.926</v>
      </c>
      <c r="E365" s="69">
        <f t="shared" si="33"/>
        <v>1.3760064</v>
      </c>
      <c r="F365" s="69">
        <f t="shared" si="31"/>
        <v>2055.8804600000003</v>
      </c>
      <c r="G365" s="69">
        <f t="shared" si="32"/>
        <v>2828.9046705949445</v>
      </c>
      <c r="H365" s="163" t="s">
        <v>109</v>
      </c>
      <c r="I365" s="69">
        <v>2244.73284</v>
      </c>
      <c r="J365" s="69">
        <v>2485.48373</v>
      </c>
      <c r="K365" s="69">
        <v>1437.42481</v>
      </c>
    </row>
    <row r="366" spans="1:11" ht="24">
      <c r="A366" s="6">
        <v>7</v>
      </c>
      <c r="B366" s="75">
        <v>21738</v>
      </c>
      <c r="C366" s="1">
        <v>303.494</v>
      </c>
      <c r="D366" s="69">
        <v>0.415</v>
      </c>
      <c r="E366" s="69">
        <f t="shared" si="33"/>
        <v>0.035856</v>
      </c>
      <c r="F366" s="69">
        <f t="shared" si="31"/>
        <v>49.15655</v>
      </c>
      <c r="G366" s="69">
        <f t="shared" si="32"/>
        <v>1.7625572568</v>
      </c>
      <c r="H366" s="163" t="s">
        <v>110</v>
      </c>
      <c r="I366" s="69">
        <v>55.07784</v>
      </c>
      <c r="J366" s="69">
        <v>51.12176</v>
      </c>
      <c r="K366" s="69">
        <v>41.27005</v>
      </c>
    </row>
    <row r="367" spans="1:11" ht="24">
      <c r="A367" s="6">
        <v>8</v>
      </c>
      <c r="B367" s="75">
        <v>21745</v>
      </c>
      <c r="C367" s="1">
        <v>303.394</v>
      </c>
      <c r="D367" s="69">
        <v>0.271</v>
      </c>
      <c r="E367" s="69">
        <f t="shared" si="33"/>
        <v>0.023414400000000002</v>
      </c>
      <c r="F367" s="69">
        <f t="shared" si="31"/>
        <v>57.47129666666667</v>
      </c>
      <c r="G367" s="69">
        <f t="shared" si="32"/>
        <v>1.3456559286720002</v>
      </c>
      <c r="H367" s="163" t="s">
        <v>111</v>
      </c>
      <c r="I367" s="69">
        <v>68.64037</v>
      </c>
      <c r="J367" s="69">
        <v>58.99374</v>
      </c>
      <c r="K367" s="69">
        <v>44.77978</v>
      </c>
    </row>
    <row r="368" spans="1:11" ht="24">
      <c r="A368" s="6">
        <v>9</v>
      </c>
      <c r="B368" s="75">
        <v>21758</v>
      </c>
      <c r="C368" s="1">
        <v>303.444</v>
      </c>
      <c r="D368" s="69">
        <v>0.337</v>
      </c>
      <c r="E368" s="69">
        <f t="shared" si="33"/>
        <v>0.0291168</v>
      </c>
      <c r="F368" s="69">
        <f t="shared" si="31"/>
        <v>195.73239</v>
      </c>
      <c r="G368" s="69">
        <f t="shared" si="32"/>
        <v>5.699100853152</v>
      </c>
      <c r="H368" s="163" t="s">
        <v>64</v>
      </c>
      <c r="I368" s="69">
        <v>178.68226</v>
      </c>
      <c r="J368" s="69">
        <v>191.60972</v>
      </c>
      <c r="K368" s="69">
        <v>216.90519</v>
      </c>
    </row>
    <row r="369" spans="1:11" ht="24">
      <c r="A369" s="6">
        <v>10</v>
      </c>
      <c r="B369" s="75">
        <v>21764</v>
      </c>
      <c r="C369" s="1">
        <v>303.464</v>
      </c>
      <c r="D369" s="69">
        <v>0.365</v>
      </c>
      <c r="E369" s="69">
        <f t="shared" si="33"/>
        <v>0.031536</v>
      </c>
      <c r="F369" s="69">
        <f t="shared" si="31"/>
        <v>41.88695333333334</v>
      </c>
      <c r="G369" s="69">
        <f t="shared" si="32"/>
        <v>1.3209469603200001</v>
      </c>
      <c r="H369" s="163" t="s">
        <v>65</v>
      </c>
      <c r="I369" s="69">
        <v>59.22551</v>
      </c>
      <c r="J369" s="69">
        <v>36.75275</v>
      </c>
      <c r="K369" s="69">
        <v>29.6826</v>
      </c>
    </row>
    <row r="370" spans="1:11" ht="24">
      <c r="A370" s="6">
        <v>11</v>
      </c>
      <c r="B370" s="75">
        <v>21780</v>
      </c>
      <c r="C370" s="1">
        <v>303.314</v>
      </c>
      <c r="D370" s="69">
        <v>0.09</v>
      </c>
      <c r="E370" s="69">
        <f t="shared" si="33"/>
        <v>0.007776</v>
      </c>
      <c r="F370" s="69">
        <f t="shared" si="31"/>
        <v>52.64801</v>
      </c>
      <c r="G370" s="69">
        <f t="shared" si="32"/>
        <v>0.40939092575999997</v>
      </c>
      <c r="H370" s="163" t="s">
        <v>112</v>
      </c>
      <c r="I370" s="69">
        <v>46.5614</v>
      </c>
      <c r="J370" s="69">
        <v>55.27899</v>
      </c>
      <c r="K370" s="69">
        <v>56.10364</v>
      </c>
    </row>
    <row r="371" spans="1:11" ht="24">
      <c r="A371" s="6">
        <v>12</v>
      </c>
      <c r="B371" s="75">
        <v>21787</v>
      </c>
      <c r="C371" s="1">
        <v>303.344</v>
      </c>
      <c r="D371" s="69">
        <v>0.123</v>
      </c>
      <c r="E371" s="69">
        <f t="shared" si="33"/>
        <v>0.0106272</v>
      </c>
      <c r="F371" s="69">
        <f t="shared" si="31"/>
        <v>57.83715</v>
      </c>
      <c r="G371" s="69">
        <f t="shared" si="32"/>
        <v>0.61464696048</v>
      </c>
      <c r="H371" s="163" t="s">
        <v>113</v>
      </c>
      <c r="I371" s="69">
        <v>61.26806</v>
      </c>
      <c r="J371" s="69">
        <v>60.33672</v>
      </c>
      <c r="K371" s="69">
        <v>51.90667</v>
      </c>
    </row>
    <row r="372" spans="1:11" ht="24">
      <c r="A372" s="6">
        <v>13</v>
      </c>
      <c r="B372" s="75">
        <v>21795</v>
      </c>
      <c r="C372" s="1">
        <v>303.344</v>
      </c>
      <c r="D372" s="69">
        <v>0.146</v>
      </c>
      <c r="E372" s="69">
        <f t="shared" si="33"/>
        <v>0.0126144</v>
      </c>
      <c r="F372" s="69">
        <f t="shared" si="31"/>
        <v>1064.233973333333</v>
      </c>
      <c r="G372" s="69">
        <f t="shared" si="32"/>
        <v>13.424673033215997</v>
      </c>
      <c r="H372" s="163" t="s">
        <v>67</v>
      </c>
      <c r="I372" s="69">
        <v>1107.78016</v>
      </c>
      <c r="J372" s="69">
        <v>1053.63985</v>
      </c>
      <c r="K372" s="69">
        <v>1031.28191</v>
      </c>
    </row>
    <row r="373" spans="1:11" ht="24">
      <c r="A373" s="6">
        <v>14</v>
      </c>
      <c r="B373" s="75">
        <v>21805</v>
      </c>
      <c r="C373" s="1">
        <v>305.554</v>
      </c>
      <c r="D373" s="69">
        <v>34.117</v>
      </c>
      <c r="E373" s="69">
        <f t="shared" si="33"/>
        <v>2.9477088</v>
      </c>
      <c r="F373" s="69">
        <f t="shared" si="31"/>
        <v>1220.0091466666665</v>
      </c>
      <c r="G373" s="69">
        <f t="shared" si="32"/>
        <v>3596.2316977098235</v>
      </c>
      <c r="H373" s="163" t="s">
        <v>68</v>
      </c>
      <c r="I373" s="69">
        <v>1379.13434</v>
      </c>
      <c r="J373" s="69">
        <v>1119.74658</v>
      </c>
      <c r="K373" s="69">
        <v>1161.14652</v>
      </c>
    </row>
    <row r="374" spans="1:11" ht="24">
      <c r="A374" s="6">
        <v>15</v>
      </c>
      <c r="B374" s="75">
        <v>21821</v>
      </c>
      <c r="C374" s="1">
        <v>303.964</v>
      </c>
      <c r="D374" s="69">
        <v>7.519</v>
      </c>
      <c r="E374" s="69">
        <f t="shared" si="33"/>
        <v>0.6496416</v>
      </c>
      <c r="F374" s="69">
        <f t="shared" si="31"/>
        <v>43.87294333333333</v>
      </c>
      <c r="G374" s="69">
        <f t="shared" si="32"/>
        <v>28.501689103776002</v>
      </c>
      <c r="H374" s="163" t="s">
        <v>114</v>
      </c>
      <c r="I374" s="69">
        <v>36.27026</v>
      </c>
      <c r="J374" s="69">
        <v>52.13362</v>
      </c>
      <c r="K374" s="69">
        <v>43.21495</v>
      </c>
    </row>
    <row r="375" spans="1:11" ht="24">
      <c r="A375" s="6">
        <v>16</v>
      </c>
      <c r="B375" s="75">
        <v>21830</v>
      </c>
      <c r="C375" s="1">
        <v>303.694</v>
      </c>
      <c r="D375" s="69">
        <v>4.387</v>
      </c>
      <c r="E375" s="69">
        <f t="shared" si="33"/>
        <v>0.3790368</v>
      </c>
      <c r="F375" s="69">
        <f t="shared" si="31"/>
        <v>17.418716666666665</v>
      </c>
      <c r="G375" s="69">
        <f t="shared" si="32"/>
        <v>6.602334625439999</v>
      </c>
      <c r="H375" s="163" t="s">
        <v>115</v>
      </c>
      <c r="I375" s="69">
        <v>20.94202</v>
      </c>
      <c r="J375" s="69">
        <v>14.77502</v>
      </c>
      <c r="K375" s="69">
        <v>16.53911</v>
      </c>
    </row>
    <row r="376" spans="1:11" ht="24">
      <c r="A376" s="6">
        <v>17</v>
      </c>
      <c r="B376" s="75">
        <v>21842</v>
      </c>
      <c r="C376" s="1">
        <v>303.544</v>
      </c>
      <c r="D376" s="69">
        <v>0.445</v>
      </c>
      <c r="E376" s="69">
        <f t="shared" si="33"/>
        <v>0.038448</v>
      </c>
      <c r="F376" s="69">
        <f t="shared" si="31"/>
        <v>17.53961</v>
      </c>
      <c r="G376" s="69">
        <f t="shared" si="32"/>
        <v>0.6743629252800001</v>
      </c>
      <c r="H376" s="163" t="s">
        <v>70</v>
      </c>
      <c r="I376" s="69">
        <v>18.6527</v>
      </c>
      <c r="J376" s="69">
        <v>16.89665</v>
      </c>
      <c r="K376" s="69">
        <v>17.06948</v>
      </c>
    </row>
    <row r="377" spans="1:11" ht="24">
      <c r="A377" s="6">
        <v>18</v>
      </c>
      <c r="B377" s="75">
        <v>21854</v>
      </c>
      <c r="C377" s="1">
        <v>303.524</v>
      </c>
      <c r="D377" s="69">
        <v>0.422</v>
      </c>
      <c r="E377" s="69">
        <f t="shared" si="33"/>
        <v>0.0364608</v>
      </c>
      <c r="F377" s="69">
        <f t="shared" si="31"/>
        <v>3.2269</v>
      </c>
      <c r="G377" s="69">
        <f t="shared" si="32"/>
        <v>0.11765535552</v>
      </c>
      <c r="H377" s="163" t="s">
        <v>71</v>
      </c>
      <c r="I377" s="69">
        <v>3.08462</v>
      </c>
      <c r="J377" s="69">
        <v>5.20652</v>
      </c>
      <c r="K377" s="69">
        <v>1.38956</v>
      </c>
    </row>
    <row r="378" spans="1:11" ht="24">
      <c r="A378" s="6">
        <v>19</v>
      </c>
      <c r="B378" s="75">
        <v>21861</v>
      </c>
      <c r="C378" s="1">
        <v>303.444</v>
      </c>
      <c r="D378" s="69">
        <v>0.329</v>
      </c>
      <c r="E378" s="69">
        <f t="shared" si="33"/>
        <v>0.028425600000000002</v>
      </c>
      <c r="F378" s="69">
        <f t="shared" si="31"/>
        <v>21.95134333333333</v>
      </c>
      <c r="G378" s="69">
        <f t="shared" si="32"/>
        <v>0.623980105056</v>
      </c>
      <c r="H378" s="163" t="s">
        <v>116</v>
      </c>
      <c r="I378" s="69">
        <v>12.93435</v>
      </c>
      <c r="J378" s="69">
        <v>52.20437</v>
      </c>
      <c r="K378" s="69">
        <v>0.71531</v>
      </c>
    </row>
    <row r="379" spans="1:11" ht="24">
      <c r="A379" s="6">
        <v>20</v>
      </c>
      <c r="B379" s="75">
        <v>21870</v>
      </c>
      <c r="C379" s="1">
        <v>303.624</v>
      </c>
      <c r="D379" s="69">
        <v>3.59</v>
      </c>
      <c r="E379" s="69">
        <f t="shared" si="33"/>
        <v>0.310176</v>
      </c>
      <c r="F379" s="69">
        <f t="shared" si="31"/>
        <v>34.99394</v>
      </c>
      <c r="G379" s="69">
        <f t="shared" si="32"/>
        <v>10.85428033344</v>
      </c>
      <c r="H379" s="163" t="s">
        <v>117</v>
      </c>
      <c r="I379" s="69">
        <v>40.18352</v>
      </c>
      <c r="J379" s="69">
        <v>41.68369</v>
      </c>
      <c r="K379" s="69">
        <v>23.11461</v>
      </c>
    </row>
    <row r="380" spans="1:11" ht="24">
      <c r="A380" s="6">
        <v>21</v>
      </c>
      <c r="B380" s="75">
        <v>21882</v>
      </c>
      <c r="C380" s="1">
        <v>303.344</v>
      </c>
      <c r="D380" s="69">
        <v>0.198</v>
      </c>
      <c r="E380" s="69">
        <f t="shared" si="33"/>
        <v>0.017107200000000003</v>
      </c>
      <c r="F380" s="69">
        <f t="shared" si="31"/>
        <v>20.084273333333332</v>
      </c>
      <c r="G380" s="69">
        <f t="shared" si="32"/>
        <v>0.34358568076800006</v>
      </c>
      <c r="H380" s="163" t="s">
        <v>56</v>
      </c>
      <c r="I380" s="69">
        <v>23.72701</v>
      </c>
      <c r="J380" s="69">
        <v>12.22532</v>
      </c>
      <c r="K380" s="69">
        <v>24.30049</v>
      </c>
    </row>
    <row r="381" spans="1:11" ht="24">
      <c r="A381" s="6">
        <v>22</v>
      </c>
      <c r="B381" s="75">
        <v>21906</v>
      </c>
      <c r="C381" s="1">
        <v>303.224</v>
      </c>
      <c r="D381" s="69">
        <v>0.093</v>
      </c>
      <c r="E381" s="69">
        <f t="shared" si="33"/>
        <v>0.008035200000000001</v>
      </c>
      <c r="F381" s="69">
        <f t="shared" si="31"/>
        <v>26.882416666666668</v>
      </c>
      <c r="G381" s="69">
        <f t="shared" si="32"/>
        <v>0.21600559440000003</v>
      </c>
      <c r="H381" s="163" t="s">
        <v>57</v>
      </c>
      <c r="I381" s="69">
        <v>31.86787</v>
      </c>
      <c r="J381" s="69">
        <v>28.56375</v>
      </c>
      <c r="K381" s="69">
        <v>20.21563</v>
      </c>
    </row>
    <row r="382" spans="1:11" ht="24">
      <c r="A382" s="6">
        <v>23</v>
      </c>
      <c r="B382" s="75">
        <v>21911</v>
      </c>
      <c r="C382" s="1">
        <v>303.244</v>
      </c>
      <c r="D382" s="69">
        <v>0.111</v>
      </c>
      <c r="E382" s="69">
        <f t="shared" si="33"/>
        <v>0.0095904</v>
      </c>
      <c r="F382" s="69">
        <f t="shared" si="31"/>
        <v>28.99638333333333</v>
      </c>
      <c r="G382" s="69">
        <f t="shared" si="32"/>
        <v>0.27808691471999997</v>
      </c>
      <c r="H382" s="163" t="s">
        <v>118</v>
      </c>
      <c r="I382" s="69">
        <v>38.27587</v>
      </c>
      <c r="J382" s="69">
        <v>29.3522</v>
      </c>
      <c r="K382" s="69">
        <v>19.36108</v>
      </c>
    </row>
    <row r="383" spans="1:11" ht="24">
      <c r="A383" s="6">
        <v>24</v>
      </c>
      <c r="B383" s="75">
        <v>21926</v>
      </c>
      <c r="C383" s="1">
        <v>303.414</v>
      </c>
      <c r="D383" s="69">
        <v>1.512</v>
      </c>
      <c r="E383" s="69">
        <f t="shared" si="33"/>
        <v>0.1306368</v>
      </c>
      <c r="F383" s="69">
        <f t="shared" si="31"/>
        <v>45.46510333333333</v>
      </c>
      <c r="G383" s="69">
        <f t="shared" si="32"/>
        <v>5.939415611136</v>
      </c>
      <c r="H383" s="163" t="s">
        <v>119</v>
      </c>
      <c r="I383" s="69">
        <v>37.70663</v>
      </c>
      <c r="J383" s="69">
        <v>45.70315</v>
      </c>
      <c r="K383" s="69">
        <v>52.98553</v>
      </c>
    </row>
    <row r="384" spans="1:11" ht="24">
      <c r="A384" s="6">
        <v>25</v>
      </c>
      <c r="B384" s="75">
        <v>21933</v>
      </c>
      <c r="C384" s="1">
        <v>303.214</v>
      </c>
      <c r="D384" s="69">
        <v>0.081</v>
      </c>
      <c r="E384" s="69">
        <f t="shared" si="33"/>
        <v>0.006998400000000001</v>
      </c>
      <c r="F384" s="69">
        <f t="shared" si="31"/>
        <v>23.500010000000003</v>
      </c>
      <c r="G384" s="69">
        <f t="shared" si="32"/>
        <v>0.16446246998400005</v>
      </c>
      <c r="H384" s="163" t="s">
        <v>59</v>
      </c>
      <c r="I384" s="69">
        <v>35.39493</v>
      </c>
      <c r="J384" s="69">
        <v>18.24459</v>
      </c>
      <c r="K384" s="69">
        <v>16.86051</v>
      </c>
    </row>
    <row r="385" spans="1:11" ht="24">
      <c r="A385" s="6">
        <v>26</v>
      </c>
      <c r="B385" s="75">
        <v>21940</v>
      </c>
      <c r="C385" s="1">
        <v>303.204</v>
      </c>
      <c r="D385" s="69">
        <v>0.075</v>
      </c>
      <c r="E385" s="69">
        <f t="shared" si="33"/>
        <v>0.0064800000000000005</v>
      </c>
      <c r="F385" s="69">
        <f t="shared" si="31"/>
        <v>23.78425333333333</v>
      </c>
      <c r="G385" s="69">
        <f t="shared" si="32"/>
        <v>0.15412196159999997</v>
      </c>
      <c r="H385" s="163" t="s">
        <v>60</v>
      </c>
      <c r="I385" s="69">
        <v>15.29208</v>
      </c>
      <c r="J385" s="69">
        <v>30.62833</v>
      </c>
      <c r="K385" s="69">
        <v>25.43235</v>
      </c>
    </row>
    <row r="386" spans="1:11" ht="24">
      <c r="A386" s="6">
        <v>27</v>
      </c>
      <c r="B386" s="75">
        <v>21954</v>
      </c>
      <c r="C386" s="1">
        <v>303.144</v>
      </c>
      <c r="D386" s="69">
        <v>0.035</v>
      </c>
      <c r="E386" s="69">
        <f t="shared" si="33"/>
        <v>0.0030240000000000006</v>
      </c>
      <c r="F386" s="69">
        <f t="shared" si="31"/>
        <v>27.894009999999998</v>
      </c>
      <c r="G386" s="69">
        <f t="shared" si="32"/>
        <v>0.08435148624000001</v>
      </c>
      <c r="H386" s="163" t="s">
        <v>101</v>
      </c>
      <c r="I386" s="69">
        <v>24.22124</v>
      </c>
      <c r="J386" s="69">
        <v>32.38404</v>
      </c>
      <c r="K386" s="69">
        <v>27.07675</v>
      </c>
    </row>
    <row r="387" spans="1:11" ht="24">
      <c r="A387" s="6">
        <v>28</v>
      </c>
      <c r="B387" s="75">
        <v>21962</v>
      </c>
      <c r="C387" s="1">
        <v>303.174</v>
      </c>
      <c r="D387" s="69">
        <v>0.056</v>
      </c>
      <c r="E387" s="69">
        <f t="shared" si="33"/>
        <v>0.0048384000000000005</v>
      </c>
      <c r="F387" s="69">
        <f t="shared" si="31"/>
        <v>28.70062333333333</v>
      </c>
      <c r="G387" s="69">
        <f t="shared" si="32"/>
        <v>0.138865095936</v>
      </c>
      <c r="H387" s="163" t="s">
        <v>102</v>
      </c>
      <c r="I387" s="69">
        <v>22.26628</v>
      </c>
      <c r="J387" s="69">
        <v>29.76456</v>
      </c>
      <c r="K387" s="69">
        <v>34.07103</v>
      </c>
    </row>
    <row r="388" spans="1:11" ht="24">
      <c r="A388" s="6">
        <v>29</v>
      </c>
      <c r="B388" s="75">
        <v>21974</v>
      </c>
      <c r="C388" s="1">
        <v>303.124</v>
      </c>
      <c r="D388" s="69">
        <v>0.027</v>
      </c>
      <c r="E388" s="69">
        <f t="shared" si="33"/>
        <v>0.0023328</v>
      </c>
      <c r="F388" s="69">
        <f t="shared" si="31"/>
        <v>27.44425</v>
      </c>
      <c r="G388" s="69">
        <f t="shared" si="32"/>
        <v>0.0640219464</v>
      </c>
      <c r="H388" s="163" t="s">
        <v>103</v>
      </c>
      <c r="I388" s="69">
        <v>27.47692</v>
      </c>
      <c r="J388" s="69">
        <v>28.46077</v>
      </c>
      <c r="K388" s="69">
        <v>26.39506</v>
      </c>
    </row>
    <row r="389" spans="1:11" ht="24">
      <c r="A389" s="6">
        <v>30</v>
      </c>
      <c r="B389" s="75">
        <v>21981</v>
      </c>
      <c r="C389" s="1">
        <v>303.144</v>
      </c>
      <c r="D389" s="69">
        <v>0.035</v>
      </c>
      <c r="E389" s="69">
        <f t="shared" si="33"/>
        <v>0.0030240000000000006</v>
      </c>
      <c r="F389" s="69">
        <f t="shared" si="31"/>
        <v>42.51398666666667</v>
      </c>
      <c r="G389" s="69">
        <f t="shared" si="32"/>
        <v>0.12856229568000002</v>
      </c>
      <c r="H389" s="163" t="s">
        <v>121</v>
      </c>
      <c r="I389" s="69">
        <v>43.21851</v>
      </c>
      <c r="J389" s="69">
        <v>37.76996</v>
      </c>
      <c r="K389" s="69">
        <v>46.55349</v>
      </c>
    </row>
    <row r="390" spans="1:11" ht="24">
      <c r="A390" s="6">
        <v>31</v>
      </c>
      <c r="B390" s="75">
        <v>21991</v>
      </c>
      <c r="C390" s="1">
        <v>303.164</v>
      </c>
      <c r="D390" s="69">
        <v>0.029</v>
      </c>
      <c r="E390" s="69">
        <f t="shared" si="33"/>
        <v>0.0025056</v>
      </c>
      <c r="F390" s="69">
        <f t="shared" si="31"/>
        <v>56.80874333333333</v>
      </c>
      <c r="G390" s="69">
        <f t="shared" si="32"/>
        <v>0.142339987296</v>
      </c>
      <c r="H390" s="163" t="s">
        <v>122</v>
      </c>
      <c r="I390" s="69">
        <v>46.97536</v>
      </c>
      <c r="J390" s="69">
        <v>51.95876</v>
      </c>
      <c r="K390" s="69">
        <v>71.49211</v>
      </c>
    </row>
    <row r="391" spans="1:11" s="166" customFormat="1" ht="24.75" thickBot="1">
      <c r="A391" s="164">
        <v>32</v>
      </c>
      <c r="B391" s="165">
        <v>22004</v>
      </c>
      <c r="C391" s="166">
        <v>303.044</v>
      </c>
      <c r="D391" s="167">
        <v>0.009</v>
      </c>
      <c r="E391" s="167">
        <f t="shared" si="33"/>
        <v>0.0007776</v>
      </c>
      <c r="F391" s="167">
        <f t="shared" si="31"/>
        <v>47.43808000000001</v>
      </c>
      <c r="G391" s="167">
        <f t="shared" si="32"/>
        <v>0.03688785100800001</v>
      </c>
      <c r="H391" s="168" t="s">
        <v>123</v>
      </c>
      <c r="I391" s="167">
        <v>46.74332</v>
      </c>
      <c r="J391" s="167">
        <v>34.93802</v>
      </c>
      <c r="K391" s="167">
        <v>60.6329</v>
      </c>
    </row>
    <row r="392" ht="24">
      <c r="H392" s="163"/>
    </row>
    <row r="393" ht="24">
      <c r="H393" s="163"/>
    </row>
    <row r="394" ht="24">
      <c r="H394" s="163"/>
    </row>
    <row r="395" ht="24">
      <c r="H395" s="163"/>
    </row>
    <row r="396" ht="24">
      <c r="H396" s="163"/>
    </row>
    <row r="397" ht="24">
      <c r="H397" s="163"/>
    </row>
    <row r="398" ht="24">
      <c r="H398" s="163"/>
    </row>
    <row r="399" ht="24">
      <c r="H399" s="163"/>
    </row>
    <row r="400" ht="24">
      <c r="H400" s="163"/>
    </row>
    <row r="401" ht="24">
      <c r="H401" s="163"/>
    </row>
    <row r="402" ht="24">
      <c r="H402" s="163"/>
    </row>
    <row r="403" ht="24">
      <c r="H403" s="163"/>
    </row>
    <row r="404" ht="24">
      <c r="H404" s="163"/>
    </row>
    <row r="405" ht="24">
      <c r="H405" s="163"/>
    </row>
    <row r="406" ht="24">
      <c r="H406" s="163"/>
    </row>
    <row r="407" ht="24">
      <c r="H407" s="163"/>
    </row>
    <row r="408" ht="24">
      <c r="H408" s="163"/>
    </row>
    <row r="409" ht="24">
      <c r="H409" s="163"/>
    </row>
    <row r="410" ht="24">
      <c r="H410" s="163"/>
    </row>
    <row r="411" ht="24">
      <c r="H411" s="163"/>
    </row>
    <row r="412" ht="24">
      <c r="H412" s="163"/>
    </row>
    <row r="413" ht="24">
      <c r="H413" s="163"/>
    </row>
    <row r="414" ht="24">
      <c r="H414" s="163"/>
    </row>
    <row r="415" ht="24">
      <c r="H415" s="163"/>
    </row>
    <row r="416" ht="24">
      <c r="H416" s="163"/>
    </row>
    <row r="417" ht="24">
      <c r="H417" s="163"/>
    </row>
    <row r="418" ht="24">
      <c r="H418" s="163"/>
    </row>
    <row r="419" ht="24">
      <c r="H419" s="163"/>
    </row>
    <row r="420" ht="24">
      <c r="H420" s="163"/>
    </row>
    <row r="421" ht="24">
      <c r="H421" s="163"/>
    </row>
    <row r="422" ht="24">
      <c r="H422" s="163"/>
    </row>
    <row r="423" ht="24">
      <c r="H423" s="163"/>
    </row>
    <row r="424" ht="24">
      <c r="H424" s="163"/>
    </row>
    <row r="425" ht="24">
      <c r="H425" s="163"/>
    </row>
    <row r="426" ht="24">
      <c r="H426" s="163"/>
    </row>
    <row r="427" ht="24">
      <c r="H427" s="163"/>
    </row>
    <row r="428" ht="24">
      <c r="H428" s="163"/>
    </row>
    <row r="429" ht="24">
      <c r="H429" s="163"/>
    </row>
    <row r="430" ht="24">
      <c r="H430" s="163"/>
    </row>
    <row r="431" ht="24">
      <c r="H431" s="163"/>
    </row>
    <row r="432" ht="24">
      <c r="H432" s="163"/>
    </row>
    <row r="433" ht="24">
      <c r="H433" s="163"/>
    </row>
    <row r="434" ht="24">
      <c r="H434" s="163"/>
    </row>
    <row r="435" ht="24">
      <c r="H435" s="163"/>
    </row>
    <row r="436" ht="24">
      <c r="H436" s="163"/>
    </row>
    <row r="437" ht="24">
      <c r="H437" s="163"/>
    </row>
    <row r="438" ht="24">
      <c r="H438" s="163"/>
    </row>
    <row r="439" ht="24">
      <c r="H439" s="163"/>
    </row>
    <row r="440" ht="24">
      <c r="H440" s="163"/>
    </row>
    <row r="441" ht="24">
      <c r="H441" s="163"/>
    </row>
    <row r="442" ht="24">
      <c r="H442" s="163"/>
    </row>
    <row r="443" ht="24">
      <c r="H443" s="163"/>
    </row>
    <row r="444" ht="24">
      <c r="H444" s="163"/>
    </row>
    <row r="445" ht="24">
      <c r="H445" s="163"/>
    </row>
    <row r="446" ht="24">
      <c r="H446" s="163"/>
    </row>
    <row r="447" ht="24">
      <c r="H447" s="163"/>
    </row>
    <row r="448" ht="24">
      <c r="H448" s="163"/>
    </row>
    <row r="449" ht="24">
      <c r="H449" s="163"/>
    </row>
    <row r="450" ht="24">
      <c r="H450" s="163"/>
    </row>
    <row r="451" ht="24">
      <c r="H451" s="163"/>
    </row>
    <row r="452" ht="24">
      <c r="H452" s="163"/>
    </row>
    <row r="453" ht="24">
      <c r="H453" s="163"/>
    </row>
    <row r="454" ht="24">
      <c r="H454" s="163"/>
    </row>
    <row r="455" ht="24">
      <c r="H455" s="163"/>
    </row>
    <row r="456" ht="24">
      <c r="H456" s="163"/>
    </row>
    <row r="457" ht="24">
      <c r="H457" s="163"/>
    </row>
    <row r="458" ht="24">
      <c r="H458" s="163"/>
    </row>
    <row r="459" ht="24">
      <c r="H459" s="163"/>
    </row>
    <row r="460" ht="24">
      <c r="H460" s="163"/>
    </row>
    <row r="461" ht="24">
      <c r="H461" s="163"/>
    </row>
    <row r="462" ht="24">
      <c r="H462" s="163"/>
    </row>
    <row r="463" ht="24">
      <c r="H463" s="163"/>
    </row>
    <row r="464" ht="24">
      <c r="H464" s="163"/>
    </row>
    <row r="465" ht="24">
      <c r="H465" s="163"/>
    </row>
    <row r="466" ht="24">
      <c r="H466" s="163"/>
    </row>
    <row r="467" ht="24">
      <c r="H467" s="163"/>
    </row>
    <row r="468" ht="24">
      <c r="H468" s="163"/>
    </row>
    <row r="469" ht="24">
      <c r="H469" s="163"/>
    </row>
    <row r="470" ht="24">
      <c r="H470" s="163"/>
    </row>
    <row r="471" ht="24">
      <c r="H471" s="163"/>
    </row>
    <row r="472" ht="24">
      <c r="H472" s="163"/>
    </row>
    <row r="473" ht="24">
      <c r="H473" s="163"/>
    </row>
    <row r="474" ht="24">
      <c r="H474" s="163"/>
    </row>
    <row r="475" ht="24">
      <c r="H475" s="163"/>
    </row>
    <row r="476" ht="24">
      <c r="H476" s="163"/>
    </row>
    <row r="477" ht="24">
      <c r="H477" s="163"/>
    </row>
    <row r="478" ht="24">
      <c r="H478" s="163"/>
    </row>
    <row r="479" ht="24">
      <c r="H479" s="163"/>
    </row>
    <row r="480" ht="24">
      <c r="H480" s="163"/>
    </row>
    <row r="481" ht="24">
      <c r="H481" s="163"/>
    </row>
    <row r="482" ht="24">
      <c r="H482" s="163"/>
    </row>
    <row r="483" ht="24">
      <c r="H483" s="163"/>
    </row>
    <row r="484" ht="24">
      <c r="H484" s="163"/>
    </row>
    <row r="485" ht="24">
      <c r="H485" s="163"/>
    </row>
    <row r="486" ht="24">
      <c r="H486" s="163"/>
    </row>
    <row r="487" ht="24">
      <c r="H487" s="163"/>
    </row>
    <row r="488" ht="24">
      <c r="H488" s="163"/>
    </row>
    <row r="489" ht="24">
      <c r="H489" s="163"/>
    </row>
    <row r="490" ht="24">
      <c r="H490" s="163"/>
    </row>
    <row r="491" ht="24">
      <c r="H491" s="163"/>
    </row>
    <row r="492" ht="24">
      <c r="H492" s="163"/>
    </row>
    <row r="493" ht="24">
      <c r="H493" s="163"/>
    </row>
    <row r="494" ht="24">
      <c r="H494" s="163"/>
    </row>
    <row r="495" ht="24">
      <c r="H495" s="163"/>
    </row>
    <row r="496" ht="24">
      <c r="H496" s="163"/>
    </row>
    <row r="497" ht="24">
      <c r="H497" s="163"/>
    </row>
    <row r="498" ht="24">
      <c r="H498" s="163"/>
    </row>
    <row r="499" ht="24">
      <c r="H499" s="163"/>
    </row>
    <row r="500" ht="24">
      <c r="H500" s="163"/>
    </row>
    <row r="501" ht="24">
      <c r="H501" s="163"/>
    </row>
    <row r="502" ht="24">
      <c r="H502" s="163"/>
    </row>
    <row r="503" ht="24">
      <c r="H503" s="163"/>
    </row>
    <row r="504" ht="24">
      <c r="H504" s="163"/>
    </row>
    <row r="505" ht="24">
      <c r="H505" s="163"/>
    </row>
    <row r="506" ht="24">
      <c r="H506" s="163"/>
    </row>
    <row r="507" ht="24">
      <c r="H507" s="163"/>
    </row>
    <row r="508" ht="24">
      <c r="H508" s="163"/>
    </row>
    <row r="509" ht="24">
      <c r="H509" s="163"/>
    </row>
    <row r="510" ht="24">
      <c r="H510" s="163"/>
    </row>
    <row r="511" ht="24">
      <c r="H511" s="16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H43" sqref="H43"/>
    </sheetView>
  </sheetViews>
  <sheetFormatPr defaultColWidth="9.140625" defaultRowHeight="23.25"/>
  <cols>
    <col min="1" max="1" width="9.57421875" style="33" customWidth="1"/>
    <col min="2" max="2" width="10.8515625" style="33" bestFit="1" customWidth="1"/>
    <col min="3" max="3" width="7.00390625" style="33" customWidth="1"/>
    <col min="4" max="4" width="11.00390625" style="33" bestFit="1" customWidth="1"/>
    <col min="5" max="5" width="12.140625" style="33" customWidth="1"/>
    <col min="6" max="6" width="9.28125" style="33" customWidth="1"/>
    <col min="7" max="7" width="10.00390625" style="33" customWidth="1"/>
    <col min="8" max="8" width="3.140625" style="33" customWidth="1"/>
    <col min="9" max="9" width="8.8515625" style="33" bestFit="1" customWidth="1"/>
    <col min="10" max="11" width="8.421875" style="33" bestFit="1" customWidth="1"/>
    <col min="12" max="12" width="8.28125" style="33" customWidth="1"/>
    <col min="13" max="16384" width="9.140625" style="33" customWidth="1"/>
  </cols>
  <sheetData>
    <row r="1" spans="1:12" s="10" customFormat="1" ht="21" customHeight="1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10" customFormat="1" ht="21" customHeight="1">
      <c r="A2" s="214" t="s">
        <v>174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6"/>
    </row>
    <row r="3" spans="1:12" s="10" customFormat="1" ht="21" customHeight="1">
      <c r="A3" s="217" t="s">
        <v>141</v>
      </c>
      <c r="B3" s="217"/>
      <c r="C3" s="217"/>
      <c r="D3" s="218" t="s">
        <v>142</v>
      </c>
      <c r="E3" s="218"/>
      <c r="F3" s="218"/>
      <c r="G3" s="219" t="s">
        <v>143</v>
      </c>
      <c r="H3" s="219"/>
      <c r="I3" s="219"/>
      <c r="J3" s="223" t="s">
        <v>172</v>
      </c>
      <c r="K3" s="223"/>
      <c r="L3" s="223"/>
    </row>
    <row r="4" spans="1:12" s="10" customFormat="1" ht="21" customHeight="1">
      <c r="A4" s="211" t="s">
        <v>41</v>
      </c>
      <c r="B4" s="211"/>
      <c r="C4" s="211"/>
      <c r="D4" s="212" t="s">
        <v>42</v>
      </c>
      <c r="E4" s="213"/>
      <c r="F4" s="213"/>
      <c r="G4" s="219" t="s">
        <v>173</v>
      </c>
      <c r="H4" s="219"/>
      <c r="I4" s="219"/>
      <c r="J4" s="223" t="s">
        <v>22</v>
      </c>
      <c r="K4" s="223"/>
      <c r="L4" s="223"/>
    </row>
    <row r="5" spans="1:12" s="10" customFormat="1" ht="45" customHeight="1">
      <c r="A5" s="208" t="s">
        <v>4</v>
      </c>
      <c r="B5" s="11" t="s">
        <v>5</v>
      </c>
      <c r="C5" s="209" t="s">
        <v>6</v>
      </c>
      <c r="D5" s="209"/>
      <c r="E5" s="12" t="s">
        <v>7</v>
      </c>
      <c r="F5" s="13" t="s">
        <v>8</v>
      </c>
      <c r="G5" s="224" t="s">
        <v>23</v>
      </c>
      <c r="H5" s="210" t="s">
        <v>24</v>
      </c>
      <c r="I5" s="220" t="s">
        <v>25</v>
      </c>
      <c r="J5" s="222" t="s">
        <v>26</v>
      </c>
      <c r="K5" s="222"/>
      <c r="L5" s="222"/>
    </row>
    <row r="6" spans="1:12" s="10" customFormat="1" ht="42" customHeight="1">
      <c r="A6" s="208"/>
      <c r="B6" s="14" t="s">
        <v>27</v>
      </c>
      <c r="C6" s="15" t="s">
        <v>11</v>
      </c>
      <c r="D6" s="16" t="s">
        <v>12</v>
      </c>
      <c r="E6" s="17" t="s">
        <v>13</v>
      </c>
      <c r="F6" s="18" t="s">
        <v>14</v>
      </c>
      <c r="G6" s="225"/>
      <c r="H6" s="210"/>
      <c r="I6" s="221"/>
      <c r="J6" s="19" t="s">
        <v>28</v>
      </c>
      <c r="K6" s="20" t="s">
        <v>29</v>
      </c>
      <c r="L6" s="21" t="s">
        <v>30</v>
      </c>
    </row>
    <row r="7" spans="1:12" s="10" customFormat="1" ht="19.5" customHeight="1">
      <c r="A7" s="22" t="s">
        <v>15</v>
      </c>
      <c r="B7" s="23" t="s">
        <v>16</v>
      </c>
      <c r="C7" s="24" t="s">
        <v>17</v>
      </c>
      <c r="D7" s="25" t="s">
        <v>18</v>
      </c>
      <c r="E7" s="26" t="s">
        <v>31</v>
      </c>
      <c r="F7" s="27" t="s">
        <v>32</v>
      </c>
      <c r="G7" s="22" t="s">
        <v>21</v>
      </c>
      <c r="H7" s="22" t="s">
        <v>33</v>
      </c>
      <c r="I7" s="28" t="s">
        <v>15</v>
      </c>
      <c r="J7" s="29" t="s">
        <v>34</v>
      </c>
      <c r="K7" s="30" t="s">
        <v>35</v>
      </c>
      <c r="L7" s="31" t="s">
        <v>36</v>
      </c>
    </row>
    <row r="8" spans="1:14" s="32" customFormat="1" ht="16.5" customHeight="1">
      <c r="A8" s="201">
        <v>21647</v>
      </c>
      <c r="B8" s="202">
        <v>303.344</v>
      </c>
      <c r="C8" s="203">
        <v>0.068</v>
      </c>
      <c r="D8" s="94">
        <f aca="true" t="shared" si="0" ref="D8:D38">C8*0.0864</f>
        <v>0.0058752000000000006</v>
      </c>
      <c r="E8" s="94">
        <f aca="true" t="shared" si="1" ref="E8:E34">SUM(J8:L8)/3</f>
        <v>15.075903333333335</v>
      </c>
      <c r="F8" s="94">
        <f>E8*D8</f>
        <v>0.08857394726400002</v>
      </c>
      <c r="G8" s="95" t="str">
        <f>+DATA!H81</f>
        <v>1 - 3</v>
      </c>
      <c r="H8" s="96">
        <v>1</v>
      </c>
      <c r="I8" s="97">
        <f aca="true" t="shared" si="2" ref="I8:I36">+A8</f>
        <v>21647</v>
      </c>
      <c r="J8" s="203">
        <v>14.63606</v>
      </c>
      <c r="K8" s="203">
        <v>3.35946</v>
      </c>
      <c r="L8" s="203">
        <v>27.23219</v>
      </c>
      <c r="M8" s="200"/>
      <c r="N8" s="200"/>
    </row>
    <row r="9" spans="1:14" s="32" customFormat="1" ht="16.5" customHeight="1">
      <c r="A9" s="201">
        <v>21660</v>
      </c>
      <c r="B9" s="202">
        <v>303.344</v>
      </c>
      <c r="C9" s="203">
        <v>0.054</v>
      </c>
      <c r="D9" s="94">
        <f t="shared" si="0"/>
        <v>0.0046656</v>
      </c>
      <c r="E9" s="94">
        <f t="shared" si="1"/>
        <v>20.91531</v>
      </c>
      <c r="F9" s="94">
        <f aca="true" t="shared" si="3" ref="F9:F34">E9*D9</f>
        <v>0.097582470336</v>
      </c>
      <c r="G9" s="95" t="str">
        <f>+DATA!H82</f>
        <v>4 - 6</v>
      </c>
      <c r="H9" s="96">
        <f aca="true" t="shared" si="4" ref="H9:H36">+H8+1</f>
        <v>2</v>
      </c>
      <c r="I9" s="97">
        <f t="shared" si="2"/>
        <v>21660</v>
      </c>
      <c r="J9" s="203">
        <v>29.84431</v>
      </c>
      <c r="K9" s="203">
        <v>5.04941</v>
      </c>
      <c r="L9" s="203">
        <v>27.85221</v>
      </c>
      <c r="M9" s="200" t="s">
        <v>169</v>
      </c>
      <c r="N9" s="200"/>
    </row>
    <row r="10" spans="1:14" s="32" customFormat="1" ht="16.5" customHeight="1">
      <c r="A10" s="201">
        <v>21707</v>
      </c>
      <c r="B10" s="202">
        <v>303.894</v>
      </c>
      <c r="C10" s="203">
        <v>6.51</v>
      </c>
      <c r="D10" s="94">
        <f t="shared" si="0"/>
        <v>0.562464</v>
      </c>
      <c r="E10" s="94">
        <f t="shared" si="1"/>
        <v>245.15859666666665</v>
      </c>
      <c r="F10" s="94">
        <f t="shared" si="3"/>
        <v>137.89288491551997</v>
      </c>
      <c r="G10" s="95" t="str">
        <f>+DATA!H83</f>
        <v>7 - 9</v>
      </c>
      <c r="H10" s="96">
        <f t="shared" si="4"/>
        <v>3</v>
      </c>
      <c r="I10" s="97">
        <f t="shared" si="2"/>
        <v>21707</v>
      </c>
      <c r="J10" s="203">
        <v>271.8942</v>
      </c>
      <c r="K10" s="203">
        <v>227.73414</v>
      </c>
      <c r="L10" s="203">
        <v>235.84745</v>
      </c>
      <c r="M10" s="200"/>
      <c r="N10" s="200"/>
    </row>
    <row r="11" spans="1:14" s="32" customFormat="1" ht="16.5" customHeight="1">
      <c r="A11" s="201">
        <v>21731</v>
      </c>
      <c r="B11" s="202">
        <v>305.579</v>
      </c>
      <c r="C11" s="203">
        <v>27.931</v>
      </c>
      <c r="D11" s="94">
        <f t="shared" si="0"/>
        <v>2.4132384</v>
      </c>
      <c r="E11" s="94">
        <f t="shared" si="1"/>
        <v>1115.2391566666668</v>
      </c>
      <c r="F11" s="94">
        <f t="shared" si="3"/>
        <v>2691.337958051616</v>
      </c>
      <c r="G11" s="95" t="str">
        <f>+DATA!H84</f>
        <v>10 - 12</v>
      </c>
      <c r="H11" s="96">
        <f t="shared" si="4"/>
        <v>4</v>
      </c>
      <c r="I11" s="97">
        <f t="shared" si="2"/>
        <v>21731</v>
      </c>
      <c r="J11" s="203">
        <v>1100.86184</v>
      </c>
      <c r="K11" s="203">
        <v>1040.31089</v>
      </c>
      <c r="L11" s="203">
        <v>1204.54474</v>
      </c>
      <c r="M11" s="200"/>
      <c r="N11" s="200"/>
    </row>
    <row r="12" spans="1:14" s="32" customFormat="1" ht="16.5" customHeight="1">
      <c r="A12" s="201">
        <v>21731</v>
      </c>
      <c r="B12" s="202">
        <v>305.264</v>
      </c>
      <c r="C12" s="203">
        <v>21.686</v>
      </c>
      <c r="D12" s="94">
        <f t="shared" si="0"/>
        <v>1.8736704000000002</v>
      </c>
      <c r="E12" s="94">
        <f t="shared" si="1"/>
        <v>1193.6633866666668</v>
      </c>
      <c r="F12" s="94">
        <f t="shared" si="3"/>
        <v>2236.5317551610883</v>
      </c>
      <c r="G12" s="95" t="str">
        <f>+DATA!H85</f>
        <v>13 - 15</v>
      </c>
      <c r="H12" s="96">
        <f t="shared" si="4"/>
        <v>5</v>
      </c>
      <c r="I12" s="97">
        <f t="shared" si="2"/>
        <v>21731</v>
      </c>
      <c r="J12" s="203">
        <v>903.87009</v>
      </c>
      <c r="K12" s="203">
        <v>1476.84241</v>
      </c>
      <c r="L12" s="203">
        <v>1200.27766</v>
      </c>
      <c r="M12" s="200"/>
      <c r="N12" s="200"/>
    </row>
    <row r="13" spans="1:14" s="32" customFormat="1" ht="16.5" customHeight="1">
      <c r="A13" s="201">
        <v>21731</v>
      </c>
      <c r="B13" s="202">
        <v>304.914</v>
      </c>
      <c r="C13" s="203">
        <v>15.926</v>
      </c>
      <c r="D13" s="94">
        <f t="shared" si="0"/>
        <v>1.3760064</v>
      </c>
      <c r="E13" s="94">
        <f t="shared" si="1"/>
        <v>2055.8804600000003</v>
      </c>
      <c r="F13" s="94">
        <f t="shared" si="3"/>
        <v>2828.9046705949445</v>
      </c>
      <c r="G13" s="95" t="str">
        <f>+DATA!H86</f>
        <v>16 - 18</v>
      </c>
      <c r="H13" s="96">
        <f t="shared" si="4"/>
        <v>6</v>
      </c>
      <c r="I13" s="97">
        <f t="shared" si="2"/>
        <v>21731</v>
      </c>
      <c r="J13" s="203">
        <v>2244.73284</v>
      </c>
      <c r="K13" s="203">
        <v>2485.48373</v>
      </c>
      <c r="L13" s="203">
        <v>1437.42481</v>
      </c>
      <c r="M13" s="200"/>
      <c r="N13" s="200"/>
    </row>
    <row r="14" spans="1:14" s="32" customFormat="1" ht="16.5" customHeight="1">
      <c r="A14" s="201">
        <v>21738</v>
      </c>
      <c r="B14" s="202">
        <v>303.494</v>
      </c>
      <c r="C14" s="203">
        <v>0.415</v>
      </c>
      <c r="D14" s="94">
        <f t="shared" si="0"/>
        <v>0.035856</v>
      </c>
      <c r="E14" s="94">
        <f t="shared" si="1"/>
        <v>49.15655</v>
      </c>
      <c r="F14" s="94">
        <f t="shared" si="3"/>
        <v>1.7625572568</v>
      </c>
      <c r="G14" s="95" t="str">
        <f>+DATA!H87</f>
        <v>19 - 21</v>
      </c>
      <c r="H14" s="96">
        <f t="shared" si="4"/>
        <v>7</v>
      </c>
      <c r="I14" s="97">
        <f t="shared" si="2"/>
        <v>21738</v>
      </c>
      <c r="J14" s="203">
        <v>55.07784</v>
      </c>
      <c r="K14" s="203">
        <v>51.12176</v>
      </c>
      <c r="L14" s="203">
        <v>41.27005</v>
      </c>
      <c r="M14" s="200"/>
      <c r="N14" s="200"/>
    </row>
    <row r="15" spans="1:14" s="32" customFormat="1" ht="16.5" customHeight="1">
      <c r="A15" s="201">
        <v>21745</v>
      </c>
      <c r="B15" s="202">
        <v>303.394</v>
      </c>
      <c r="C15" s="203">
        <v>0.271</v>
      </c>
      <c r="D15" s="94">
        <f t="shared" si="0"/>
        <v>0.023414400000000002</v>
      </c>
      <c r="E15" s="94">
        <f t="shared" si="1"/>
        <v>57.47129666666667</v>
      </c>
      <c r="F15" s="94">
        <f t="shared" si="3"/>
        <v>1.3456559286720002</v>
      </c>
      <c r="G15" s="95" t="str">
        <f>+DATA!H88</f>
        <v>22 - 24</v>
      </c>
      <c r="H15" s="96">
        <f t="shared" si="4"/>
        <v>8</v>
      </c>
      <c r="I15" s="97">
        <f t="shared" si="2"/>
        <v>21745</v>
      </c>
      <c r="J15" s="203">
        <v>68.64037</v>
      </c>
      <c r="K15" s="203">
        <v>58.99374</v>
      </c>
      <c r="L15" s="203">
        <v>44.77978</v>
      </c>
      <c r="M15" s="200"/>
      <c r="N15" s="200"/>
    </row>
    <row r="16" spans="1:14" s="32" customFormat="1" ht="16.5" customHeight="1">
      <c r="A16" s="201">
        <v>21758</v>
      </c>
      <c r="B16" s="202">
        <v>303.444</v>
      </c>
      <c r="C16" s="203">
        <v>0.337</v>
      </c>
      <c r="D16" s="94">
        <f t="shared" si="0"/>
        <v>0.0291168</v>
      </c>
      <c r="E16" s="94">
        <f t="shared" si="1"/>
        <v>195.73239</v>
      </c>
      <c r="F16" s="94">
        <f t="shared" si="3"/>
        <v>5.699100853152</v>
      </c>
      <c r="G16" s="95" t="str">
        <f>+DATA!H89</f>
        <v>25 - 27</v>
      </c>
      <c r="H16" s="96">
        <f t="shared" si="4"/>
        <v>9</v>
      </c>
      <c r="I16" s="97">
        <f t="shared" si="2"/>
        <v>21758</v>
      </c>
      <c r="J16" s="203">
        <v>178.68226</v>
      </c>
      <c r="K16" s="203">
        <v>191.60972</v>
      </c>
      <c r="L16" s="203">
        <v>216.90519</v>
      </c>
      <c r="M16" s="200"/>
      <c r="N16" s="200"/>
    </row>
    <row r="17" spans="1:14" s="32" customFormat="1" ht="16.5" customHeight="1">
      <c r="A17" s="201">
        <v>21764</v>
      </c>
      <c r="B17" s="202">
        <v>303.464</v>
      </c>
      <c r="C17" s="203">
        <v>0.365</v>
      </c>
      <c r="D17" s="94">
        <f t="shared" si="0"/>
        <v>0.031536</v>
      </c>
      <c r="E17" s="94">
        <f t="shared" si="1"/>
        <v>41.88695333333334</v>
      </c>
      <c r="F17" s="94">
        <f t="shared" si="3"/>
        <v>1.3209469603200001</v>
      </c>
      <c r="G17" s="95" t="str">
        <f>+DATA!H90</f>
        <v>28 - 30</v>
      </c>
      <c r="H17" s="96">
        <f t="shared" si="4"/>
        <v>10</v>
      </c>
      <c r="I17" s="97">
        <f t="shared" si="2"/>
        <v>21764</v>
      </c>
      <c r="J17" s="203">
        <v>59.22551</v>
      </c>
      <c r="K17" s="203">
        <v>36.75275</v>
      </c>
      <c r="L17" s="203">
        <v>29.6826</v>
      </c>
      <c r="M17" s="200"/>
      <c r="N17" s="200"/>
    </row>
    <row r="18" spans="1:14" s="32" customFormat="1" ht="16.5" customHeight="1">
      <c r="A18" s="201">
        <v>21780</v>
      </c>
      <c r="B18" s="202">
        <v>303.314</v>
      </c>
      <c r="C18" s="203">
        <v>0.09</v>
      </c>
      <c r="D18" s="94">
        <f t="shared" si="0"/>
        <v>0.007776</v>
      </c>
      <c r="E18" s="94">
        <f t="shared" si="1"/>
        <v>52.64801</v>
      </c>
      <c r="F18" s="94">
        <f t="shared" si="3"/>
        <v>0.40939092575999997</v>
      </c>
      <c r="G18" s="95" t="str">
        <f>+DATA!H91</f>
        <v>31 - 33</v>
      </c>
      <c r="H18" s="96">
        <f t="shared" si="4"/>
        <v>11</v>
      </c>
      <c r="I18" s="97">
        <f t="shared" si="2"/>
        <v>21780</v>
      </c>
      <c r="J18" s="203">
        <v>46.5614</v>
      </c>
      <c r="K18" s="203">
        <v>55.27899</v>
      </c>
      <c r="L18" s="203">
        <v>56.10364</v>
      </c>
      <c r="M18" s="200"/>
      <c r="N18" s="200"/>
    </row>
    <row r="19" spans="1:14" s="32" customFormat="1" ht="16.5" customHeight="1">
      <c r="A19" s="201">
        <v>21787</v>
      </c>
      <c r="B19" s="202">
        <v>303.344</v>
      </c>
      <c r="C19" s="203">
        <v>0.123</v>
      </c>
      <c r="D19" s="94">
        <f t="shared" si="0"/>
        <v>0.0106272</v>
      </c>
      <c r="E19" s="94">
        <f t="shared" si="1"/>
        <v>57.83715</v>
      </c>
      <c r="F19" s="94">
        <f t="shared" si="3"/>
        <v>0.61464696048</v>
      </c>
      <c r="G19" s="95" t="str">
        <f>+DATA!H92</f>
        <v>34 - 36</v>
      </c>
      <c r="H19" s="96">
        <f t="shared" si="4"/>
        <v>12</v>
      </c>
      <c r="I19" s="97">
        <f t="shared" si="2"/>
        <v>21787</v>
      </c>
      <c r="J19" s="203">
        <v>61.26806</v>
      </c>
      <c r="K19" s="203">
        <v>60.33672</v>
      </c>
      <c r="L19" s="203">
        <v>51.90667</v>
      </c>
      <c r="M19" s="200"/>
      <c r="N19" s="200"/>
    </row>
    <row r="20" spans="1:14" s="32" customFormat="1" ht="16.5" customHeight="1">
      <c r="A20" s="201">
        <v>21795</v>
      </c>
      <c r="B20" s="202">
        <v>303.344</v>
      </c>
      <c r="C20" s="203">
        <v>0.146</v>
      </c>
      <c r="D20" s="94">
        <f t="shared" si="0"/>
        <v>0.0126144</v>
      </c>
      <c r="E20" s="94">
        <f t="shared" si="1"/>
        <v>1064.233973333333</v>
      </c>
      <c r="F20" s="94">
        <f t="shared" si="3"/>
        <v>13.424673033215997</v>
      </c>
      <c r="G20" s="95" t="str">
        <f>+DATA!H93</f>
        <v>37 - 39</v>
      </c>
      <c r="H20" s="96">
        <f t="shared" si="4"/>
        <v>13</v>
      </c>
      <c r="I20" s="97">
        <f t="shared" si="2"/>
        <v>21795</v>
      </c>
      <c r="J20" s="203">
        <v>1107.78016</v>
      </c>
      <c r="K20" s="203">
        <v>1053.63985</v>
      </c>
      <c r="L20" s="203">
        <v>1031.28191</v>
      </c>
      <c r="M20" s="200"/>
      <c r="N20" s="200"/>
    </row>
    <row r="21" spans="1:14" s="32" customFormat="1" ht="16.5" customHeight="1">
      <c r="A21" s="201">
        <v>21805</v>
      </c>
      <c r="B21" s="202">
        <v>305.554</v>
      </c>
      <c r="C21" s="203">
        <v>34.117</v>
      </c>
      <c r="D21" s="94">
        <f t="shared" si="0"/>
        <v>2.9477088</v>
      </c>
      <c r="E21" s="94">
        <f t="shared" si="1"/>
        <v>1220.0091466666665</v>
      </c>
      <c r="F21" s="94">
        <f t="shared" si="3"/>
        <v>3596.2316977098235</v>
      </c>
      <c r="G21" s="95" t="str">
        <f>+DATA!H94</f>
        <v>40 - 42</v>
      </c>
      <c r="H21" s="96">
        <f t="shared" si="4"/>
        <v>14</v>
      </c>
      <c r="I21" s="97">
        <f t="shared" si="2"/>
        <v>21805</v>
      </c>
      <c r="J21" s="203">
        <v>1379.13434</v>
      </c>
      <c r="K21" s="203">
        <v>1119.74658</v>
      </c>
      <c r="L21" s="203">
        <v>1161.14652</v>
      </c>
      <c r="M21" s="200"/>
      <c r="N21" s="200"/>
    </row>
    <row r="22" spans="1:14" s="32" customFormat="1" ht="16.5" customHeight="1">
      <c r="A22" s="201">
        <v>21821</v>
      </c>
      <c r="B22" s="202">
        <v>303.964</v>
      </c>
      <c r="C22" s="203">
        <v>7.519</v>
      </c>
      <c r="D22" s="94">
        <f t="shared" si="0"/>
        <v>0.6496416</v>
      </c>
      <c r="E22" s="94">
        <f t="shared" si="1"/>
        <v>43.87294333333333</v>
      </c>
      <c r="F22" s="94">
        <f t="shared" si="3"/>
        <v>28.501689103776002</v>
      </c>
      <c r="G22" s="95" t="str">
        <f>+DATA!H95</f>
        <v>43 - 45</v>
      </c>
      <c r="H22" s="96">
        <f t="shared" si="4"/>
        <v>15</v>
      </c>
      <c r="I22" s="97">
        <f t="shared" si="2"/>
        <v>21821</v>
      </c>
      <c r="J22" s="203">
        <v>36.27026</v>
      </c>
      <c r="K22" s="203">
        <v>52.13362</v>
      </c>
      <c r="L22" s="203">
        <v>43.21495</v>
      </c>
      <c r="M22" s="200"/>
      <c r="N22" s="200"/>
    </row>
    <row r="23" spans="1:14" s="32" customFormat="1" ht="16.5" customHeight="1">
      <c r="A23" s="201">
        <v>21830</v>
      </c>
      <c r="B23" s="202">
        <v>303.694</v>
      </c>
      <c r="C23" s="203">
        <v>4.387</v>
      </c>
      <c r="D23" s="94">
        <f t="shared" si="0"/>
        <v>0.3790368</v>
      </c>
      <c r="E23" s="94">
        <f t="shared" si="1"/>
        <v>17.418716666666665</v>
      </c>
      <c r="F23" s="94">
        <f t="shared" si="3"/>
        <v>6.602334625439999</v>
      </c>
      <c r="G23" s="95" t="str">
        <f>+DATA!H96</f>
        <v>46 - 48</v>
      </c>
      <c r="H23" s="96">
        <f t="shared" si="4"/>
        <v>16</v>
      </c>
      <c r="I23" s="97">
        <f t="shared" si="2"/>
        <v>21830</v>
      </c>
      <c r="J23" s="203">
        <v>20.94202</v>
      </c>
      <c r="K23" s="203">
        <v>14.77502</v>
      </c>
      <c r="L23" s="203">
        <v>16.53911</v>
      </c>
      <c r="M23" s="200"/>
      <c r="N23" s="200"/>
    </row>
    <row r="24" spans="1:14" s="32" customFormat="1" ht="16.5" customHeight="1">
      <c r="A24" s="201">
        <v>21842</v>
      </c>
      <c r="B24" s="202">
        <v>303.544</v>
      </c>
      <c r="C24" s="203">
        <v>0.445</v>
      </c>
      <c r="D24" s="94">
        <f t="shared" si="0"/>
        <v>0.038448</v>
      </c>
      <c r="E24" s="94">
        <f t="shared" si="1"/>
        <v>17.53961</v>
      </c>
      <c r="F24" s="94">
        <f t="shared" si="3"/>
        <v>0.6743629252800001</v>
      </c>
      <c r="G24" s="95" t="str">
        <f>+DATA!H97</f>
        <v>49 - 51</v>
      </c>
      <c r="H24" s="96">
        <f t="shared" si="4"/>
        <v>17</v>
      </c>
      <c r="I24" s="97">
        <f t="shared" si="2"/>
        <v>21842</v>
      </c>
      <c r="J24" s="203">
        <v>18.6527</v>
      </c>
      <c r="K24" s="203">
        <v>16.89665</v>
      </c>
      <c r="L24" s="203">
        <v>17.06948</v>
      </c>
      <c r="M24" s="200"/>
      <c r="N24" s="200"/>
    </row>
    <row r="25" spans="1:14" s="32" customFormat="1" ht="16.5" customHeight="1">
      <c r="A25" s="201">
        <v>21854</v>
      </c>
      <c r="B25" s="202">
        <v>303.524</v>
      </c>
      <c r="C25" s="203">
        <v>0.422</v>
      </c>
      <c r="D25" s="94">
        <f t="shared" si="0"/>
        <v>0.0364608</v>
      </c>
      <c r="E25" s="94">
        <f t="shared" si="1"/>
        <v>3.2269</v>
      </c>
      <c r="F25" s="94">
        <f t="shared" si="3"/>
        <v>0.11765535552</v>
      </c>
      <c r="G25" s="95" t="str">
        <f>+DATA!H98</f>
        <v>52 - 54</v>
      </c>
      <c r="H25" s="96">
        <f t="shared" si="4"/>
        <v>18</v>
      </c>
      <c r="I25" s="97">
        <f t="shared" si="2"/>
        <v>21854</v>
      </c>
      <c r="J25" s="203">
        <v>3.08462</v>
      </c>
      <c r="K25" s="203">
        <v>5.20652</v>
      </c>
      <c r="L25" s="203">
        <v>1.38956</v>
      </c>
      <c r="M25" s="200"/>
      <c r="N25" s="200"/>
    </row>
    <row r="26" spans="1:14" s="32" customFormat="1" ht="16.5" customHeight="1">
      <c r="A26" s="201">
        <v>21861</v>
      </c>
      <c r="B26" s="202">
        <v>303.444</v>
      </c>
      <c r="C26" s="203">
        <v>0.329</v>
      </c>
      <c r="D26" s="94">
        <f t="shared" si="0"/>
        <v>0.028425600000000002</v>
      </c>
      <c r="E26" s="94">
        <f t="shared" si="1"/>
        <v>21.95134333333333</v>
      </c>
      <c r="F26" s="94">
        <f t="shared" si="3"/>
        <v>0.623980105056</v>
      </c>
      <c r="G26" s="95" t="str">
        <f>+DATA!H99</f>
        <v>55 - 57</v>
      </c>
      <c r="H26" s="96">
        <f t="shared" si="4"/>
        <v>19</v>
      </c>
      <c r="I26" s="97">
        <f t="shared" si="2"/>
        <v>21861</v>
      </c>
      <c r="J26" s="203">
        <v>12.93435</v>
      </c>
      <c r="K26" s="203">
        <v>52.20437</v>
      </c>
      <c r="L26" s="203">
        <v>0.71531</v>
      </c>
      <c r="M26" s="200"/>
      <c r="N26" s="200"/>
    </row>
    <row r="27" spans="1:14" s="32" customFormat="1" ht="16.5" customHeight="1">
      <c r="A27" s="201">
        <v>21870</v>
      </c>
      <c r="B27" s="202">
        <v>303.624</v>
      </c>
      <c r="C27" s="203">
        <v>3.59</v>
      </c>
      <c r="D27" s="94">
        <f t="shared" si="0"/>
        <v>0.310176</v>
      </c>
      <c r="E27" s="94">
        <f t="shared" si="1"/>
        <v>34.99394</v>
      </c>
      <c r="F27" s="94">
        <f t="shared" si="3"/>
        <v>10.85428033344</v>
      </c>
      <c r="G27" s="95" t="str">
        <f>+DATA!H100</f>
        <v>58 - 60</v>
      </c>
      <c r="H27" s="96">
        <f t="shared" si="4"/>
        <v>20</v>
      </c>
      <c r="I27" s="97">
        <f t="shared" si="2"/>
        <v>21870</v>
      </c>
      <c r="J27" s="203">
        <v>40.18352</v>
      </c>
      <c r="K27" s="203">
        <v>41.68369</v>
      </c>
      <c r="L27" s="203">
        <v>23.11461</v>
      </c>
      <c r="M27" s="200"/>
      <c r="N27" s="200"/>
    </row>
    <row r="28" spans="1:14" s="32" customFormat="1" ht="16.5" customHeight="1">
      <c r="A28" s="201">
        <v>21882</v>
      </c>
      <c r="B28" s="202">
        <v>303.344</v>
      </c>
      <c r="C28" s="203">
        <v>0.198</v>
      </c>
      <c r="D28" s="94">
        <f t="shared" si="0"/>
        <v>0.017107200000000003</v>
      </c>
      <c r="E28" s="94">
        <f t="shared" si="1"/>
        <v>20.084273333333332</v>
      </c>
      <c r="F28" s="94">
        <f t="shared" si="3"/>
        <v>0.34358568076800006</v>
      </c>
      <c r="G28" s="95" t="str">
        <f>+DATA!H101</f>
        <v>61-63</v>
      </c>
      <c r="H28" s="96">
        <f t="shared" si="4"/>
        <v>21</v>
      </c>
      <c r="I28" s="97">
        <f t="shared" si="2"/>
        <v>21882</v>
      </c>
      <c r="J28" s="203">
        <v>23.72701</v>
      </c>
      <c r="K28" s="203">
        <v>12.22532</v>
      </c>
      <c r="L28" s="203">
        <v>24.30049</v>
      </c>
      <c r="M28" s="200"/>
      <c r="N28" s="200"/>
    </row>
    <row r="29" spans="1:14" s="32" customFormat="1" ht="16.5" customHeight="1">
      <c r="A29" s="201">
        <v>21906</v>
      </c>
      <c r="B29" s="202">
        <v>303.224</v>
      </c>
      <c r="C29" s="203">
        <v>0.093</v>
      </c>
      <c r="D29" s="94">
        <f t="shared" si="0"/>
        <v>0.008035200000000001</v>
      </c>
      <c r="E29" s="94">
        <f t="shared" si="1"/>
        <v>26.882416666666668</v>
      </c>
      <c r="F29" s="94">
        <f t="shared" si="3"/>
        <v>0.21600559440000003</v>
      </c>
      <c r="G29" s="95" t="str">
        <f>+DATA!H102</f>
        <v>64-66</v>
      </c>
      <c r="H29" s="96">
        <f t="shared" si="4"/>
        <v>22</v>
      </c>
      <c r="I29" s="97">
        <f t="shared" si="2"/>
        <v>21906</v>
      </c>
      <c r="J29" s="203">
        <v>31.86787</v>
      </c>
      <c r="K29" s="203">
        <v>28.56375</v>
      </c>
      <c r="L29" s="203">
        <v>20.21563</v>
      </c>
      <c r="M29" s="200"/>
      <c r="N29" s="200"/>
    </row>
    <row r="30" spans="1:14" s="32" customFormat="1" ht="16.5" customHeight="1">
      <c r="A30" s="201">
        <v>21911</v>
      </c>
      <c r="B30" s="202">
        <v>303.244</v>
      </c>
      <c r="C30" s="203">
        <v>0.111</v>
      </c>
      <c r="D30" s="94">
        <f t="shared" si="0"/>
        <v>0.0095904</v>
      </c>
      <c r="E30" s="94">
        <f t="shared" si="1"/>
        <v>28.99638333333333</v>
      </c>
      <c r="F30" s="94">
        <f t="shared" si="3"/>
        <v>0.27808691471999997</v>
      </c>
      <c r="G30" s="95" t="str">
        <f>+DATA!H103</f>
        <v>67 - 69</v>
      </c>
      <c r="H30" s="96">
        <f t="shared" si="4"/>
        <v>23</v>
      </c>
      <c r="I30" s="97">
        <f t="shared" si="2"/>
        <v>21911</v>
      </c>
      <c r="J30" s="203">
        <v>38.27587</v>
      </c>
      <c r="K30" s="203">
        <v>29.3522</v>
      </c>
      <c r="L30" s="203">
        <v>19.36108</v>
      </c>
      <c r="M30" s="200"/>
      <c r="N30" s="200"/>
    </row>
    <row r="31" spans="1:14" s="32" customFormat="1" ht="16.5" customHeight="1">
      <c r="A31" s="201">
        <v>21926</v>
      </c>
      <c r="B31" s="202">
        <v>303.414</v>
      </c>
      <c r="C31" s="203">
        <v>1.512</v>
      </c>
      <c r="D31" s="94">
        <f t="shared" si="0"/>
        <v>0.1306368</v>
      </c>
      <c r="E31" s="94">
        <f t="shared" si="1"/>
        <v>45.46510333333333</v>
      </c>
      <c r="F31" s="94">
        <f t="shared" si="3"/>
        <v>5.939415611136</v>
      </c>
      <c r="G31" s="95" t="str">
        <f>+DATA!H104</f>
        <v>70 - 72</v>
      </c>
      <c r="H31" s="96">
        <f t="shared" si="4"/>
        <v>24</v>
      </c>
      <c r="I31" s="97">
        <f t="shared" si="2"/>
        <v>21926</v>
      </c>
      <c r="J31" s="203">
        <v>37.70663</v>
      </c>
      <c r="K31" s="203">
        <v>45.70315</v>
      </c>
      <c r="L31" s="203">
        <v>52.98553</v>
      </c>
      <c r="M31" s="200"/>
      <c r="N31" s="200"/>
    </row>
    <row r="32" spans="1:14" s="32" customFormat="1" ht="16.5" customHeight="1">
      <c r="A32" s="201">
        <v>21933</v>
      </c>
      <c r="B32" s="202">
        <v>303.214</v>
      </c>
      <c r="C32" s="203">
        <v>0.081</v>
      </c>
      <c r="D32" s="94">
        <f t="shared" si="0"/>
        <v>0.006998400000000001</v>
      </c>
      <c r="E32" s="94">
        <f t="shared" si="1"/>
        <v>23.500010000000003</v>
      </c>
      <c r="F32" s="94">
        <f t="shared" si="3"/>
        <v>0.16446246998400005</v>
      </c>
      <c r="G32" s="95" t="str">
        <f>+DATA!H105</f>
        <v>73-75</v>
      </c>
      <c r="H32" s="96">
        <f t="shared" si="4"/>
        <v>25</v>
      </c>
      <c r="I32" s="97">
        <f t="shared" si="2"/>
        <v>21933</v>
      </c>
      <c r="J32" s="203">
        <v>35.39493</v>
      </c>
      <c r="K32" s="203">
        <v>18.24459</v>
      </c>
      <c r="L32" s="203">
        <v>16.86051</v>
      </c>
      <c r="M32" s="200"/>
      <c r="N32" s="200"/>
    </row>
    <row r="33" spans="1:14" s="32" customFormat="1" ht="16.5" customHeight="1">
      <c r="A33" s="201">
        <v>21940</v>
      </c>
      <c r="B33" s="202">
        <v>303.204</v>
      </c>
      <c r="C33" s="203">
        <v>0.075</v>
      </c>
      <c r="D33" s="94">
        <f t="shared" si="0"/>
        <v>0.0064800000000000005</v>
      </c>
      <c r="E33" s="94">
        <f t="shared" si="1"/>
        <v>23.78425333333333</v>
      </c>
      <c r="F33" s="94">
        <f t="shared" si="3"/>
        <v>0.15412196159999997</v>
      </c>
      <c r="G33" s="95" t="str">
        <f>+DATA!H106</f>
        <v>76-79</v>
      </c>
      <c r="H33" s="96">
        <f t="shared" si="4"/>
        <v>26</v>
      </c>
      <c r="I33" s="97">
        <f t="shared" si="2"/>
        <v>21940</v>
      </c>
      <c r="J33" s="203">
        <v>15.29208</v>
      </c>
      <c r="K33" s="203">
        <v>30.62833</v>
      </c>
      <c r="L33" s="203">
        <v>25.43235</v>
      </c>
      <c r="M33" s="200"/>
      <c r="N33" s="200"/>
    </row>
    <row r="34" spans="1:14" s="32" customFormat="1" ht="16.5" customHeight="1">
      <c r="A34" s="201">
        <v>21954</v>
      </c>
      <c r="B34" s="202">
        <v>303.144</v>
      </c>
      <c r="C34" s="203">
        <v>0.035</v>
      </c>
      <c r="D34" s="94">
        <f t="shared" si="0"/>
        <v>0.0030240000000000006</v>
      </c>
      <c r="E34" s="94">
        <f t="shared" si="1"/>
        <v>27.894009999999998</v>
      </c>
      <c r="F34" s="94">
        <f t="shared" si="3"/>
        <v>0.08435148624000001</v>
      </c>
      <c r="G34" s="95" t="str">
        <f>+DATA!H107</f>
        <v>79-81</v>
      </c>
      <c r="H34" s="96">
        <f t="shared" si="4"/>
        <v>27</v>
      </c>
      <c r="I34" s="97">
        <f t="shared" si="2"/>
        <v>21954</v>
      </c>
      <c r="J34" s="203">
        <v>24.22124</v>
      </c>
      <c r="K34" s="203">
        <v>32.38404</v>
      </c>
      <c r="L34" s="203">
        <v>27.07675</v>
      </c>
      <c r="M34" s="200"/>
      <c r="N34" s="200"/>
    </row>
    <row r="35" spans="1:14" ht="16.5" customHeight="1">
      <c r="A35" s="201">
        <v>21962</v>
      </c>
      <c r="B35" s="202">
        <v>303.174</v>
      </c>
      <c r="C35" s="203">
        <v>0.056</v>
      </c>
      <c r="D35" s="94">
        <f t="shared" si="0"/>
        <v>0.0048384000000000005</v>
      </c>
      <c r="E35" s="94">
        <f>SUM(J35:L35)/3</f>
        <v>28.70062333333333</v>
      </c>
      <c r="F35" s="94">
        <f>E35*D35</f>
        <v>0.138865095936</v>
      </c>
      <c r="G35" s="95" t="str">
        <f>+DATA!H108</f>
        <v>82-84</v>
      </c>
      <c r="H35" s="96">
        <f t="shared" si="4"/>
        <v>28</v>
      </c>
      <c r="I35" s="97">
        <f t="shared" si="2"/>
        <v>21962</v>
      </c>
      <c r="J35" s="203">
        <v>22.26628</v>
      </c>
      <c r="K35" s="203">
        <v>29.76456</v>
      </c>
      <c r="L35" s="203">
        <v>34.07103</v>
      </c>
      <c r="M35" s="200"/>
      <c r="N35" s="200"/>
    </row>
    <row r="36" spans="1:14" ht="16.5" customHeight="1">
      <c r="A36" s="201">
        <v>21974</v>
      </c>
      <c r="B36" s="202">
        <v>303.124</v>
      </c>
      <c r="C36" s="203">
        <v>0.027</v>
      </c>
      <c r="D36" s="94">
        <f t="shared" si="0"/>
        <v>0.0023328</v>
      </c>
      <c r="E36" s="94">
        <f>SUM(J36:L36)/3</f>
        <v>27.44425</v>
      </c>
      <c r="F36" s="94">
        <f>E36*D36</f>
        <v>0.0640219464</v>
      </c>
      <c r="G36" s="95" t="str">
        <f>+DATA!H109</f>
        <v>85-87</v>
      </c>
      <c r="H36" s="96">
        <f t="shared" si="4"/>
        <v>29</v>
      </c>
      <c r="I36" s="97">
        <f t="shared" si="2"/>
        <v>21974</v>
      </c>
      <c r="J36" s="203">
        <v>27.47692</v>
      </c>
      <c r="K36" s="203">
        <v>28.46077</v>
      </c>
      <c r="L36" s="203">
        <v>26.39506</v>
      </c>
      <c r="M36" s="200"/>
      <c r="N36" s="200"/>
    </row>
    <row r="37" spans="1:12" ht="16.5" customHeight="1">
      <c r="A37" s="201">
        <v>21981</v>
      </c>
      <c r="B37" s="202">
        <v>303.144</v>
      </c>
      <c r="C37" s="203">
        <v>0.035</v>
      </c>
      <c r="D37" s="94">
        <f t="shared" si="0"/>
        <v>0.0030240000000000006</v>
      </c>
      <c r="E37" s="94">
        <f>SUM(J37:L37)/3</f>
        <v>42.51398666666667</v>
      </c>
      <c r="F37" s="94">
        <f>E37*D37</f>
        <v>0.12856229568000002</v>
      </c>
      <c r="G37" s="98" t="s">
        <v>121</v>
      </c>
      <c r="H37" s="99">
        <v>30</v>
      </c>
      <c r="I37" s="201">
        <v>21981</v>
      </c>
      <c r="J37" s="203">
        <v>43.21851</v>
      </c>
      <c r="K37" s="203">
        <v>37.76996</v>
      </c>
      <c r="L37" s="203">
        <v>46.55349</v>
      </c>
    </row>
    <row r="38" spans="1:12" ht="16.5" customHeight="1">
      <c r="A38" s="201">
        <v>21991</v>
      </c>
      <c r="B38" s="202">
        <v>303.164</v>
      </c>
      <c r="C38" s="203">
        <v>0.029</v>
      </c>
      <c r="D38" s="94">
        <f t="shared" si="0"/>
        <v>0.0025056</v>
      </c>
      <c r="E38" s="94">
        <f>SUM(J38:L38)/3</f>
        <v>56.80874333333333</v>
      </c>
      <c r="F38" s="94">
        <f>E38*D38</f>
        <v>0.142339987296</v>
      </c>
      <c r="G38" s="98" t="s">
        <v>122</v>
      </c>
      <c r="H38" s="99">
        <v>31</v>
      </c>
      <c r="I38" s="201">
        <v>21991</v>
      </c>
      <c r="J38" s="203">
        <v>46.97536</v>
      </c>
      <c r="K38" s="203">
        <v>51.95876</v>
      </c>
      <c r="L38" s="203">
        <v>71.49211</v>
      </c>
    </row>
    <row r="39" spans="1:12" ht="16.5" customHeight="1">
      <c r="A39" s="201">
        <v>22004</v>
      </c>
      <c r="B39" s="202">
        <v>303.044</v>
      </c>
      <c r="C39" s="203">
        <v>0.009</v>
      </c>
      <c r="D39" s="94">
        <f>C39*0.0864</f>
        <v>0.0007776</v>
      </c>
      <c r="E39" s="94">
        <f>SUM(J39:L39)/3</f>
        <v>47.43808000000001</v>
      </c>
      <c r="F39" s="94">
        <f>E39*D39</f>
        <v>0.03688785100800001</v>
      </c>
      <c r="G39" s="98" t="s">
        <v>123</v>
      </c>
      <c r="H39" s="99">
        <v>32</v>
      </c>
      <c r="I39" s="201">
        <v>22004</v>
      </c>
      <c r="J39" s="203">
        <v>46.74332</v>
      </c>
      <c r="K39" s="203">
        <v>34.93802</v>
      </c>
      <c r="L39" s="203">
        <v>60.6329</v>
      </c>
    </row>
    <row r="40" spans="1:12" ht="16.5" customHeight="1">
      <c r="A40" s="150"/>
      <c r="B40" s="151"/>
      <c r="C40" s="152"/>
      <c r="D40" s="153"/>
      <c r="E40" s="153"/>
      <c r="F40" s="153"/>
      <c r="G40" s="154"/>
      <c r="H40" s="155"/>
      <c r="I40" s="150"/>
      <c r="J40" s="152"/>
      <c r="K40" s="152"/>
      <c r="L40" s="152"/>
    </row>
    <row r="41" spans="1:12" ht="16.5" customHeight="1">
      <c r="A41" s="156"/>
      <c r="B41" s="157"/>
      <c r="C41" s="158"/>
      <c r="D41" s="159"/>
      <c r="E41" s="159"/>
      <c r="F41" s="159"/>
      <c r="G41" s="160"/>
      <c r="H41" s="161"/>
      <c r="I41" s="156"/>
      <c r="J41" s="158"/>
      <c r="K41" s="158"/>
      <c r="L41" s="158"/>
    </row>
    <row r="42" spans="1:12" ht="16.5" customHeight="1">
      <c r="A42" s="156"/>
      <c r="B42" s="157"/>
      <c r="C42" s="158"/>
      <c r="D42" s="159"/>
      <c r="E42" s="159"/>
      <c r="F42" s="159"/>
      <c r="G42" s="160"/>
      <c r="H42" s="161"/>
      <c r="I42" s="156"/>
      <c r="J42" s="158"/>
      <c r="K42" s="158"/>
      <c r="L42" s="158"/>
    </row>
    <row r="43" spans="1:12" ht="16.5" customHeight="1">
      <c r="A43" s="156"/>
      <c r="B43" s="157"/>
      <c r="C43" s="158"/>
      <c r="D43" s="159"/>
      <c r="E43" s="159"/>
      <c r="F43" s="159"/>
      <c r="G43" s="160"/>
      <c r="H43" s="161"/>
      <c r="I43" s="156"/>
      <c r="J43" s="158"/>
      <c r="K43" s="158"/>
      <c r="L43" s="158"/>
    </row>
    <row r="44" spans="1:12" ht="16.5" customHeight="1">
      <c r="A44" s="156"/>
      <c r="B44" s="157"/>
      <c r="C44" s="158"/>
      <c r="D44" s="159"/>
      <c r="E44" s="159"/>
      <c r="F44" s="159"/>
      <c r="G44" s="160"/>
      <c r="H44" s="161"/>
      <c r="I44" s="156"/>
      <c r="J44" s="158"/>
      <c r="K44" s="158"/>
      <c r="L44" s="158"/>
    </row>
    <row r="45" spans="1:12" ht="16.5" customHeight="1">
      <c r="A45" s="156"/>
      <c r="B45" s="157"/>
      <c r="C45" s="158"/>
      <c r="D45" s="159"/>
      <c r="E45" s="159"/>
      <c r="F45" s="159"/>
      <c r="G45" s="160"/>
      <c r="H45" s="161"/>
      <c r="I45" s="156"/>
      <c r="J45" s="158"/>
      <c r="K45" s="158"/>
      <c r="L45" s="158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7:L34"/>
  <sheetViews>
    <sheetView zoomScalePageLayoutView="0" workbookViewId="0" topLeftCell="A1">
      <selection activeCell="M35" sqref="M35"/>
    </sheetView>
  </sheetViews>
  <sheetFormatPr defaultColWidth="9.140625" defaultRowHeight="23.25"/>
  <cols>
    <col min="1" max="9" width="9.7109375" style="34" customWidth="1"/>
    <col min="10" max="16384" width="9.140625" style="34" customWidth="1"/>
  </cols>
  <sheetData>
    <row r="7" ht="23.25">
      <c r="L7" s="64"/>
    </row>
    <row r="17" spans="4:6" ht="24" customHeight="1">
      <c r="D17" s="35" t="s">
        <v>37</v>
      </c>
      <c r="E17" s="36">
        <v>32</v>
      </c>
      <c r="F17" s="37" t="s">
        <v>38</v>
      </c>
    </row>
    <row r="34" spans="4:6" ht="23.25">
      <c r="D34" s="35" t="s">
        <v>39</v>
      </c>
      <c r="E34" s="36">
        <v>383</v>
      </c>
      <c r="F34" s="37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L364" sqref="L364"/>
    </sheetView>
  </sheetViews>
  <sheetFormatPr defaultColWidth="11.421875" defaultRowHeight="23.25"/>
  <cols>
    <col min="1" max="1" width="9.28125" style="51" customWidth="1"/>
    <col min="2" max="2" width="2.7109375" style="52" bestFit="1" customWidth="1"/>
    <col min="3" max="4" width="7.421875" style="53" customWidth="1"/>
    <col min="5" max="5" width="8.00390625" style="41" customWidth="1"/>
    <col min="6" max="6" width="8.7109375" style="42" customWidth="1"/>
    <col min="7" max="15" width="9.7109375" style="42" customWidth="1"/>
    <col min="16" max="16384" width="11.421875" style="42" customWidth="1"/>
  </cols>
  <sheetData>
    <row r="1" spans="1:6" ht="22.5" customHeight="1">
      <c r="A1" s="38">
        <v>240422</v>
      </c>
      <c r="B1" s="39">
        <v>37712</v>
      </c>
      <c r="C1"/>
      <c r="D1" s="40">
        <v>303.34400000000005</v>
      </c>
      <c r="F1" s="42">
        <v>303.244</v>
      </c>
    </row>
    <row r="2" spans="1:4" ht="22.5" customHeight="1">
      <c r="A2" s="38">
        <v>240423</v>
      </c>
      <c r="B2" s="39">
        <v>37713</v>
      </c>
      <c r="C2"/>
      <c r="D2" s="40">
        <v>303.34400000000005</v>
      </c>
    </row>
    <row r="3" spans="1:4" ht="22.5" customHeight="1">
      <c r="A3" s="38">
        <v>240424</v>
      </c>
      <c r="B3" s="39">
        <v>37714</v>
      </c>
      <c r="C3"/>
      <c r="D3" s="40">
        <v>303.34400000000005</v>
      </c>
    </row>
    <row r="4" spans="1:4" ht="22.5" customHeight="1">
      <c r="A4" s="38">
        <v>240425</v>
      </c>
      <c r="B4" s="39">
        <v>37715</v>
      </c>
      <c r="C4"/>
      <c r="D4" s="40">
        <v>303.34400000000005</v>
      </c>
    </row>
    <row r="5" spans="1:4" ht="22.5" customHeight="1">
      <c r="A5" s="38">
        <v>240426</v>
      </c>
      <c r="B5" s="39">
        <v>37716</v>
      </c>
      <c r="C5"/>
      <c r="D5" s="40">
        <v>303.34400000000005</v>
      </c>
    </row>
    <row r="6" spans="1:4" ht="22.5" customHeight="1">
      <c r="A6" s="38">
        <v>240427</v>
      </c>
      <c r="B6" s="39">
        <v>37717</v>
      </c>
      <c r="C6"/>
      <c r="D6" s="40">
        <v>303.334</v>
      </c>
    </row>
    <row r="7" spans="1:5" ht="22.5" customHeight="1">
      <c r="A7" s="38">
        <v>240428</v>
      </c>
      <c r="B7" s="39">
        <v>37718</v>
      </c>
      <c r="C7"/>
      <c r="D7" s="40">
        <v>303.35400000000004</v>
      </c>
      <c r="E7" s="41">
        <v>303.344</v>
      </c>
    </row>
    <row r="8" spans="1:4" ht="22.5" customHeight="1">
      <c r="A8" s="38">
        <v>240429</v>
      </c>
      <c r="B8" s="39">
        <v>37719</v>
      </c>
      <c r="C8"/>
      <c r="D8" s="40">
        <v>303.36400000000003</v>
      </c>
    </row>
    <row r="9" spans="1:4" ht="22.5" customHeight="1">
      <c r="A9" s="38">
        <v>240430</v>
      </c>
      <c r="B9" s="39">
        <v>37720</v>
      </c>
      <c r="C9"/>
      <c r="D9" s="40">
        <v>303.34400000000005</v>
      </c>
    </row>
    <row r="10" spans="1:4" ht="22.5" customHeight="1">
      <c r="A10" s="38">
        <v>240431</v>
      </c>
      <c r="B10" s="39">
        <v>37721</v>
      </c>
      <c r="C10"/>
      <c r="D10" s="40">
        <v>303.34400000000005</v>
      </c>
    </row>
    <row r="11" spans="1:4" ht="22.5" customHeight="1">
      <c r="A11" s="38">
        <v>240432</v>
      </c>
      <c r="B11" s="39">
        <v>37722</v>
      </c>
      <c r="C11"/>
      <c r="D11" s="40">
        <v>303.34400000000005</v>
      </c>
    </row>
    <row r="12" spans="1:4" ht="22.5" customHeight="1">
      <c r="A12" s="38">
        <v>240433</v>
      </c>
      <c r="B12" s="39">
        <v>37723</v>
      </c>
      <c r="C12"/>
      <c r="D12" s="40">
        <v>303.34400000000005</v>
      </c>
    </row>
    <row r="13" spans="1:4" ht="22.5" customHeight="1">
      <c r="A13" s="38">
        <v>240434</v>
      </c>
      <c r="B13" s="39">
        <v>37724</v>
      </c>
      <c r="C13"/>
      <c r="D13" s="40">
        <v>303.34400000000005</v>
      </c>
    </row>
    <row r="14" spans="1:4" ht="22.5" customHeight="1">
      <c r="A14" s="38">
        <v>240435</v>
      </c>
      <c r="B14" s="39">
        <v>37725</v>
      </c>
      <c r="C14"/>
      <c r="D14" s="40">
        <v>303.34400000000005</v>
      </c>
    </row>
    <row r="15" spans="1:4" ht="22.5" customHeight="1">
      <c r="A15" s="38">
        <v>240436</v>
      </c>
      <c r="B15" s="39">
        <v>37726</v>
      </c>
      <c r="C15"/>
      <c r="D15" s="40">
        <v>303.34400000000005</v>
      </c>
    </row>
    <row r="16" spans="1:4" ht="22.5" customHeight="1">
      <c r="A16" s="38">
        <v>240437</v>
      </c>
      <c r="B16" s="39">
        <v>37727</v>
      </c>
      <c r="C16"/>
      <c r="D16" s="40">
        <v>303.34400000000005</v>
      </c>
    </row>
    <row r="17" spans="1:12" ht="22.5" customHeight="1">
      <c r="A17" s="38">
        <v>240438</v>
      </c>
      <c r="B17" s="39">
        <v>37728</v>
      </c>
      <c r="C17"/>
      <c r="D17" s="40">
        <v>303.34400000000005</v>
      </c>
      <c r="J17" s="44" t="s">
        <v>37</v>
      </c>
      <c r="K17" s="45">
        <v>31</v>
      </c>
      <c r="L17" s="46" t="s">
        <v>38</v>
      </c>
    </row>
    <row r="18" spans="1:4" ht="22.5" customHeight="1">
      <c r="A18" s="38">
        <v>240439</v>
      </c>
      <c r="B18" s="39">
        <v>37729</v>
      </c>
      <c r="C18"/>
      <c r="D18" s="40">
        <v>303.34400000000005</v>
      </c>
    </row>
    <row r="19" spans="1:4" ht="22.5" customHeight="1">
      <c r="A19" s="38">
        <v>240440</v>
      </c>
      <c r="B19" s="39">
        <v>37730</v>
      </c>
      <c r="C19"/>
      <c r="D19" s="40">
        <v>303.34400000000005</v>
      </c>
    </row>
    <row r="20" spans="1:5" ht="22.5" customHeight="1">
      <c r="A20" s="38">
        <v>240441</v>
      </c>
      <c r="B20" s="39">
        <v>37731</v>
      </c>
      <c r="C20"/>
      <c r="D20" s="40">
        <v>303.34400000000005</v>
      </c>
      <c r="E20" s="41">
        <v>303.344</v>
      </c>
    </row>
    <row r="21" spans="1:5" ht="22.5" customHeight="1">
      <c r="A21" s="38">
        <v>240442</v>
      </c>
      <c r="B21" s="39">
        <v>37732</v>
      </c>
      <c r="C21"/>
      <c r="D21" s="40">
        <v>303.34400000000005</v>
      </c>
      <c r="E21" s="47"/>
    </row>
    <row r="22" spans="1:4" ht="22.5" customHeight="1">
      <c r="A22" s="38">
        <v>240443</v>
      </c>
      <c r="B22" s="39">
        <v>37733</v>
      </c>
      <c r="C22"/>
      <c r="D22" s="40">
        <v>303.34400000000005</v>
      </c>
    </row>
    <row r="23" spans="1:4" ht="22.5" customHeight="1">
      <c r="A23" s="38">
        <v>240444</v>
      </c>
      <c r="B23" s="39">
        <v>37734</v>
      </c>
      <c r="C23"/>
      <c r="D23" s="40">
        <v>303.34400000000005</v>
      </c>
    </row>
    <row r="24" spans="1:4" ht="22.5" customHeight="1">
      <c r="A24" s="38">
        <v>240445</v>
      </c>
      <c r="B24" s="39">
        <v>37735</v>
      </c>
      <c r="C24"/>
      <c r="D24" s="40">
        <v>303.34400000000005</v>
      </c>
    </row>
    <row r="25" spans="1:4" ht="22.5" customHeight="1">
      <c r="A25" s="38">
        <v>240446</v>
      </c>
      <c r="B25" s="39">
        <v>37736</v>
      </c>
      <c r="C25"/>
      <c r="D25" s="40">
        <v>303.30400000000003</v>
      </c>
    </row>
    <row r="26" spans="1:5" ht="22.5" customHeight="1">
      <c r="A26" s="38">
        <v>240447</v>
      </c>
      <c r="B26" s="39">
        <v>37737</v>
      </c>
      <c r="C26"/>
      <c r="D26" s="40">
        <v>303.264</v>
      </c>
      <c r="E26" s="43"/>
    </row>
    <row r="27" spans="1:19" ht="22.5" customHeight="1">
      <c r="A27" s="38">
        <v>240448</v>
      </c>
      <c r="B27" s="39">
        <v>37738</v>
      </c>
      <c r="C27"/>
      <c r="D27" s="40">
        <v>303.264</v>
      </c>
      <c r="G27" s="48"/>
      <c r="L27" s="48"/>
      <c r="M27" s="48"/>
      <c r="N27" s="48"/>
      <c r="O27" s="48"/>
      <c r="P27" s="48"/>
      <c r="R27" s="48"/>
      <c r="S27" s="48"/>
    </row>
    <row r="28" spans="1:19" s="48" customFormat="1" ht="22.5" customHeight="1">
      <c r="A28" s="38">
        <v>240449</v>
      </c>
      <c r="B28" s="39">
        <v>37739</v>
      </c>
      <c r="C28"/>
      <c r="D28" s="40">
        <v>303.324</v>
      </c>
      <c r="E28" s="49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4" ht="22.5" customHeight="1">
      <c r="A29" s="38">
        <v>240450</v>
      </c>
      <c r="B29" s="39">
        <v>37740</v>
      </c>
      <c r="C29"/>
      <c r="D29" s="40">
        <v>303.274</v>
      </c>
    </row>
    <row r="30" spans="1:4" ht="22.5" customHeight="1">
      <c r="A30" s="38">
        <v>240451</v>
      </c>
      <c r="B30" s="39">
        <v>37741</v>
      </c>
      <c r="C30"/>
      <c r="D30" s="40">
        <v>303.29400000000004</v>
      </c>
    </row>
    <row r="31" spans="1:4" ht="22.5" customHeight="1">
      <c r="A31" s="38">
        <v>240452</v>
      </c>
      <c r="B31" s="39">
        <v>37742</v>
      </c>
      <c r="C31"/>
      <c r="D31" s="40">
        <v>303.254</v>
      </c>
    </row>
    <row r="32" spans="1:4" ht="22.5" customHeight="1">
      <c r="A32" s="38">
        <v>240453</v>
      </c>
      <c r="B32" s="39">
        <v>37743</v>
      </c>
      <c r="C32"/>
      <c r="D32" s="40">
        <v>303.244</v>
      </c>
    </row>
    <row r="33" spans="1:4" ht="22.5" customHeight="1">
      <c r="A33" s="38">
        <v>240454</v>
      </c>
      <c r="B33" s="39">
        <v>37744</v>
      </c>
      <c r="C33"/>
      <c r="D33" s="40">
        <v>303.244</v>
      </c>
    </row>
    <row r="34" spans="1:12" ht="21" customHeight="1">
      <c r="A34" s="38">
        <v>240455</v>
      </c>
      <c r="B34" s="39">
        <v>37745</v>
      </c>
      <c r="C34"/>
      <c r="D34" s="40">
        <v>303.244</v>
      </c>
      <c r="I34" s="35" t="s">
        <v>40</v>
      </c>
      <c r="J34" s="226">
        <f>+COUNT(DATA!B105:B131)</f>
        <v>27</v>
      </c>
      <c r="K34" s="226"/>
      <c r="L34" s="37" t="s">
        <v>38</v>
      </c>
    </row>
    <row r="35" spans="1:4" ht="21" customHeight="1">
      <c r="A35" s="38">
        <v>240456</v>
      </c>
      <c r="B35" s="39">
        <v>37746</v>
      </c>
      <c r="C35"/>
      <c r="D35" s="40">
        <v>303.244</v>
      </c>
    </row>
    <row r="36" spans="1:4" ht="21" customHeight="1">
      <c r="A36" s="38">
        <v>240457</v>
      </c>
      <c r="B36" s="39">
        <v>37747</v>
      </c>
      <c r="C36"/>
      <c r="D36" s="40">
        <v>303.244</v>
      </c>
    </row>
    <row r="37" spans="1:4" ht="21" customHeight="1">
      <c r="A37" s="38">
        <v>240458</v>
      </c>
      <c r="B37" s="39">
        <v>37748</v>
      </c>
      <c r="C37"/>
      <c r="D37" s="40">
        <v>303.244</v>
      </c>
    </row>
    <row r="38" spans="1:4" ht="21" customHeight="1">
      <c r="A38" s="38">
        <v>240459</v>
      </c>
      <c r="B38" s="39">
        <v>37749</v>
      </c>
      <c r="C38"/>
      <c r="D38" s="40">
        <v>303.244</v>
      </c>
    </row>
    <row r="39" spans="1:4" ht="23.25">
      <c r="A39" s="38">
        <v>240460</v>
      </c>
      <c r="B39" s="39">
        <v>37750</v>
      </c>
      <c r="C39"/>
      <c r="D39" s="40">
        <v>303.244</v>
      </c>
    </row>
    <row r="40" spans="1:4" ht="23.25">
      <c r="A40" s="38">
        <v>240461</v>
      </c>
      <c r="B40" s="39">
        <v>37751</v>
      </c>
      <c r="C40"/>
      <c r="D40" s="40">
        <v>303.244</v>
      </c>
    </row>
    <row r="41" spans="1:4" ht="23.25">
      <c r="A41" s="38">
        <v>240462</v>
      </c>
      <c r="B41" s="39">
        <v>37752</v>
      </c>
      <c r="C41"/>
      <c r="D41" s="40">
        <v>303.244</v>
      </c>
    </row>
    <row r="42" spans="1:4" ht="23.25">
      <c r="A42" s="38">
        <v>240463</v>
      </c>
      <c r="B42" s="39">
        <v>37753</v>
      </c>
      <c r="C42"/>
      <c r="D42" s="40">
        <v>303.244</v>
      </c>
    </row>
    <row r="43" spans="1:4" ht="23.25">
      <c r="A43" s="38">
        <v>240464</v>
      </c>
      <c r="B43" s="39">
        <v>37754</v>
      </c>
      <c r="C43"/>
      <c r="D43" s="40">
        <v>303.244</v>
      </c>
    </row>
    <row r="44" spans="1:4" ht="23.25">
      <c r="A44" s="38">
        <v>240465</v>
      </c>
      <c r="B44" s="39">
        <v>37755</v>
      </c>
      <c r="C44"/>
      <c r="D44" s="40">
        <v>303.244</v>
      </c>
    </row>
    <row r="45" spans="1:4" ht="23.25">
      <c r="A45" s="38">
        <v>240466</v>
      </c>
      <c r="B45" s="39">
        <v>37756</v>
      </c>
      <c r="C45"/>
      <c r="D45" s="40">
        <v>303.244</v>
      </c>
    </row>
    <row r="46" spans="1:4" ht="23.25">
      <c r="A46" s="38">
        <v>240467</v>
      </c>
      <c r="B46" s="39">
        <v>37757</v>
      </c>
      <c r="C46"/>
      <c r="D46" s="40">
        <v>303.244</v>
      </c>
    </row>
    <row r="47" spans="1:4" ht="23.25">
      <c r="A47" s="38">
        <v>240468</v>
      </c>
      <c r="B47" s="39">
        <v>37758</v>
      </c>
      <c r="C47"/>
      <c r="D47" s="40">
        <v>303.244</v>
      </c>
    </row>
    <row r="48" spans="1:4" ht="23.25">
      <c r="A48" s="38">
        <v>240469</v>
      </c>
      <c r="B48" s="39">
        <v>37759</v>
      </c>
      <c r="C48"/>
      <c r="D48" s="40">
        <v>303.244</v>
      </c>
    </row>
    <row r="49" spans="1:4" ht="23.25">
      <c r="A49" s="38">
        <v>240470</v>
      </c>
      <c r="B49" s="39">
        <v>37760</v>
      </c>
      <c r="C49"/>
      <c r="D49" s="40">
        <v>303.244</v>
      </c>
    </row>
    <row r="50" spans="1:4" ht="23.25">
      <c r="A50" s="38">
        <v>240471</v>
      </c>
      <c r="B50" s="39">
        <v>37761</v>
      </c>
      <c r="C50"/>
      <c r="D50" s="40">
        <v>303.244</v>
      </c>
    </row>
    <row r="51" spans="1:4" ht="23.25">
      <c r="A51" s="38">
        <v>240472</v>
      </c>
      <c r="B51" s="39">
        <v>37762</v>
      </c>
      <c r="C51"/>
      <c r="D51" s="40">
        <v>303.244</v>
      </c>
    </row>
    <row r="52" spans="1:4" ht="23.25">
      <c r="A52" s="38">
        <v>240473</v>
      </c>
      <c r="B52" s="39">
        <v>37763</v>
      </c>
      <c r="C52"/>
      <c r="D52" s="40">
        <v>303.244</v>
      </c>
    </row>
    <row r="53" spans="1:4" ht="23.25">
      <c r="A53" s="38">
        <v>240474</v>
      </c>
      <c r="B53" s="39">
        <v>37764</v>
      </c>
      <c r="C53"/>
      <c r="D53" s="40">
        <v>303.244</v>
      </c>
    </row>
    <row r="54" spans="1:4" ht="23.25">
      <c r="A54" s="38">
        <v>240475</v>
      </c>
      <c r="B54" s="39">
        <v>37765</v>
      </c>
      <c r="C54"/>
      <c r="D54" s="40">
        <v>303.244</v>
      </c>
    </row>
    <row r="55" spans="1:4" ht="23.25">
      <c r="A55" s="38">
        <v>240476</v>
      </c>
      <c r="B55" s="39">
        <v>37766</v>
      </c>
      <c r="C55"/>
      <c r="D55" s="40">
        <v>303.244</v>
      </c>
    </row>
    <row r="56" spans="1:4" ht="23.25">
      <c r="A56" s="38">
        <v>240477</v>
      </c>
      <c r="B56" s="39">
        <v>37767</v>
      </c>
      <c r="C56"/>
      <c r="D56" s="40">
        <v>303.244</v>
      </c>
    </row>
    <row r="57" spans="1:4" ht="23.25">
      <c r="A57" s="38">
        <v>240478</v>
      </c>
      <c r="B57" s="39">
        <v>37768</v>
      </c>
      <c r="C57"/>
      <c r="D57" s="40">
        <v>303.244</v>
      </c>
    </row>
    <row r="58" spans="1:5" ht="23.25">
      <c r="A58" s="38">
        <v>240479</v>
      </c>
      <c r="B58" s="39">
        <v>37769</v>
      </c>
      <c r="C58"/>
      <c r="D58" s="40">
        <v>303.244</v>
      </c>
      <c r="E58" s="47"/>
    </row>
    <row r="59" spans="1:4" ht="23.25">
      <c r="A59" s="38">
        <v>240480</v>
      </c>
      <c r="B59" s="39">
        <v>37770</v>
      </c>
      <c r="C59"/>
      <c r="D59" s="40">
        <v>303.244</v>
      </c>
    </row>
    <row r="60" spans="1:4" ht="23.25">
      <c r="A60" s="38">
        <v>240481</v>
      </c>
      <c r="B60" s="39">
        <v>37771</v>
      </c>
      <c r="C60"/>
      <c r="D60" s="40">
        <v>303.244</v>
      </c>
    </row>
    <row r="61" spans="1:4" ht="23.25">
      <c r="A61" s="38">
        <v>240482</v>
      </c>
      <c r="B61" s="39">
        <v>37772</v>
      </c>
      <c r="C61"/>
      <c r="D61" s="40">
        <v>303.244</v>
      </c>
    </row>
    <row r="62" spans="1:4" ht="23.25">
      <c r="A62" s="38">
        <v>240483</v>
      </c>
      <c r="B62" s="39">
        <v>37773</v>
      </c>
      <c r="C62"/>
      <c r="D62" s="40">
        <v>304.10400000000004</v>
      </c>
    </row>
    <row r="63" spans="1:4" ht="23.25">
      <c r="A63" s="38">
        <v>240484</v>
      </c>
      <c r="B63" s="39">
        <v>37774</v>
      </c>
      <c r="C63"/>
      <c r="D63" s="40">
        <v>303.48400000000004</v>
      </c>
    </row>
    <row r="64" spans="1:4" ht="23.25">
      <c r="A64" s="38">
        <v>240485</v>
      </c>
      <c r="B64" s="39">
        <v>37775</v>
      </c>
      <c r="C64"/>
      <c r="D64" s="40">
        <v>303.494</v>
      </c>
    </row>
    <row r="65" spans="1:4" ht="23.25">
      <c r="A65" s="38">
        <v>240486</v>
      </c>
      <c r="B65" s="39">
        <v>37776</v>
      </c>
      <c r="C65"/>
      <c r="D65" s="40">
        <v>303.494</v>
      </c>
    </row>
    <row r="66" spans="1:4" ht="23.25">
      <c r="A66" s="38">
        <v>240487</v>
      </c>
      <c r="B66" s="39">
        <v>37777</v>
      </c>
      <c r="C66"/>
      <c r="D66" s="40">
        <v>306.79400000000004</v>
      </c>
    </row>
    <row r="67" spans="1:5" ht="23.25">
      <c r="A67" s="38">
        <v>240488</v>
      </c>
      <c r="B67" s="39">
        <v>37778</v>
      </c>
      <c r="C67"/>
      <c r="D67" s="40">
        <v>303.774</v>
      </c>
      <c r="E67" s="41">
        <v>303.894</v>
      </c>
    </row>
    <row r="68" spans="1:5" ht="23.25">
      <c r="A68" s="38">
        <v>240489</v>
      </c>
      <c r="B68" s="39">
        <v>37779</v>
      </c>
      <c r="C68"/>
      <c r="D68" s="40">
        <v>304.264</v>
      </c>
      <c r="E68" s="41">
        <v>305.579</v>
      </c>
    </row>
    <row r="69" spans="1:5" ht="23.25">
      <c r="A69" s="38">
        <v>240490</v>
      </c>
      <c r="B69" s="39">
        <v>37780</v>
      </c>
      <c r="C69"/>
      <c r="D69" s="40">
        <v>303.48400000000004</v>
      </c>
      <c r="E69" s="41">
        <v>305.264</v>
      </c>
    </row>
    <row r="70" spans="1:5" ht="23.25">
      <c r="A70" s="38">
        <v>240491</v>
      </c>
      <c r="B70" s="39">
        <v>37781</v>
      </c>
      <c r="C70"/>
      <c r="D70" s="40">
        <v>303.35400000000004</v>
      </c>
      <c r="E70" s="41">
        <v>304.914</v>
      </c>
    </row>
    <row r="71" spans="1:4" ht="23.25">
      <c r="A71" s="38">
        <v>240492</v>
      </c>
      <c r="B71" s="39">
        <v>37782</v>
      </c>
      <c r="C71"/>
      <c r="D71" s="40">
        <v>303.34400000000005</v>
      </c>
    </row>
    <row r="72" spans="1:4" ht="23.25">
      <c r="A72" s="38">
        <v>240493</v>
      </c>
      <c r="B72" s="39">
        <v>37783</v>
      </c>
      <c r="C72"/>
      <c r="D72" s="40">
        <v>303.34400000000005</v>
      </c>
    </row>
    <row r="73" spans="1:4" ht="23.25">
      <c r="A73" s="38">
        <v>240494</v>
      </c>
      <c r="B73" s="39">
        <v>37784</v>
      </c>
      <c r="C73"/>
      <c r="D73" s="40">
        <v>303.34400000000005</v>
      </c>
    </row>
    <row r="74" spans="1:4" ht="23.25">
      <c r="A74" s="38">
        <v>240495</v>
      </c>
      <c r="B74" s="39">
        <v>37785</v>
      </c>
      <c r="C74"/>
      <c r="D74" s="40">
        <v>303.34400000000005</v>
      </c>
    </row>
    <row r="75" spans="1:4" ht="23.25">
      <c r="A75" s="38">
        <v>240496</v>
      </c>
      <c r="B75" s="39">
        <v>37786</v>
      </c>
      <c r="C75"/>
      <c r="D75" s="40">
        <v>303.34400000000005</v>
      </c>
    </row>
    <row r="76" spans="1:4" ht="23.25">
      <c r="A76" s="38">
        <v>240497</v>
      </c>
      <c r="B76" s="39">
        <v>37787</v>
      </c>
      <c r="C76"/>
      <c r="D76" s="40">
        <v>303.34400000000005</v>
      </c>
    </row>
    <row r="77" spans="1:4" ht="23.25">
      <c r="A77" s="38">
        <v>240498</v>
      </c>
      <c r="B77" s="39">
        <v>37788</v>
      </c>
      <c r="C77"/>
      <c r="D77" s="40">
        <v>303.34400000000005</v>
      </c>
    </row>
    <row r="78" spans="1:4" ht="23.25">
      <c r="A78" s="38">
        <v>240499</v>
      </c>
      <c r="B78" s="39">
        <v>37789</v>
      </c>
      <c r="C78"/>
      <c r="D78" s="40">
        <v>303.34400000000005</v>
      </c>
    </row>
    <row r="79" spans="1:4" ht="23.25">
      <c r="A79" s="38">
        <v>240500</v>
      </c>
      <c r="B79" s="39">
        <v>37790</v>
      </c>
      <c r="C79"/>
      <c r="D79" s="40">
        <v>303.34400000000005</v>
      </c>
    </row>
    <row r="80" spans="1:4" ht="23.25">
      <c r="A80" s="38">
        <v>240501</v>
      </c>
      <c r="B80" s="39">
        <v>37791</v>
      </c>
      <c r="C80"/>
      <c r="D80" s="40">
        <v>303.34400000000005</v>
      </c>
    </row>
    <row r="81" spans="1:4" ht="23.25">
      <c r="A81" s="38">
        <v>240502</v>
      </c>
      <c r="B81" s="39">
        <v>37792</v>
      </c>
      <c r="C81"/>
      <c r="D81" s="40">
        <v>303.34400000000005</v>
      </c>
    </row>
    <row r="82" spans="1:4" ht="23.25">
      <c r="A82" s="38">
        <v>240503</v>
      </c>
      <c r="B82" s="39">
        <v>37793</v>
      </c>
      <c r="C82"/>
      <c r="D82" s="40">
        <v>303.34400000000005</v>
      </c>
    </row>
    <row r="83" spans="1:4" ht="23.25">
      <c r="A83" s="38">
        <v>240504</v>
      </c>
      <c r="B83" s="39">
        <v>37794</v>
      </c>
      <c r="C83"/>
      <c r="D83" s="40">
        <v>303.34400000000005</v>
      </c>
    </row>
    <row r="84" spans="1:4" ht="23.25">
      <c r="A84" s="38">
        <v>240505</v>
      </c>
      <c r="B84" s="39">
        <v>37795</v>
      </c>
      <c r="C84"/>
      <c r="D84" s="40">
        <v>303.34400000000005</v>
      </c>
    </row>
    <row r="85" spans="1:4" ht="23.25">
      <c r="A85" s="38">
        <v>240506</v>
      </c>
      <c r="B85" s="39">
        <v>37796</v>
      </c>
      <c r="C85"/>
      <c r="D85" s="40">
        <v>303.374</v>
      </c>
    </row>
    <row r="86" spans="1:4" ht="23.25">
      <c r="A86" s="38">
        <v>240507</v>
      </c>
      <c r="B86" s="39">
        <v>37797</v>
      </c>
      <c r="C86"/>
      <c r="D86" s="40">
        <v>303.394</v>
      </c>
    </row>
    <row r="87" spans="1:5" ht="23.25">
      <c r="A87" s="38">
        <v>240508</v>
      </c>
      <c r="B87" s="39">
        <v>37798</v>
      </c>
      <c r="C87"/>
      <c r="D87" s="40">
        <v>303.36400000000003</v>
      </c>
      <c r="E87" s="47"/>
    </row>
    <row r="88" spans="1:5" ht="23.25">
      <c r="A88" s="38">
        <v>240509</v>
      </c>
      <c r="B88" s="39">
        <v>37799</v>
      </c>
      <c r="C88"/>
      <c r="D88" s="40">
        <v>303.34400000000005</v>
      </c>
      <c r="E88" s="47"/>
    </row>
    <row r="89" spans="1:4" ht="23.25">
      <c r="A89" s="38">
        <v>240510</v>
      </c>
      <c r="B89" s="39">
        <v>37800</v>
      </c>
      <c r="C89"/>
      <c r="D89" s="40">
        <v>304.004</v>
      </c>
    </row>
    <row r="90" spans="1:4" ht="23.25">
      <c r="A90" s="38">
        <v>240511</v>
      </c>
      <c r="B90" s="39">
        <v>37801</v>
      </c>
      <c r="C90"/>
      <c r="D90" s="40">
        <v>304.324</v>
      </c>
    </row>
    <row r="91" spans="1:4" ht="23.25">
      <c r="A91" s="38">
        <v>240512</v>
      </c>
      <c r="B91" s="39">
        <v>37802</v>
      </c>
      <c r="C91"/>
      <c r="D91" s="40">
        <v>307.59400000000005</v>
      </c>
    </row>
    <row r="92" spans="1:4" ht="23.25">
      <c r="A92" s="38">
        <v>240513</v>
      </c>
      <c r="B92" s="39">
        <v>37803</v>
      </c>
      <c r="C92"/>
      <c r="D92" s="40">
        <v>304.444</v>
      </c>
    </row>
    <row r="93" spans="1:4" ht="23.25">
      <c r="A93" s="38">
        <v>240514</v>
      </c>
      <c r="B93" s="39">
        <v>37804</v>
      </c>
      <c r="C93"/>
      <c r="D93" s="40">
        <v>303.92400000000004</v>
      </c>
    </row>
    <row r="94" spans="1:4" ht="23.25">
      <c r="A94" s="38">
        <v>240515</v>
      </c>
      <c r="B94" s="39">
        <v>37805</v>
      </c>
      <c r="C94"/>
      <c r="D94" s="40">
        <v>303.78400000000005</v>
      </c>
    </row>
    <row r="95" spans="1:4" ht="23.25">
      <c r="A95" s="38">
        <v>240516</v>
      </c>
      <c r="B95" s="39">
        <v>37806</v>
      </c>
      <c r="C95"/>
      <c r="D95" s="40">
        <v>303.744</v>
      </c>
    </row>
    <row r="96" spans="1:4" ht="23.25">
      <c r="A96" s="38">
        <v>240517</v>
      </c>
      <c r="B96" s="39">
        <v>37807</v>
      </c>
      <c r="C96"/>
      <c r="D96" s="40">
        <v>303.634</v>
      </c>
    </row>
    <row r="97" spans="1:4" ht="23.25">
      <c r="A97" s="38">
        <v>240518</v>
      </c>
      <c r="B97" s="39">
        <v>37808</v>
      </c>
      <c r="C97"/>
      <c r="D97" s="40">
        <v>303.524</v>
      </c>
    </row>
    <row r="98" spans="1:5" ht="23.25">
      <c r="A98" s="38">
        <v>240519</v>
      </c>
      <c r="B98" s="39">
        <v>37809</v>
      </c>
      <c r="C98"/>
      <c r="D98" s="40">
        <v>304.04400000000004</v>
      </c>
      <c r="E98" s="41">
        <v>303.494</v>
      </c>
    </row>
    <row r="99" spans="1:4" ht="23.25">
      <c r="A99" s="38">
        <v>240520</v>
      </c>
      <c r="B99" s="39">
        <v>37810</v>
      </c>
      <c r="C99"/>
      <c r="D99" s="40">
        <v>304.22400000000005</v>
      </c>
    </row>
    <row r="100" spans="1:4" ht="23.25">
      <c r="A100" s="38">
        <v>240521</v>
      </c>
      <c r="B100" s="39">
        <v>37811</v>
      </c>
      <c r="C100"/>
      <c r="D100" s="40">
        <v>303.884</v>
      </c>
    </row>
    <row r="101" spans="1:4" ht="23.25">
      <c r="A101" s="38">
        <v>240522</v>
      </c>
      <c r="B101" s="39">
        <v>37812</v>
      </c>
      <c r="C101"/>
      <c r="D101" s="40">
        <v>303.54400000000004</v>
      </c>
    </row>
    <row r="102" spans="1:5" ht="23.25">
      <c r="A102" s="38">
        <v>240523</v>
      </c>
      <c r="B102" s="39">
        <v>37813</v>
      </c>
      <c r="C102"/>
      <c r="D102" s="40">
        <v>303.48400000000004</v>
      </c>
      <c r="E102" s="47"/>
    </row>
    <row r="103" spans="1:4" ht="23.25">
      <c r="A103" s="38">
        <v>240524</v>
      </c>
      <c r="B103" s="39">
        <v>37814</v>
      </c>
      <c r="C103"/>
      <c r="D103" s="40">
        <v>303.42400000000004</v>
      </c>
    </row>
    <row r="104" spans="1:4" ht="23.25">
      <c r="A104" s="38">
        <v>240525</v>
      </c>
      <c r="B104" s="39">
        <v>37815</v>
      </c>
      <c r="C104"/>
      <c r="D104" s="40">
        <v>303.40400000000005</v>
      </c>
    </row>
    <row r="105" spans="1:5" ht="23.25">
      <c r="A105" s="38">
        <v>240526</v>
      </c>
      <c r="B105" s="39">
        <v>37816</v>
      </c>
      <c r="C105"/>
      <c r="D105" s="40">
        <v>303.394</v>
      </c>
      <c r="E105" s="41">
        <v>303.394</v>
      </c>
    </row>
    <row r="106" spans="1:4" ht="23.25">
      <c r="A106" s="38">
        <v>240527</v>
      </c>
      <c r="B106" s="39">
        <v>37817</v>
      </c>
      <c r="C106"/>
      <c r="D106" s="40">
        <v>303.374</v>
      </c>
    </row>
    <row r="107" spans="1:4" ht="23.25">
      <c r="A107" s="38">
        <v>240528</v>
      </c>
      <c r="B107" s="39">
        <v>37818</v>
      </c>
      <c r="C107"/>
      <c r="D107" s="40">
        <v>303.34400000000005</v>
      </c>
    </row>
    <row r="108" spans="1:4" ht="23.25">
      <c r="A108" s="38">
        <v>240529</v>
      </c>
      <c r="B108" s="39">
        <v>37819</v>
      </c>
      <c r="C108"/>
      <c r="D108" s="40">
        <v>303.36400000000003</v>
      </c>
    </row>
    <row r="109" spans="1:4" ht="23.25">
      <c r="A109" s="38">
        <v>240530</v>
      </c>
      <c r="B109" s="39">
        <v>37820</v>
      </c>
      <c r="C109"/>
      <c r="D109" s="40">
        <v>303.36400000000003</v>
      </c>
    </row>
    <row r="110" spans="1:4" ht="23.25">
      <c r="A110" s="38">
        <v>240531</v>
      </c>
      <c r="B110" s="39">
        <v>37821</v>
      </c>
      <c r="C110"/>
      <c r="D110" s="40">
        <v>303.334</v>
      </c>
    </row>
    <row r="111" spans="1:4" ht="23.25">
      <c r="A111" s="38">
        <v>240532</v>
      </c>
      <c r="B111" s="39">
        <v>37822</v>
      </c>
      <c r="C111"/>
      <c r="D111" s="40">
        <v>303.46400000000006</v>
      </c>
    </row>
    <row r="112" spans="1:4" ht="23.25">
      <c r="A112" s="38">
        <v>240533</v>
      </c>
      <c r="B112" s="39">
        <v>37823</v>
      </c>
      <c r="C112"/>
      <c r="D112" s="40">
        <v>303.59400000000005</v>
      </c>
    </row>
    <row r="113" spans="1:4" ht="23.25">
      <c r="A113" s="38">
        <v>240534</v>
      </c>
      <c r="B113" s="39">
        <v>37824</v>
      </c>
      <c r="C113"/>
      <c r="D113" s="40">
        <v>304.244</v>
      </c>
    </row>
    <row r="114" spans="1:4" ht="23.25">
      <c r="A114" s="38">
        <v>240535</v>
      </c>
      <c r="B114" s="39">
        <v>37825</v>
      </c>
      <c r="C114"/>
      <c r="D114" s="40">
        <v>304.444</v>
      </c>
    </row>
    <row r="115" spans="1:4" ht="23.25">
      <c r="A115" s="38">
        <v>240536</v>
      </c>
      <c r="B115" s="39">
        <v>37826</v>
      </c>
      <c r="C115"/>
      <c r="D115" s="40">
        <v>303.79400000000004</v>
      </c>
    </row>
    <row r="116" spans="1:4" ht="23.25">
      <c r="A116" s="38">
        <v>240537</v>
      </c>
      <c r="B116" s="39">
        <v>37827</v>
      </c>
      <c r="C116"/>
      <c r="D116" s="40">
        <v>303.79400000000004</v>
      </c>
    </row>
    <row r="117" spans="1:4" ht="23.25">
      <c r="A117" s="38">
        <v>240538</v>
      </c>
      <c r="B117" s="39">
        <v>37828</v>
      </c>
      <c r="C117"/>
      <c r="D117" s="40">
        <v>303.61400000000003</v>
      </c>
    </row>
    <row r="118" spans="1:5" ht="23.25">
      <c r="A118" s="38">
        <v>240539</v>
      </c>
      <c r="B118" s="39">
        <v>37829</v>
      </c>
      <c r="C118"/>
      <c r="D118" s="40">
        <v>303.79400000000004</v>
      </c>
      <c r="E118" s="41">
        <v>303.444</v>
      </c>
    </row>
    <row r="119" spans="1:4" ht="23.25">
      <c r="A119" s="38">
        <v>240540</v>
      </c>
      <c r="B119" s="39">
        <v>37830</v>
      </c>
      <c r="C119"/>
      <c r="D119" s="40">
        <v>304.10400000000004</v>
      </c>
    </row>
    <row r="120" spans="1:4" ht="23.25">
      <c r="A120" s="38">
        <v>240541</v>
      </c>
      <c r="B120" s="39">
        <v>37831</v>
      </c>
      <c r="C120"/>
      <c r="D120" s="40">
        <v>303.884</v>
      </c>
    </row>
    <row r="121" spans="1:4" ht="23.25">
      <c r="A121" s="38">
        <v>240542</v>
      </c>
      <c r="B121" s="39">
        <v>37832</v>
      </c>
      <c r="C121"/>
      <c r="D121" s="40">
        <v>303.65400000000005</v>
      </c>
    </row>
    <row r="122" spans="1:4" ht="23.25">
      <c r="A122" s="38">
        <v>240543</v>
      </c>
      <c r="B122" s="39">
        <v>37833</v>
      </c>
      <c r="C122"/>
      <c r="D122" s="40">
        <v>303.744</v>
      </c>
    </row>
    <row r="123" spans="1:4" ht="23.25">
      <c r="A123" s="38">
        <v>240544</v>
      </c>
      <c r="B123" s="39">
        <v>37834</v>
      </c>
      <c r="C123"/>
      <c r="D123" s="40">
        <v>303.634</v>
      </c>
    </row>
    <row r="124" spans="1:5" ht="23.25">
      <c r="A124" s="38">
        <v>240545</v>
      </c>
      <c r="B124" s="39">
        <v>37835</v>
      </c>
      <c r="C124"/>
      <c r="D124" s="40">
        <v>303.494</v>
      </c>
      <c r="E124" s="41">
        <v>303.464</v>
      </c>
    </row>
    <row r="125" spans="1:4" ht="23.25">
      <c r="A125" s="38">
        <v>240546</v>
      </c>
      <c r="B125" s="39">
        <v>37836</v>
      </c>
      <c r="C125"/>
      <c r="D125" s="40">
        <v>303.514</v>
      </c>
    </row>
    <row r="126" spans="1:4" ht="23.25">
      <c r="A126" s="38">
        <v>240547</v>
      </c>
      <c r="B126" s="39">
        <v>37837</v>
      </c>
      <c r="C126"/>
      <c r="D126" s="40">
        <v>303.79400000000004</v>
      </c>
    </row>
    <row r="127" spans="1:4" ht="23.25">
      <c r="A127" s="38">
        <v>240548</v>
      </c>
      <c r="B127" s="39">
        <v>37838</v>
      </c>
      <c r="C127"/>
      <c r="D127" s="40">
        <v>304.184</v>
      </c>
    </row>
    <row r="128" spans="1:4" ht="23.25">
      <c r="A128" s="38">
        <v>240549</v>
      </c>
      <c r="B128" s="39">
        <v>37839</v>
      </c>
      <c r="C128"/>
      <c r="D128" s="40">
        <v>303.85400000000004</v>
      </c>
    </row>
    <row r="129" spans="1:4" ht="23.25">
      <c r="A129" s="38">
        <v>240550</v>
      </c>
      <c r="B129" s="39">
        <v>37840</v>
      </c>
      <c r="C129"/>
      <c r="D129" s="40">
        <v>303.61400000000003</v>
      </c>
    </row>
    <row r="130" spans="1:4" ht="23.25">
      <c r="A130" s="38">
        <v>240551</v>
      </c>
      <c r="B130" s="39">
        <v>37841</v>
      </c>
      <c r="C130"/>
      <c r="D130" s="40">
        <v>303.65400000000005</v>
      </c>
    </row>
    <row r="131" spans="1:4" ht="23.25">
      <c r="A131" s="38">
        <v>240552</v>
      </c>
      <c r="B131" s="39">
        <v>37842</v>
      </c>
      <c r="C131"/>
      <c r="D131" s="40">
        <v>303.71400000000006</v>
      </c>
    </row>
    <row r="132" spans="1:4" ht="23.25">
      <c r="A132" s="38">
        <v>240553</v>
      </c>
      <c r="B132" s="39">
        <v>37843</v>
      </c>
      <c r="C132"/>
      <c r="D132" s="40">
        <v>303.494</v>
      </c>
    </row>
    <row r="133" spans="1:4" ht="23.25">
      <c r="A133" s="38">
        <v>240554</v>
      </c>
      <c r="B133" s="39">
        <v>37844</v>
      </c>
      <c r="C133"/>
      <c r="D133" s="40">
        <v>303.444</v>
      </c>
    </row>
    <row r="134" spans="1:4" ht="23.25">
      <c r="A134" s="38">
        <v>240555</v>
      </c>
      <c r="B134" s="39">
        <v>37845</v>
      </c>
      <c r="C134"/>
      <c r="D134" s="40">
        <v>303.40400000000005</v>
      </c>
    </row>
    <row r="135" spans="1:4" ht="23.25">
      <c r="A135" s="38">
        <v>240556</v>
      </c>
      <c r="B135" s="39">
        <v>37846</v>
      </c>
      <c r="C135"/>
      <c r="D135" s="40">
        <v>303.394</v>
      </c>
    </row>
    <row r="136" spans="1:4" ht="23.25">
      <c r="A136" s="38">
        <v>240557</v>
      </c>
      <c r="B136" s="39">
        <v>37847</v>
      </c>
      <c r="C136"/>
      <c r="D136" s="40">
        <v>303.394</v>
      </c>
    </row>
    <row r="137" spans="1:4" ht="23.25">
      <c r="A137" s="38">
        <v>240558</v>
      </c>
      <c r="B137" s="39">
        <v>37848</v>
      </c>
      <c r="C137"/>
      <c r="D137" s="40">
        <v>303.394</v>
      </c>
    </row>
    <row r="138" spans="1:4" ht="23.25">
      <c r="A138" s="38">
        <v>240559</v>
      </c>
      <c r="B138" s="39">
        <v>37849</v>
      </c>
      <c r="C138"/>
      <c r="D138" s="40">
        <v>303.35400000000004</v>
      </c>
    </row>
    <row r="139" spans="1:5" ht="23.25">
      <c r="A139" s="38">
        <v>240560</v>
      </c>
      <c r="B139" s="39">
        <v>37850</v>
      </c>
      <c r="C139"/>
      <c r="D139" s="40">
        <v>303.314</v>
      </c>
      <c r="E139" s="50"/>
    </row>
    <row r="140" spans="1:5" ht="23.25">
      <c r="A140" s="38">
        <v>240561</v>
      </c>
      <c r="B140" s="39">
        <v>37851</v>
      </c>
      <c r="C140"/>
      <c r="D140" s="40">
        <v>303.314</v>
      </c>
      <c r="E140" s="41">
        <v>303.314</v>
      </c>
    </row>
    <row r="141" spans="1:4" ht="23.25">
      <c r="A141" s="38">
        <v>240562</v>
      </c>
      <c r="B141" s="39">
        <v>37852</v>
      </c>
      <c r="C141"/>
      <c r="D141" s="40">
        <v>303.324</v>
      </c>
    </row>
    <row r="142" spans="1:7" ht="23.25">
      <c r="A142" s="38">
        <v>240563</v>
      </c>
      <c r="B142" s="39">
        <v>37853</v>
      </c>
      <c r="C142"/>
      <c r="D142" s="40">
        <v>303.384</v>
      </c>
      <c r="G142" s="41">
        <v>303.554</v>
      </c>
    </row>
    <row r="143" spans="1:4" ht="23.25">
      <c r="A143" s="38">
        <v>240564</v>
      </c>
      <c r="B143" s="39">
        <v>37854</v>
      </c>
      <c r="C143"/>
      <c r="D143" s="40">
        <v>303.394</v>
      </c>
    </row>
    <row r="144" spans="1:4" ht="23.25">
      <c r="A144" s="38">
        <v>240565</v>
      </c>
      <c r="B144" s="39">
        <v>37855</v>
      </c>
      <c r="C144"/>
      <c r="D144" s="40">
        <v>303.394</v>
      </c>
    </row>
    <row r="145" spans="1:4" ht="23.25">
      <c r="A145" s="38">
        <v>240566</v>
      </c>
      <c r="B145" s="39">
        <v>37856</v>
      </c>
      <c r="C145"/>
      <c r="D145" s="40">
        <v>305.04400000000004</v>
      </c>
    </row>
    <row r="146" spans="1:5" ht="24">
      <c r="A146" s="38">
        <v>240567</v>
      </c>
      <c r="B146" s="39">
        <v>37857</v>
      </c>
      <c r="C146"/>
      <c r="D146" s="40">
        <v>304.124</v>
      </c>
      <c r="E146" s="1"/>
    </row>
    <row r="147" spans="1:5" ht="24">
      <c r="A147" s="38">
        <v>240568</v>
      </c>
      <c r="B147" s="39">
        <v>37858</v>
      </c>
      <c r="C147"/>
      <c r="D147" s="40">
        <v>303.454</v>
      </c>
      <c r="E147" s="1">
        <v>303.344</v>
      </c>
    </row>
    <row r="148" spans="1:4" ht="23.25">
      <c r="A148" s="38">
        <v>240569</v>
      </c>
      <c r="B148" s="39">
        <v>37859</v>
      </c>
      <c r="C148"/>
      <c r="D148" s="40">
        <v>303.454</v>
      </c>
    </row>
    <row r="149" spans="1:4" ht="23.25">
      <c r="A149" s="38">
        <v>240570</v>
      </c>
      <c r="B149" s="39">
        <v>37860</v>
      </c>
      <c r="C149"/>
      <c r="D149" s="40">
        <v>303.40400000000005</v>
      </c>
    </row>
    <row r="150" spans="1:4" ht="23.25">
      <c r="A150" s="38">
        <v>240571</v>
      </c>
      <c r="B150" s="39">
        <v>37861</v>
      </c>
      <c r="C150"/>
      <c r="D150" s="40">
        <v>303.53400000000005</v>
      </c>
    </row>
    <row r="151" spans="1:4" ht="23.25">
      <c r="A151" s="38">
        <v>240572</v>
      </c>
      <c r="B151" s="39">
        <v>37862</v>
      </c>
      <c r="C151"/>
      <c r="D151" s="40">
        <v>303.774</v>
      </c>
    </row>
    <row r="152" spans="1:4" ht="23.25">
      <c r="A152" s="38">
        <v>240573</v>
      </c>
      <c r="B152" s="39">
        <v>37863</v>
      </c>
      <c r="C152"/>
      <c r="D152" s="40">
        <v>303.67400000000004</v>
      </c>
    </row>
    <row r="153" spans="1:4" ht="23.25">
      <c r="A153" s="38">
        <v>240574</v>
      </c>
      <c r="B153" s="39">
        <v>37864</v>
      </c>
      <c r="C153"/>
      <c r="D153" s="40">
        <v>303.59400000000005</v>
      </c>
    </row>
    <row r="154" spans="1:4" ht="23.25">
      <c r="A154" s="38">
        <v>240575</v>
      </c>
      <c r="B154" s="39">
        <v>37865</v>
      </c>
      <c r="C154"/>
      <c r="D154" s="40">
        <v>303.40400000000005</v>
      </c>
    </row>
    <row r="155" spans="1:5" ht="23.25">
      <c r="A155" s="38">
        <v>240576</v>
      </c>
      <c r="B155" s="39">
        <v>37866</v>
      </c>
      <c r="C155"/>
      <c r="D155" s="40">
        <v>303.314</v>
      </c>
      <c r="E155" s="41">
        <v>303.344</v>
      </c>
    </row>
    <row r="156" spans="1:4" ht="23.25">
      <c r="A156" s="38">
        <v>240577</v>
      </c>
      <c r="B156" s="39">
        <v>37867</v>
      </c>
      <c r="C156"/>
      <c r="D156" s="40">
        <v>303.30400000000003</v>
      </c>
    </row>
    <row r="157" spans="1:4" ht="23.25">
      <c r="A157" s="38">
        <v>240578</v>
      </c>
      <c r="B157" s="39">
        <v>37868</v>
      </c>
      <c r="C157"/>
      <c r="D157" s="40">
        <v>303.314</v>
      </c>
    </row>
    <row r="158" spans="1:4" ht="23.25">
      <c r="A158" s="38">
        <v>240579</v>
      </c>
      <c r="B158" s="39">
        <v>37869</v>
      </c>
      <c r="C158"/>
      <c r="D158" s="40">
        <v>303.314</v>
      </c>
    </row>
    <row r="159" spans="1:4" ht="23.25">
      <c r="A159" s="38">
        <v>240580</v>
      </c>
      <c r="B159" s="39">
        <v>37870</v>
      </c>
      <c r="C159"/>
      <c r="D159" s="40">
        <v>303.30400000000003</v>
      </c>
    </row>
    <row r="160" spans="1:4" ht="23.25">
      <c r="A160" s="38">
        <v>240581</v>
      </c>
      <c r="B160" s="39">
        <v>37871</v>
      </c>
      <c r="C160"/>
      <c r="D160" s="40">
        <v>303.48400000000004</v>
      </c>
    </row>
    <row r="161" spans="1:4" ht="23.25">
      <c r="A161" s="38">
        <v>240582</v>
      </c>
      <c r="B161" s="39">
        <v>37872</v>
      </c>
      <c r="C161"/>
      <c r="D161" s="40">
        <v>303.694</v>
      </c>
    </row>
    <row r="162" spans="1:4" ht="23.25">
      <c r="A162" s="38">
        <v>240583</v>
      </c>
      <c r="B162" s="39">
        <v>37873</v>
      </c>
      <c r="C162"/>
      <c r="D162" s="40">
        <v>303.944</v>
      </c>
    </row>
    <row r="163" spans="1:4" ht="23.25">
      <c r="A163" s="38">
        <v>240584</v>
      </c>
      <c r="B163" s="39">
        <v>37874</v>
      </c>
      <c r="C163"/>
      <c r="D163" s="40">
        <v>303.53400000000005</v>
      </c>
    </row>
    <row r="164" spans="1:4" ht="23.25">
      <c r="A164" s="38">
        <v>240585</v>
      </c>
      <c r="B164" s="39">
        <v>37875</v>
      </c>
      <c r="C164"/>
      <c r="D164" s="40">
        <v>304.28400000000005</v>
      </c>
    </row>
    <row r="165" spans="1:5" ht="23.25">
      <c r="A165" s="38">
        <v>240586</v>
      </c>
      <c r="B165" s="39">
        <v>37876</v>
      </c>
      <c r="C165"/>
      <c r="D165" s="40">
        <v>305.824</v>
      </c>
      <c r="E165" s="41">
        <v>305.554</v>
      </c>
    </row>
    <row r="166" spans="1:4" ht="23.25">
      <c r="A166" s="38">
        <v>240587</v>
      </c>
      <c r="B166" s="39">
        <v>37877</v>
      </c>
      <c r="C166"/>
      <c r="D166" s="40">
        <v>305.16400000000004</v>
      </c>
    </row>
    <row r="167" spans="1:4" ht="23.25">
      <c r="A167" s="38">
        <v>240588</v>
      </c>
      <c r="B167" s="39">
        <v>37878</v>
      </c>
      <c r="C167"/>
      <c r="D167" s="40">
        <v>306.004</v>
      </c>
    </row>
    <row r="168" spans="1:4" ht="23.25">
      <c r="A168" s="38">
        <v>240589</v>
      </c>
      <c r="B168" s="39">
        <v>37879</v>
      </c>
      <c r="C168"/>
      <c r="D168" s="40">
        <v>304.874</v>
      </c>
    </row>
    <row r="169" spans="1:4" ht="23.25">
      <c r="A169" s="38">
        <v>240590</v>
      </c>
      <c r="B169" s="39">
        <v>37880</v>
      </c>
      <c r="C169"/>
      <c r="D169" s="40">
        <v>304.274</v>
      </c>
    </row>
    <row r="170" spans="1:4" ht="23.25">
      <c r="A170" s="38">
        <v>240591</v>
      </c>
      <c r="B170" s="39">
        <v>37881</v>
      </c>
      <c r="C170"/>
      <c r="D170" s="40">
        <v>304.09400000000005</v>
      </c>
    </row>
    <row r="171" spans="1:4" ht="23.25">
      <c r="A171" s="38">
        <v>240592</v>
      </c>
      <c r="B171" s="39">
        <v>37882</v>
      </c>
      <c r="C171"/>
      <c r="D171" s="40">
        <v>306.47400000000005</v>
      </c>
    </row>
    <row r="172" spans="1:5" ht="23.25">
      <c r="A172" s="38">
        <v>240593</v>
      </c>
      <c r="B172" s="39">
        <v>37883</v>
      </c>
      <c r="C172"/>
      <c r="D172" s="40">
        <v>305.824</v>
      </c>
      <c r="E172" s="47"/>
    </row>
    <row r="173" spans="1:4" ht="23.25">
      <c r="A173" s="38">
        <v>240594</v>
      </c>
      <c r="B173" s="39">
        <v>37884</v>
      </c>
      <c r="C173"/>
      <c r="D173" s="40">
        <v>305.21400000000006</v>
      </c>
    </row>
    <row r="174" spans="1:4" ht="23.25">
      <c r="A174" s="38">
        <v>240595</v>
      </c>
      <c r="B174" s="39">
        <v>37885</v>
      </c>
      <c r="C174"/>
      <c r="D174" s="40">
        <v>305.184</v>
      </c>
    </row>
    <row r="175" spans="1:4" ht="23.25">
      <c r="A175" s="38">
        <v>240596</v>
      </c>
      <c r="B175" s="39">
        <v>37886</v>
      </c>
      <c r="C175"/>
      <c r="D175" s="40">
        <v>304.34400000000005</v>
      </c>
    </row>
    <row r="176" spans="1:4" ht="23.25">
      <c r="A176" s="38">
        <v>240597</v>
      </c>
      <c r="B176" s="39">
        <v>37887</v>
      </c>
      <c r="C176"/>
      <c r="D176" s="40">
        <v>304.394</v>
      </c>
    </row>
    <row r="177" spans="1:4" ht="23.25">
      <c r="A177" s="38">
        <v>240598</v>
      </c>
      <c r="B177" s="39">
        <v>37888</v>
      </c>
      <c r="C177"/>
      <c r="D177" s="40">
        <v>305.22400000000005</v>
      </c>
    </row>
    <row r="178" spans="1:4" ht="23.25">
      <c r="A178" s="38">
        <v>240599</v>
      </c>
      <c r="B178" s="39">
        <v>37889</v>
      </c>
      <c r="C178"/>
      <c r="D178" s="40">
        <v>305.59400000000005</v>
      </c>
    </row>
    <row r="179" spans="1:4" ht="23.25">
      <c r="A179" s="38">
        <v>240600</v>
      </c>
      <c r="B179" s="39">
        <v>37890</v>
      </c>
      <c r="C179"/>
      <c r="D179" s="40">
        <v>304.754</v>
      </c>
    </row>
    <row r="180" spans="1:4" ht="23.25">
      <c r="A180" s="38">
        <v>240601</v>
      </c>
      <c r="B180" s="39">
        <v>37891</v>
      </c>
      <c r="C180"/>
      <c r="D180" s="40">
        <v>304.394</v>
      </c>
    </row>
    <row r="181" spans="1:5" ht="23.25">
      <c r="A181" s="38">
        <v>240602</v>
      </c>
      <c r="B181" s="39">
        <v>37892</v>
      </c>
      <c r="C181"/>
      <c r="D181" s="40">
        <v>304.03400000000005</v>
      </c>
      <c r="E181" s="41">
        <v>303.964</v>
      </c>
    </row>
    <row r="182" spans="1:4" ht="23.25">
      <c r="A182" s="38">
        <v>240603</v>
      </c>
      <c r="B182" s="39">
        <v>37893</v>
      </c>
      <c r="C182"/>
      <c r="D182" s="40">
        <v>303.97400000000005</v>
      </c>
    </row>
    <row r="183" spans="1:4" ht="23.25">
      <c r="A183" s="38">
        <v>240604</v>
      </c>
      <c r="B183" s="39">
        <v>37894</v>
      </c>
      <c r="C183"/>
      <c r="D183" s="40">
        <v>303.994</v>
      </c>
    </row>
    <row r="184" spans="1:4" ht="23.25">
      <c r="A184" s="38">
        <v>240605</v>
      </c>
      <c r="B184" s="39">
        <v>37895</v>
      </c>
      <c r="C184"/>
      <c r="D184" s="40">
        <v>303.84400000000005</v>
      </c>
    </row>
    <row r="185" spans="1:4" ht="23.25">
      <c r="A185" s="38">
        <v>240606</v>
      </c>
      <c r="B185" s="39">
        <v>37896</v>
      </c>
      <c r="C185"/>
      <c r="D185" s="40">
        <v>304.22400000000005</v>
      </c>
    </row>
    <row r="186" spans="1:4" ht="23.25">
      <c r="A186" s="38">
        <v>240607</v>
      </c>
      <c r="B186" s="39">
        <v>37897</v>
      </c>
      <c r="C186"/>
      <c r="D186" s="40">
        <v>304.34400000000005</v>
      </c>
    </row>
    <row r="187" spans="1:4" ht="23.25">
      <c r="A187" s="38">
        <v>240608</v>
      </c>
      <c r="B187" s="39">
        <v>37898</v>
      </c>
      <c r="C187"/>
      <c r="D187" s="40">
        <v>304.04400000000004</v>
      </c>
    </row>
    <row r="188" spans="1:4" ht="23.25">
      <c r="A188" s="38">
        <v>240609</v>
      </c>
      <c r="B188" s="39">
        <v>37899</v>
      </c>
      <c r="C188"/>
      <c r="D188" s="40">
        <v>304.194</v>
      </c>
    </row>
    <row r="189" spans="1:4" ht="23.25">
      <c r="A189" s="38">
        <v>240610</v>
      </c>
      <c r="B189" s="39">
        <v>37900</v>
      </c>
      <c r="C189"/>
      <c r="D189" s="40">
        <v>303.744</v>
      </c>
    </row>
    <row r="190" spans="1:5" ht="23.25">
      <c r="A190" s="38">
        <v>240611</v>
      </c>
      <c r="B190" s="39">
        <v>37901</v>
      </c>
      <c r="C190"/>
      <c r="D190" s="40">
        <v>303.694</v>
      </c>
      <c r="E190" s="41">
        <v>303.694</v>
      </c>
    </row>
    <row r="191" spans="1:4" ht="23.25">
      <c r="A191" s="38">
        <v>240612</v>
      </c>
      <c r="B191" s="39">
        <v>37902</v>
      </c>
      <c r="C191"/>
      <c r="D191" s="40">
        <v>303.59400000000005</v>
      </c>
    </row>
    <row r="192" spans="1:4" ht="23.25">
      <c r="A192" s="38">
        <v>240613</v>
      </c>
      <c r="B192" s="39">
        <v>37903</v>
      </c>
      <c r="C192"/>
      <c r="D192" s="40">
        <v>303.54400000000004</v>
      </c>
    </row>
    <row r="193" spans="1:4" ht="23.25">
      <c r="A193" s="38">
        <v>240614</v>
      </c>
      <c r="B193" s="39">
        <v>37904</v>
      </c>
      <c r="C193"/>
      <c r="D193" s="40">
        <v>303.48400000000004</v>
      </c>
    </row>
    <row r="194" spans="1:4" ht="23.25">
      <c r="A194" s="38">
        <v>240615</v>
      </c>
      <c r="B194" s="39">
        <v>37905</v>
      </c>
      <c r="C194"/>
      <c r="D194" s="40">
        <v>303.60400000000004</v>
      </c>
    </row>
    <row r="195" spans="1:4" ht="23.25">
      <c r="A195" s="38">
        <v>240616</v>
      </c>
      <c r="B195" s="39">
        <v>37906</v>
      </c>
      <c r="C195"/>
      <c r="D195" s="40">
        <v>303.774</v>
      </c>
    </row>
    <row r="196" spans="1:4" ht="23.25">
      <c r="A196" s="38">
        <v>240617</v>
      </c>
      <c r="B196" s="39">
        <v>37907</v>
      </c>
      <c r="C196"/>
      <c r="D196" s="40">
        <v>303.53400000000005</v>
      </c>
    </row>
    <row r="197" spans="1:5" ht="24">
      <c r="A197" s="38">
        <v>240618</v>
      </c>
      <c r="B197" s="39">
        <v>37908</v>
      </c>
      <c r="C197"/>
      <c r="D197" s="40">
        <v>303.514</v>
      </c>
      <c r="E197" s="1"/>
    </row>
    <row r="198" spans="1:4" ht="23.25">
      <c r="A198" s="38">
        <v>240619</v>
      </c>
      <c r="B198" s="39">
        <v>37909</v>
      </c>
      <c r="C198"/>
      <c r="D198" s="40">
        <v>303.46400000000006</v>
      </c>
    </row>
    <row r="199" spans="1:4" ht="23.25">
      <c r="A199" s="38">
        <v>240620</v>
      </c>
      <c r="B199" s="39">
        <v>37910</v>
      </c>
      <c r="C199"/>
      <c r="D199" s="40">
        <v>303.61400000000003</v>
      </c>
    </row>
    <row r="200" spans="1:4" ht="23.25">
      <c r="A200" s="38">
        <v>240621</v>
      </c>
      <c r="B200" s="39">
        <v>37911</v>
      </c>
      <c r="C200"/>
      <c r="D200" s="40">
        <v>304.86400000000003</v>
      </c>
    </row>
    <row r="201" spans="1:4" ht="23.25">
      <c r="A201" s="38">
        <v>240622</v>
      </c>
      <c r="B201" s="39">
        <v>37912</v>
      </c>
      <c r="C201"/>
      <c r="D201" s="40">
        <v>304.494</v>
      </c>
    </row>
    <row r="202" spans="1:5" ht="23.25">
      <c r="A202" s="38">
        <v>240623</v>
      </c>
      <c r="B202" s="39">
        <v>37913</v>
      </c>
      <c r="C202"/>
      <c r="D202" s="40">
        <v>303.59400000000005</v>
      </c>
      <c r="E202" s="41">
        <v>303.544</v>
      </c>
    </row>
    <row r="203" spans="1:4" ht="23.25">
      <c r="A203" s="38">
        <v>240624</v>
      </c>
      <c r="B203" s="39">
        <v>37914</v>
      </c>
      <c r="C203"/>
      <c r="D203" s="40">
        <v>303.444</v>
      </c>
    </row>
    <row r="204" spans="1:4" ht="23.25">
      <c r="A204" s="38">
        <v>240625</v>
      </c>
      <c r="B204" s="39">
        <v>37915</v>
      </c>
      <c r="C204"/>
      <c r="D204" s="40">
        <v>303.40400000000005</v>
      </c>
    </row>
    <row r="205" spans="1:4" ht="23.25">
      <c r="A205" s="38">
        <v>240626</v>
      </c>
      <c r="B205" s="39">
        <v>37916</v>
      </c>
      <c r="C205"/>
      <c r="D205" s="40">
        <v>303.42400000000004</v>
      </c>
    </row>
    <row r="206" spans="1:4" ht="23.25">
      <c r="A206" s="38">
        <v>240627</v>
      </c>
      <c r="B206" s="39">
        <v>37917</v>
      </c>
      <c r="C206"/>
      <c r="D206" s="40">
        <v>303.444</v>
      </c>
    </row>
    <row r="207" spans="1:4" ht="23.25">
      <c r="A207" s="38">
        <v>240628</v>
      </c>
      <c r="B207" s="39">
        <v>37918</v>
      </c>
      <c r="C207"/>
      <c r="D207" s="40">
        <v>303.47400000000005</v>
      </c>
    </row>
    <row r="208" spans="1:4" ht="23.25">
      <c r="A208" s="38">
        <v>240629</v>
      </c>
      <c r="B208" s="39">
        <v>37919</v>
      </c>
      <c r="C208"/>
      <c r="D208" s="40">
        <v>303.584</v>
      </c>
    </row>
    <row r="209" spans="1:4" ht="23.25">
      <c r="A209" s="38">
        <v>240630</v>
      </c>
      <c r="B209" s="39">
        <v>37920</v>
      </c>
      <c r="C209"/>
      <c r="D209" s="40">
        <v>304.444</v>
      </c>
    </row>
    <row r="210" spans="1:5" ht="24">
      <c r="A210" s="38">
        <v>240631</v>
      </c>
      <c r="B210" s="39">
        <v>37921</v>
      </c>
      <c r="C210"/>
      <c r="D210" s="40">
        <v>303.684</v>
      </c>
      <c r="E210" s="1"/>
    </row>
    <row r="211" spans="1:5" ht="24">
      <c r="A211" s="38">
        <v>240632</v>
      </c>
      <c r="B211" s="39">
        <v>37922</v>
      </c>
      <c r="C211"/>
      <c r="D211" s="40">
        <v>303.61400000000003</v>
      </c>
      <c r="E211" s="1"/>
    </row>
    <row r="212" spans="1:4" ht="23.25">
      <c r="A212" s="38">
        <v>240633</v>
      </c>
      <c r="B212" s="39">
        <v>37923</v>
      </c>
      <c r="C212"/>
      <c r="D212" s="40">
        <v>303.55400000000003</v>
      </c>
    </row>
    <row r="213" spans="1:4" ht="23.25">
      <c r="A213" s="38">
        <v>240634</v>
      </c>
      <c r="B213" s="39">
        <v>37924</v>
      </c>
      <c r="C213"/>
      <c r="D213" s="40">
        <v>303.54400000000004</v>
      </c>
    </row>
    <row r="214" spans="1:5" ht="23.25">
      <c r="A214" s="38">
        <v>240635</v>
      </c>
      <c r="B214" s="39">
        <v>37925</v>
      </c>
      <c r="C214"/>
      <c r="D214" s="40">
        <v>303.524</v>
      </c>
      <c r="E214" s="41">
        <v>303.524</v>
      </c>
    </row>
    <row r="215" spans="1:4" ht="23.25">
      <c r="A215" s="38">
        <v>240636</v>
      </c>
      <c r="B215" s="39">
        <v>37926</v>
      </c>
      <c r="C215"/>
      <c r="D215" s="40">
        <v>303.54400000000004</v>
      </c>
    </row>
    <row r="216" spans="1:4" ht="23.25">
      <c r="A216" s="38">
        <v>240637</v>
      </c>
      <c r="B216" s="39">
        <v>37927</v>
      </c>
      <c r="C216"/>
      <c r="D216" s="40">
        <v>303.72400000000005</v>
      </c>
    </row>
    <row r="217" spans="1:4" ht="23.25">
      <c r="A217" s="38">
        <v>240638</v>
      </c>
      <c r="B217" s="39">
        <v>37928</v>
      </c>
      <c r="C217"/>
      <c r="D217" s="40">
        <v>303.71400000000006</v>
      </c>
    </row>
    <row r="218" spans="1:4" ht="23.25">
      <c r="A218" s="38">
        <v>240639</v>
      </c>
      <c r="B218" s="39">
        <v>37929</v>
      </c>
      <c r="C218"/>
      <c r="D218" s="40">
        <v>303.54400000000004</v>
      </c>
    </row>
    <row r="219" spans="1:4" ht="23.25">
      <c r="A219" s="38">
        <v>240640</v>
      </c>
      <c r="B219" s="39">
        <v>37930</v>
      </c>
      <c r="C219"/>
      <c r="D219" s="40">
        <v>303.634</v>
      </c>
    </row>
    <row r="220" spans="1:4" ht="23.25">
      <c r="A220" s="38">
        <v>240641</v>
      </c>
      <c r="B220" s="39">
        <v>37931</v>
      </c>
      <c r="C220"/>
      <c r="D220" s="40">
        <v>303.564</v>
      </c>
    </row>
    <row r="221" spans="1:5" ht="23.25">
      <c r="A221" s="38">
        <v>240642</v>
      </c>
      <c r="B221" s="39">
        <v>37932</v>
      </c>
      <c r="C221"/>
      <c r="D221" s="40">
        <v>303.46400000000006</v>
      </c>
      <c r="E221" s="41">
        <v>303.444</v>
      </c>
    </row>
    <row r="222" spans="1:4" ht="23.25">
      <c r="A222" s="38">
        <v>240643</v>
      </c>
      <c r="B222" s="39">
        <v>37933</v>
      </c>
      <c r="C222"/>
      <c r="D222" s="40">
        <v>303.814</v>
      </c>
    </row>
    <row r="223" spans="1:4" ht="23.25">
      <c r="A223" s="38">
        <v>240644</v>
      </c>
      <c r="B223" s="39">
        <v>37934</v>
      </c>
      <c r="C223"/>
      <c r="D223" s="40">
        <v>304.744</v>
      </c>
    </row>
    <row r="224" spans="1:4" ht="23.25">
      <c r="A224" s="38">
        <v>240645</v>
      </c>
      <c r="B224" s="39">
        <v>37935</v>
      </c>
      <c r="C224"/>
      <c r="D224" s="40">
        <v>304.66400000000004</v>
      </c>
    </row>
    <row r="225" spans="1:4" ht="23.25">
      <c r="A225" s="38">
        <v>240646</v>
      </c>
      <c r="B225" s="39">
        <v>37936</v>
      </c>
      <c r="C225"/>
      <c r="D225" s="40">
        <v>304.80400000000003</v>
      </c>
    </row>
    <row r="226" spans="1:4" ht="23.25">
      <c r="A226" s="38">
        <v>240647</v>
      </c>
      <c r="B226" s="39">
        <v>37937</v>
      </c>
      <c r="C226"/>
      <c r="D226" s="40">
        <v>304.824</v>
      </c>
    </row>
    <row r="227" spans="1:4" ht="23.25">
      <c r="A227" s="38">
        <v>240648</v>
      </c>
      <c r="B227" s="39">
        <v>37938</v>
      </c>
      <c r="C227"/>
      <c r="D227" s="40">
        <v>304.194</v>
      </c>
    </row>
    <row r="228" spans="1:4" ht="23.25">
      <c r="A228" s="38">
        <v>240649</v>
      </c>
      <c r="B228" s="39">
        <v>37939</v>
      </c>
      <c r="C228"/>
      <c r="D228" s="40">
        <v>303.954</v>
      </c>
    </row>
    <row r="229" spans="1:4" ht="23.25">
      <c r="A229" s="38">
        <v>240650</v>
      </c>
      <c r="B229" s="39">
        <v>37940</v>
      </c>
      <c r="C229"/>
      <c r="D229" s="40">
        <v>303.774</v>
      </c>
    </row>
    <row r="230" spans="1:5" ht="23.25">
      <c r="A230" s="38">
        <v>240651</v>
      </c>
      <c r="B230" s="39">
        <v>37941</v>
      </c>
      <c r="C230"/>
      <c r="D230" s="40">
        <v>303.634</v>
      </c>
      <c r="E230" s="41">
        <v>303.624</v>
      </c>
    </row>
    <row r="231" spans="1:4" ht="23.25">
      <c r="A231" s="38">
        <v>240652</v>
      </c>
      <c r="B231" s="39">
        <v>37942</v>
      </c>
      <c r="C231"/>
      <c r="D231" s="40">
        <v>303.644</v>
      </c>
    </row>
    <row r="232" spans="1:4" ht="23.25">
      <c r="A232" s="38">
        <v>240653</v>
      </c>
      <c r="B232" s="39">
        <v>37943</v>
      </c>
      <c r="C232"/>
      <c r="D232" s="40">
        <v>303.624</v>
      </c>
    </row>
    <row r="233" spans="1:4" ht="23.25">
      <c r="A233" s="38">
        <v>240654</v>
      </c>
      <c r="B233" s="39">
        <v>37944</v>
      </c>
      <c r="C233"/>
      <c r="D233" s="40">
        <v>303.59400000000005</v>
      </c>
    </row>
    <row r="234" spans="1:4" ht="23.25">
      <c r="A234" s="38">
        <v>240655</v>
      </c>
      <c r="B234" s="39">
        <v>37945</v>
      </c>
      <c r="C234"/>
      <c r="D234" s="40">
        <v>303.54400000000004</v>
      </c>
    </row>
    <row r="235" spans="1:4" ht="23.25">
      <c r="A235" s="38">
        <v>240656</v>
      </c>
      <c r="B235" s="39">
        <v>37946</v>
      </c>
      <c r="C235"/>
      <c r="D235" s="40">
        <v>303.48400000000004</v>
      </c>
    </row>
    <row r="236" spans="1:4" ht="23.25">
      <c r="A236" s="38">
        <v>240657</v>
      </c>
      <c r="B236" s="39">
        <v>37947</v>
      </c>
      <c r="C236"/>
      <c r="D236" s="40">
        <v>303.524</v>
      </c>
    </row>
    <row r="237" spans="1:4" ht="23.25">
      <c r="A237" s="38">
        <v>240658</v>
      </c>
      <c r="B237" s="39">
        <v>37948</v>
      </c>
      <c r="C237"/>
      <c r="D237" s="40">
        <v>303.524</v>
      </c>
    </row>
    <row r="238" spans="1:4" ht="23.25">
      <c r="A238" s="38">
        <v>240659</v>
      </c>
      <c r="B238" s="39">
        <v>37949</v>
      </c>
      <c r="C238"/>
      <c r="D238" s="40">
        <v>303.46400000000006</v>
      </c>
    </row>
    <row r="239" spans="1:4" ht="23.25">
      <c r="A239" s="38">
        <v>240660</v>
      </c>
      <c r="B239" s="39">
        <v>37950</v>
      </c>
      <c r="C239"/>
      <c r="D239" s="40">
        <v>303.494</v>
      </c>
    </row>
    <row r="240" spans="1:4" ht="23.25">
      <c r="A240" s="38">
        <v>240661</v>
      </c>
      <c r="B240" s="39">
        <v>37951</v>
      </c>
      <c r="C240"/>
      <c r="D240" s="40">
        <v>303.454</v>
      </c>
    </row>
    <row r="241" spans="1:4" ht="23.25">
      <c r="A241" s="38">
        <v>240662</v>
      </c>
      <c r="B241" s="39">
        <v>37952</v>
      </c>
      <c r="C241"/>
      <c r="D241" s="40">
        <v>303.444</v>
      </c>
    </row>
    <row r="242" spans="1:5" ht="23.25">
      <c r="A242" s="38">
        <v>240663</v>
      </c>
      <c r="B242" s="39">
        <v>37953</v>
      </c>
      <c r="C242"/>
      <c r="D242" s="40">
        <v>303.384</v>
      </c>
      <c r="E242" s="41">
        <v>303.344</v>
      </c>
    </row>
    <row r="243" spans="1:4" ht="23.25">
      <c r="A243" s="38">
        <v>240664</v>
      </c>
      <c r="B243" s="39">
        <v>37954</v>
      </c>
      <c r="C243"/>
      <c r="D243" s="40">
        <v>303.444</v>
      </c>
    </row>
    <row r="244" spans="1:4" ht="23.25">
      <c r="A244" s="38">
        <v>240665</v>
      </c>
      <c r="B244" s="39">
        <v>37955</v>
      </c>
      <c r="C244"/>
      <c r="D244" s="40">
        <v>303.394</v>
      </c>
    </row>
    <row r="245" spans="1:4" ht="23.25">
      <c r="A245" s="38">
        <v>240666</v>
      </c>
      <c r="B245" s="39">
        <v>37956</v>
      </c>
      <c r="C245"/>
      <c r="D245" s="40">
        <v>303.34400000000005</v>
      </c>
    </row>
    <row r="246" spans="1:4" ht="23.25">
      <c r="A246" s="38">
        <v>240667</v>
      </c>
      <c r="B246" s="39">
        <v>37957</v>
      </c>
      <c r="C246"/>
      <c r="D246" s="40">
        <v>303.30400000000003</v>
      </c>
    </row>
    <row r="247" spans="1:4" ht="23.25">
      <c r="A247" s="38">
        <v>240668</v>
      </c>
      <c r="B247" s="39">
        <v>37958</v>
      </c>
      <c r="C247"/>
      <c r="D247" s="40">
        <v>303.374</v>
      </c>
    </row>
    <row r="248" spans="1:4" ht="23.25">
      <c r="A248" s="38">
        <v>240669</v>
      </c>
      <c r="B248" s="39">
        <v>37959</v>
      </c>
      <c r="C248"/>
      <c r="D248" s="40">
        <v>303.394</v>
      </c>
    </row>
    <row r="249" spans="1:4" ht="23.25">
      <c r="A249" s="38">
        <v>240670</v>
      </c>
      <c r="B249" s="39">
        <v>37960</v>
      </c>
      <c r="C249"/>
      <c r="D249" s="40">
        <v>303.394</v>
      </c>
    </row>
    <row r="250" spans="1:4" ht="23.25">
      <c r="A250" s="38">
        <v>240671</v>
      </c>
      <c r="B250" s="39">
        <v>37961</v>
      </c>
      <c r="C250"/>
      <c r="D250" s="40">
        <v>303.35400000000004</v>
      </c>
    </row>
    <row r="251" spans="1:4" ht="23.25">
      <c r="A251" s="38">
        <v>240672</v>
      </c>
      <c r="B251" s="39">
        <v>37962</v>
      </c>
      <c r="C251"/>
      <c r="D251" s="40">
        <v>303.35400000000004</v>
      </c>
    </row>
    <row r="252" spans="1:4" ht="23.25">
      <c r="A252" s="38">
        <v>240673</v>
      </c>
      <c r="B252" s="39">
        <v>37963</v>
      </c>
      <c r="C252"/>
      <c r="D252" s="40">
        <v>303.36400000000003</v>
      </c>
    </row>
    <row r="253" spans="1:4" ht="23.25">
      <c r="A253" s="38">
        <v>240674</v>
      </c>
      <c r="B253" s="39">
        <v>37964</v>
      </c>
      <c r="C253"/>
      <c r="D253" s="40">
        <v>303.274</v>
      </c>
    </row>
    <row r="254" spans="1:4" ht="23.25">
      <c r="A254" s="38">
        <v>240675</v>
      </c>
      <c r="B254" s="39">
        <v>37965</v>
      </c>
      <c r="C254"/>
      <c r="D254" s="40">
        <v>303.274</v>
      </c>
    </row>
    <row r="255" spans="1:4" ht="23.25">
      <c r="A255" s="38">
        <v>240676</v>
      </c>
      <c r="B255" s="39">
        <v>37966</v>
      </c>
      <c r="C255"/>
      <c r="D255" s="40">
        <v>303.29400000000004</v>
      </c>
    </row>
    <row r="256" spans="1:4" ht="23.25">
      <c r="A256" s="38">
        <v>240677</v>
      </c>
      <c r="B256" s="39">
        <v>37967</v>
      </c>
      <c r="C256"/>
      <c r="D256" s="40">
        <v>303.29400000000004</v>
      </c>
    </row>
    <row r="257" spans="1:4" ht="23.25">
      <c r="A257" s="38">
        <v>240678</v>
      </c>
      <c r="B257" s="39">
        <v>37968</v>
      </c>
      <c r="C257"/>
      <c r="D257" s="40">
        <v>303.254</v>
      </c>
    </row>
    <row r="258" spans="1:4" ht="23.25">
      <c r="A258" s="38">
        <v>240679</v>
      </c>
      <c r="B258" s="39">
        <v>37969</v>
      </c>
      <c r="C258"/>
      <c r="D258" s="40">
        <v>303.244</v>
      </c>
    </row>
    <row r="259" spans="1:4" ht="23.25">
      <c r="A259" s="38">
        <v>240680</v>
      </c>
      <c r="B259" s="39">
        <v>37970</v>
      </c>
      <c r="C259"/>
      <c r="D259" s="40">
        <v>303.244</v>
      </c>
    </row>
    <row r="260" spans="1:4" ht="23.25">
      <c r="A260" s="38">
        <v>240681</v>
      </c>
      <c r="B260" s="39">
        <v>37971</v>
      </c>
      <c r="C260"/>
      <c r="D260" s="40">
        <v>303.274</v>
      </c>
    </row>
    <row r="261" spans="1:4" ht="23.25">
      <c r="A261" s="38">
        <v>240682</v>
      </c>
      <c r="B261" s="39">
        <v>37972</v>
      </c>
      <c r="C261"/>
      <c r="D261" s="40">
        <v>303.29400000000004</v>
      </c>
    </row>
    <row r="262" spans="1:4" ht="23.25">
      <c r="A262" s="38">
        <v>240683</v>
      </c>
      <c r="B262" s="39">
        <v>37973</v>
      </c>
      <c r="C262"/>
      <c r="D262" s="40">
        <v>303.29400000000004</v>
      </c>
    </row>
    <row r="263" spans="1:4" ht="23.25">
      <c r="A263" s="38">
        <v>240684</v>
      </c>
      <c r="B263" s="39">
        <v>37974</v>
      </c>
      <c r="C263"/>
      <c r="D263" s="40">
        <v>303.254</v>
      </c>
    </row>
    <row r="264" spans="1:4" ht="23.25">
      <c r="A264" s="38">
        <v>240685</v>
      </c>
      <c r="B264" s="39">
        <v>37975</v>
      </c>
      <c r="C264"/>
      <c r="D264" s="40">
        <v>303.244</v>
      </c>
    </row>
    <row r="265" spans="1:4" ht="23.25">
      <c r="A265" s="38">
        <v>240686</v>
      </c>
      <c r="B265" s="39">
        <v>37976</v>
      </c>
      <c r="C265"/>
      <c r="D265" s="40">
        <v>303.244</v>
      </c>
    </row>
    <row r="266" spans="1:5" ht="23.25">
      <c r="A266" s="38">
        <v>240687</v>
      </c>
      <c r="B266" s="39">
        <v>37977</v>
      </c>
      <c r="C266"/>
      <c r="D266" s="40">
        <v>303.23400000000004</v>
      </c>
      <c r="E266" s="41">
        <v>303.224</v>
      </c>
    </row>
    <row r="267" spans="1:4" ht="23.25">
      <c r="A267" s="38">
        <v>240688</v>
      </c>
      <c r="B267" s="39">
        <v>37978</v>
      </c>
      <c r="C267"/>
      <c r="D267" s="40">
        <v>303.23400000000004</v>
      </c>
    </row>
    <row r="268" spans="1:4" ht="23.25">
      <c r="A268" s="38">
        <v>240689</v>
      </c>
      <c r="B268" s="39">
        <v>37979</v>
      </c>
      <c r="C268"/>
      <c r="D268" s="40">
        <v>303.244</v>
      </c>
    </row>
    <row r="269" spans="1:4" ht="23.25">
      <c r="A269" s="38">
        <v>240690</v>
      </c>
      <c r="B269" s="39">
        <v>37980</v>
      </c>
      <c r="C269"/>
      <c r="D269" s="40">
        <v>303.244</v>
      </c>
    </row>
    <row r="270" spans="1:4" ht="23.25">
      <c r="A270" s="38">
        <v>240691</v>
      </c>
      <c r="B270" s="39">
        <v>37981</v>
      </c>
      <c r="C270"/>
      <c r="D270" s="40">
        <v>303.244</v>
      </c>
    </row>
    <row r="271" spans="1:5" ht="23.25">
      <c r="A271" s="38">
        <v>240692</v>
      </c>
      <c r="B271" s="39">
        <v>37982</v>
      </c>
      <c r="C271"/>
      <c r="D271" s="40">
        <v>303.244</v>
      </c>
      <c r="E271" s="41">
        <v>303.244</v>
      </c>
    </row>
    <row r="272" spans="1:4" ht="23.25">
      <c r="A272" s="38">
        <v>240693</v>
      </c>
      <c r="B272" s="39">
        <v>37983</v>
      </c>
      <c r="C272"/>
      <c r="D272" s="40">
        <v>303.244</v>
      </c>
    </row>
    <row r="273" spans="1:4" ht="23.25">
      <c r="A273" s="38">
        <v>240694</v>
      </c>
      <c r="B273" s="39">
        <v>37984</v>
      </c>
      <c r="C273"/>
      <c r="D273" s="40">
        <v>303.22400000000005</v>
      </c>
    </row>
    <row r="274" spans="1:4" ht="23.25">
      <c r="A274" s="38">
        <v>240695</v>
      </c>
      <c r="B274" s="39">
        <v>37985</v>
      </c>
      <c r="C274"/>
      <c r="D274" s="40">
        <v>303.22400000000005</v>
      </c>
    </row>
    <row r="275" spans="1:5" ht="23.25">
      <c r="A275" s="38">
        <v>240696</v>
      </c>
      <c r="B275" s="39">
        <v>37986</v>
      </c>
      <c r="C275"/>
      <c r="D275" s="40">
        <v>303.22400000000005</v>
      </c>
      <c r="E275" s="47"/>
    </row>
    <row r="276" spans="1:4" ht="23.25">
      <c r="A276" s="38">
        <v>240697</v>
      </c>
      <c r="B276" s="39">
        <v>37987</v>
      </c>
      <c r="C276"/>
      <c r="D276" s="40">
        <v>303.264</v>
      </c>
    </row>
    <row r="277" spans="1:4" ht="23.25">
      <c r="A277" s="38">
        <v>240698</v>
      </c>
      <c r="B277" s="39">
        <v>37988</v>
      </c>
      <c r="C277"/>
      <c r="D277" s="40">
        <v>303.394</v>
      </c>
    </row>
    <row r="278" spans="1:4" ht="23.25">
      <c r="A278" s="38">
        <v>240699</v>
      </c>
      <c r="B278" s="39">
        <v>37989</v>
      </c>
      <c r="C278"/>
      <c r="D278" s="40">
        <v>303.71400000000006</v>
      </c>
    </row>
    <row r="279" spans="1:4" ht="23.25">
      <c r="A279" s="38">
        <v>240700</v>
      </c>
      <c r="B279" s="39">
        <v>37990</v>
      </c>
      <c r="C279"/>
      <c r="D279" s="40">
        <v>303.41400000000004</v>
      </c>
    </row>
    <row r="280" spans="1:4" ht="23.25">
      <c r="A280" s="38">
        <v>240701</v>
      </c>
      <c r="B280" s="39">
        <v>37991</v>
      </c>
      <c r="C280"/>
      <c r="D280" s="40">
        <v>303.334</v>
      </c>
    </row>
    <row r="281" spans="1:4" ht="23.25">
      <c r="A281" s="38">
        <v>240702</v>
      </c>
      <c r="B281" s="39">
        <v>37992</v>
      </c>
      <c r="C281"/>
      <c r="D281" s="40">
        <v>303.35400000000004</v>
      </c>
    </row>
    <row r="282" spans="1:4" ht="23.25">
      <c r="A282" s="38">
        <v>240703</v>
      </c>
      <c r="B282" s="39">
        <v>37993</v>
      </c>
      <c r="C282"/>
      <c r="D282" s="40">
        <v>303.374</v>
      </c>
    </row>
    <row r="283" spans="1:4" ht="23.25">
      <c r="A283" s="38">
        <v>240704</v>
      </c>
      <c r="B283" s="39">
        <v>37994</v>
      </c>
      <c r="C283"/>
      <c r="D283" s="40">
        <v>303.35400000000004</v>
      </c>
    </row>
    <row r="284" spans="1:4" ht="23.25">
      <c r="A284" s="38">
        <v>240705</v>
      </c>
      <c r="B284" s="39">
        <v>37995</v>
      </c>
      <c r="C284"/>
      <c r="D284" s="40">
        <v>303.334</v>
      </c>
    </row>
    <row r="285" spans="1:4" ht="23.25">
      <c r="A285" s="38">
        <v>240706</v>
      </c>
      <c r="B285" s="39">
        <v>37996</v>
      </c>
      <c r="C285"/>
      <c r="D285" s="40">
        <v>303.28400000000005</v>
      </c>
    </row>
    <row r="286" spans="1:5" ht="23.25">
      <c r="A286" s="38">
        <v>240707</v>
      </c>
      <c r="B286" s="39">
        <v>37997</v>
      </c>
      <c r="C286"/>
      <c r="D286" s="40">
        <v>303.334</v>
      </c>
      <c r="E286" s="41">
        <v>303.414</v>
      </c>
    </row>
    <row r="287" spans="1:4" ht="23.25">
      <c r="A287" s="38">
        <v>240708</v>
      </c>
      <c r="B287" s="39">
        <v>37998</v>
      </c>
      <c r="C287"/>
      <c r="D287" s="40">
        <v>303.684</v>
      </c>
    </row>
    <row r="288" spans="1:4" ht="23.25">
      <c r="A288" s="38">
        <v>240709</v>
      </c>
      <c r="B288" s="39">
        <v>37999</v>
      </c>
      <c r="C288"/>
      <c r="D288" s="40">
        <v>303.35400000000004</v>
      </c>
    </row>
    <row r="289" spans="1:4" ht="23.25">
      <c r="A289" s="38">
        <v>240710</v>
      </c>
      <c r="B289" s="39">
        <v>38000</v>
      </c>
      <c r="C289"/>
      <c r="D289" s="40">
        <v>303.29400000000004</v>
      </c>
    </row>
    <row r="290" spans="1:4" ht="23.25">
      <c r="A290" s="38">
        <v>240711</v>
      </c>
      <c r="B290" s="39">
        <v>38001</v>
      </c>
      <c r="C290"/>
      <c r="D290" s="40">
        <v>303.28400000000005</v>
      </c>
    </row>
    <row r="291" spans="1:4" ht="23.25">
      <c r="A291" s="38">
        <v>240712</v>
      </c>
      <c r="B291" s="39">
        <v>38002</v>
      </c>
      <c r="C291"/>
      <c r="D291" s="40">
        <v>303.28400000000005</v>
      </c>
    </row>
    <row r="292" spans="1:4" ht="23.25">
      <c r="A292" s="38">
        <v>240713</v>
      </c>
      <c r="B292" s="39">
        <v>38003</v>
      </c>
      <c r="C292"/>
      <c r="D292" s="40">
        <v>303.23400000000004</v>
      </c>
    </row>
    <row r="293" spans="1:5" ht="23.25">
      <c r="A293" s="38">
        <v>240714</v>
      </c>
      <c r="B293" s="39">
        <v>38004</v>
      </c>
      <c r="C293"/>
      <c r="D293" s="40">
        <v>303.21400000000006</v>
      </c>
      <c r="E293" s="41">
        <v>303.214</v>
      </c>
    </row>
    <row r="294" spans="1:4" ht="23.25">
      <c r="A294" s="38">
        <v>240715</v>
      </c>
      <c r="B294" s="39">
        <v>38005</v>
      </c>
      <c r="C294"/>
      <c r="D294" s="40">
        <v>303.21400000000006</v>
      </c>
    </row>
    <row r="295" spans="1:4" ht="23.25">
      <c r="A295" s="38">
        <v>240716</v>
      </c>
      <c r="B295" s="39">
        <v>38006</v>
      </c>
      <c r="C295"/>
      <c r="D295" s="40">
        <v>303.21400000000006</v>
      </c>
    </row>
    <row r="296" spans="1:4" ht="23.25">
      <c r="A296" s="38">
        <v>240717</v>
      </c>
      <c r="B296" s="39">
        <v>38007</v>
      </c>
      <c r="C296"/>
      <c r="D296" s="40">
        <v>303.21400000000006</v>
      </c>
    </row>
    <row r="297" spans="1:4" ht="23.25">
      <c r="A297" s="38">
        <v>240718</v>
      </c>
      <c r="B297" s="39">
        <v>38008</v>
      </c>
      <c r="C297"/>
      <c r="D297" s="40">
        <v>303.21400000000006</v>
      </c>
    </row>
    <row r="298" spans="1:4" ht="23.25">
      <c r="A298" s="38">
        <v>240719</v>
      </c>
      <c r="B298" s="39">
        <v>38009</v>
      </c>
      <c r="C298"/>
      <c r="D298" s="40">
        <v>303.21400000000006</v>
      </c>
    </row>
    <row r="299" spans="1:4" ht="23.25">
      <c r="A299" s="38">
        <v>240720</v>
      </c>
      <c r="B299" s="39">
        <v>38010</v>
      </c>
      <c r="C299"/>
      <c r="D299" s="40">
        <v>303.194</v>
      </c>
    </row>
    <row r="300" spans="1:5" ht="23.25">
      <c r="A300" s="38">
        <v>240721</v>
      </c>
      <c r="B300" s="39">
        <v>38011</v>
      </c>
      <c r="C300"/>
      <c r="D300" s="40">
        <v>303.204</v>
      </c>
      <c r="E300" s="41">
        <v>303.204</v>
      </c>
    </row>
    <row r="301" spans="1:4" ht="23.25">
      <c r="A301" s="38">
        <v>240722</v>
      </c>
      <c r="B301" s="39">
        <v>38012</v>
      </c>
      <c r="C301"/>
      <c r="D301" s="40">
        <v>303.194</v>
      </c>
    </row>
    <row r="302" spans="1:4" ht="23.25">
      <c r="A302" s="38">
        <v>240723</v>
      </c>
      <c r="B302" s="39">
        <v>38013</v>
      </c>
      <c r="C302"/>
      <c r="D302" s="40">
        <v>303.21400000000006</v>
      </c>
    </row>
    <row r="303" spans="1:4" ht="23.25">
      <c r="A303" s="38">
        <v>240724</v>
      </c>
      <c r="B303" s="39">
        <v>38014</v>
      </c>
      <c r="C303"/>
      <c r="D303" s="40">
        <v>303.21400000000006</v>
      </c>
    </row>
    <row r="304" spans="1:4" ht="23.25">
      <c r="A304" s="38">
        <v>240725</v>
      </c>
      <c r="B304" s="39">
        <v>38015</v>
      </c>
      <c r="C304"/>
      <c r="D304" s="40">
        <v>303.21400000000006</v>
      </c>
    </row>
    <row r="305" spans="1:4" ht="23.25">
      <c r="A305" s="38">
        <v>240726</v>
      </c>
      <c r="B305" s="39">
        <v>38016</v>
      </c>
      <c r="C305"/>
      <c r="D305" s="40">
        <v>303.21400000000006</v>
      </c>
    </row>
    <row r="306" spans="1:4" ht="23.25">
      <c r="A306" s="38">
        <v>240727</v>
      </c>
      <c r="B306" s="39">
        <v>38017</v>
      </c>
      <c r="C306"/>
      <c r="D306" s="40">
        <v>303.21400000000006</v>
      </c>
    </row>
    <row r="307" spans="1:4" ht="23.25">
      <c r="A307" s="38">
        <v>240728</v>
      </c>
      <c r="B307" s="39">
        <v>38018</v>
      </c>
      <c r="C307"/>
      <c r="D307" s="40">
        <v>303.21400000000006</v>
      </c>
    </row>
    <row r="308" spans="1:4" ht="23.25">
      <c r="A308" s="38">
        <v>240729</v>
      </c>
      <c r="B308" s="39">
        <v>38019</v>
      </c>
      <c r="C308"/>
      <c r="D308" s="40">
        <v>303.204</v>
      </c>
    </row>
    <row r="309" spans="1:4" ht="23.25">
      <c r="A309" s="38">
        <v>240730</v>
      </c>
      <c r="B309" s="39">
        <v>38020</v>
      </c>
      <c r="C309"/>
      <c r="D309" s="40">
        <v>303.15400000000005</v>
      </c>
    </row>
    <row r="310" spans="1:4" ht="23.25">
      <c r="A310" s="38">
        <v>240731</v>
      </c>
      <c r="B310" s="39">
        <v>38021</v>
      </c>
      <c r="C310"/>
      <c r="D310" s="40">
        <v>303.144</v>
      </c>
    </row>
    <row r="311" spans="1:4" ht="23.25">
      <c r="A311" s="38">
        <v>240732</v>
      </c>
      <c r="B311" s="39">
        <v>38022</v>
      </c>
      <c r="C311"/>
      <c r="D311" s="40">
        <v>303.134</v>
      </c>
    </row>
    <row r="312" spans="1:4" ht="23.25">
      <c r="A312" s="38">
        <v>240733</v>
      </c>
      <c r="B312" s="39">
        <v>38023</v>
      </c>
      <c r="C312"/>
      <c r="D312" s="40">
        <v>303.124</v>
      </c>
    </row>
    <row r="313" spans="1:4" ht="23.25">
      <c r="A313" s="38">
        <v>240734</v>
      </c>
      <c r="B313" s="39">
        <v>38024</v>
      </c>
      <c r="C313"/>
      <c r="D313" s="40">
        <v>303.134</v>
      </c>
    </row>
    <row r="314" spans="1:5" ht="23.25">
      <c r="A314" s="38">
        <v>240735</v>
      </c>
      <c r="B314" s="39">
        <v>38025</v>
      </c>
      <c r="C314"/>
      <c r="D314" s="40">
        <v>303.144</v>
      </c>
      <c r="E314" s="41">
        <v>303.144</v>
      </c>
    </row>
    <row r="315" spans="1:4" ht="23.25">
      <c r="A315" s="38">
        <v>240736</v>
      </c>
      <c r="B315" s="39">
        <v>38026</v>
      </c>
      <c r="C315"/>
      <c r="D315" s="40">
        <v>303.144</v>
      </c>
    </row>
    <row r="316" spans="1:4" ht="23.25">
      <c r="A316" s="38">
        <v>240737</v>
      </c>
      <c r="B316" s="39">
        <v>38027</v>
      </c>
      <c r="C316"/>
      <c r="D316" s="40">
        <v>303.15400000000005</v>
      </c>
    </row>
    <row r="317" spans="1:4" ht="23.25">
      <c r="A317" s="38">
        <v>240738</v>
      </c>
      <c r="B317" s="39">
        <v>38028</v>
      </c>
      <c r="C317"/>
      <c r="D317" s="40">
        <v>303.16400000000004</v>
      </c>
    </row>
    <row r="318" spans="1:4" ht="23.25">
      <c r="A318" s="38">
        <v>240739</v>
      </c>
      <c r="B318" s="39">
        <v>38029</v>
      </c>
      <c r="C318"/>
      <c r="D318" s="40">
        <v>303.16400000000004</v>
      </c>
    </row>
    <row r="319" spans="1:4" ht="23.25">
      <c r="A319" s="38">
        <v>240740</v>
      </c>
      <c r="B319" s="39">
        <v>38030</v>
      </c>
      <c r="C319"/>
      <c r="D319" s="40">
        <v>303.16400000000004</v>
      </c>
    </row>
    <row r="320" spans="1:4" ht="23.25">
      <c r="A320" s="38">
        <v>240741</v>
      </c>
      <c r="B320" s="39">
        <v>38031</v>
      </c>
      <c r="C320"/>
      <c r="D320" s="40">
        <v>303.17400000000004</v>
      </c>
    </row>
    <row r="321" spans="1:4" ht="23.25">
      <c r="A321" s="38">
        <v>240742</v>
      </c>
      <c r="B321" s="39">
        <v>38032</v>
      </c>
      <c r="C321"/>
      <c r="D321" s="40">
        <v>303.17400000000004</v>
      </c>
    </row>
    <row r="322" spans="1:5" ht="23.25">
      <c r="A322" s="38">
        <v>240743</v>
      </c>
      <c r="B322" s="39">
        <v>38033</v>
      </c>
      <c r="C322"/>
      <c r="D322" s="40">
        <v>303.17400000000004</v>
      </c>
      <c r="E322" s="41">
        <v>303.174</v>
      </c>
    </row>
    <row r="323" spans="1:4" ht="23.25">
      <c r="A323" s="38">
        <v>240744</v>
      </c>
      <c r="B323" s="39">
        <v>38034</v>
      </c>
      <c r="C323"/>
      <c r="D323" s="40">
        <v>303.17400000000004</v>
      </c>
    </row>
    <row r="324" spans="1:4" ht="23.25">
      <c r="A324" s="38">
        <v>240745</v>
      </c>
      <c r="B324" s="39">
        <v>38035</v>
      </c>
      <c r="C324"/>
      <c r="D324" s="40">
        <v>303.134</v>
      </c>
    </row>
    <row r="325" spans="1:4" ht="23.25">
      <c r="A325" s="38">
        <v>240746</v>
      </c>
      <c r="B325" s="39">
        <v>38036</v>
      </c>
      <c r="C325"/>
      <c r="D325" s="40">
        <v>303.144</v>
      </c>
    </row>
    <row r="326" spans="1:4" ht="23.25">
      <c r="A326" s="38">
        <v>240747</v>
      </c>
      <c r="B326" s="39">
        <v>38037</v>
      </c>
      <c r="C326"/>
      <c r="D326" s="40">
        <v>303.144</v>
      </c>
    </row>
    <row r="327" spans="1:4" ht="23.25">
      <c r="A327" s="38">
        <v>240748</v>
      </c>
      <c r="B327" s="39">
        <v>38038</v>
      </c>
      <c r="C327"/>
      <c r="D327" s="40">
        <v>303.144</v>
      </c>
    </row>
    <row r="328" spans="1:4" ht="23.25">
      <c r="A328" s="38">
        <v>240749</v>
      </c>
      <c r="B328" s="39">
        <v>38039</v>
      </c>
      <c r="C328"/>
      <c r="D328" s="40">
        <v>303.144</v>
      </c>
    </row>
    <row r="329" spans="1:4" ht="23.25">
      <c r="A329" s="38">
        <v>240750</v>
      </c>
      <c r="B329" s="39">
        <v>38040</v>
      </c>
      <c r="C329"/>
      <c r="D329" s="40">
        <v>303.10400000000004</v>
      </c>
    </row>
    <row r="330" spans="1:4" ht="23.25">
      <c r="A330" s="38">
        <v>240751</v>
      </c>
      <c r="B330" s="39">
        <v>38041</v>
      </c>
      <c r="C330"/>
      <c r="D330" s="40">
        <v>303.11400000000003</v>
      </c>
    </row>
    <row r="331" spans="1:4" ht="23.25">
      <c r="A331" s="38">
        <v>240752</v>
      </c>
      <c r="B331" s="39">
        <v>38042</v>
      </c>
      <c r="C331"/>
      <c r="D331" s="40">
        <v>303.11400000000003</v>
      </c>
    </row>
    <row r="332" spans="1:5" ht="23.25">
      <c r="A332" s="38">
        <v>240753</v>
      </c>
      <c r="B332" s="39">
        <v>38043</v>
      </c>
      <c r="C332"/>
      <c r="D332" s="40">
        <v>303.11400000000003</v>
      </c>
      <c r="E332" s="47"/>
    </row>
    <row r="333" spans="1:4" ht="23.25">
      <c r="A333" s="38">
        <v>240754</v>
      </c>
      <c r="B333" s="39">
        <v>38044</v>
      </c>
      <c r="C333"/>
      <c r="D333" s="40">
        <v>303.124</v>
      </c>
    </row>
    <row r="334" spans="1:5" ht="23.25">
      <c r="A334" s="38">
        <v>240755</v>
      </c>
      <c r="B334" s="39">
        <v>38045</v>
      </c>
      <c r="C334"/>
      <c r="D334" s="40">
        <v>303.124</v>
      </c>
      <c r="E334" s="41">
        <v>303.124</v>
      </c>
    </row>
    <row r="335" spans="1:4" ht="23.25">
      <c r="A335" s="38">
        <v>240756</v>
      </c>
      <c r="B335" s="39">
        <v>38046</v>
      </c>
      <c r="C335"/>
      <c r="D335" s="40">
        <v>303.134</v>
      </c>
    </row>
    <row r="336" spans="1:4" ht="23.25">
      <c r="A336" s="38">
        <v>240757</v>
      </c>
      <c r="B336" s="39">
        <v>38047</v>
      </c>
      <c r="C336"/>
      <c r="D336" s="40">
        <v>303.144</v>
      </c>
    </row>
    <row r="337" spans="1:4" ht="23.25">
      <c r="A337" s="38">
        <v>240758</v>
      </c>
      <c r="B337" s="39">
        <v>38048</v>
      </c>
      <c r="C337"/>
      <c r="D337" s="40">
        <v>303.144</v>
      </c>
    </row>
    <row r="338" spans="1:4" ht="23.25">
      <c r="A338" s="38">
        <v>240759</v>
      </c>
      <c r="B338" s="39">
        <v>38049</v>
      </c>
      <c r="C338"/>
      <c r="D338" s="40">
        <v>303.144</v>
      </c>
    </row>
    <row r="339" spans="1:4" ht="23.25">
      <c r="A339" s="38">
        <v>240760</v>
      </c>
      <c r="B339" s="39">
        <v>38050</v>
      </c>
      <c r="C339"/>
      <c r="D339" s="40">
        <v>303.144</v>
      </c>
    </row>
    <row r="340" spans="1:4" ht="23.25">
      <c r="A340" s="38">
        <v>240761</v>
      </c>
      <c r="B340" s="39">
        <v>38051</v>
      </c>
      <c r="C340"/>
      <c r="D340" s="40">
        <v>303.144</v>
      </c>
    </row>
    <row r="341" spans="1:5" ht="23.25">
      <c r="A341" s="38">
        <v>240762</v>
      </c>
      <c r="B341" s="39">
        <v>38052</v>
      </c>
      <c r="C341"/>
      <c r="D341" s="40">
        <v>303.15400000000005</v>
      </c>
      <c r="E341" s="41">
        <v>303.144</v>
      </c>
    </row>
    <row r="342" spans="1:4" ht="23.25">
      <c r="A342" s="38">
        <v>240763</v>
      </c>
      <c r="B342" s="39">
        <v>38053</v>
      </c>
      <c r="C342"/>
      <c r="D342" s="40">
        <v>303.16400000000004</v>
      </c>
    </row>
    <row r="343" spans="1:4" ht="23.25">
      <c r="A343" s="38">
        <v>240764</v>
      </c>
      <c r="B343" s="39">
        <v>38054</v>
      </c>
      <c r="C343"/>
      <c r="D343" s="40">
        <v>303.15400000000005</v>
      </c>
    </row>
    <row r="344" spans="1:4" ht="23.25">
      <c r="A344" s="38">
        <v>240765</v>
      </c>
      <c r="B344" s="39">
        <v>38055</v>
      </c>
      <c r="C344"/>
      <c r="D344" s="40">
        <v>303.144</v>
      </c>
    </row>
    <row r="345" spans="1:4" ht="23.25">
      <c r="A345" s="38">
        <v>240766</v>
      </c>
      <c r="B345" s="39">
        <v>38056</v>
      </c>
      <c r="C345"/>
      <c r="D345" s="40">
        <v>303.15400000000005</v>
      </c>
    </row>
    <row r="346" spans="1:4" ht="23.25">
      <c r="A346" s="38">
        <v>240767</v>
      </c>
      <c r="B346" s="39">
        <v>38057</v>
      </c>
      <c r="C346"/>
      <c r="D346" s="40">
        <v>303.16400000000004</v>
      </c>
    </row>
    <row r="347" spans="1:4" ht="23.25">
      <c r="A347" s="38">
        <v>240768</v>
      </c>
      <c r="B347" s="39">
        <v>38058</v>
      </c>
      <c r="C347"/>
      <c r="D347" s="40">
        <v>303.16400000000004</v>
      </c>
    </row>
    <row r="348" spans="1:4" ht="23.25">
      <c r="A348" s="38">
        <v>240769</v>
      </c>
      <c r="B348" s="39">
        <v>38059</v>
      </c>
      <c r="C348"/>
      <c r="D348" s="40">
        <v>303.16400000000004</v>
      </c>
    </row>
    <row r="349" spans="1:4" ht="23.25">
      <c r="A349" s="38">
        <v>240770</v>
      </c>
      <c r="B349" s="39">
        <v>38060</v>
      </c>
      <c r="C349"/>
      <c r="D349" s="40">
        <v>303.16400000000004</v>
      </c>
    </row>
    <row r="350" spans="1:4" ht="23.25">
      <c r="A350" s="38">
        <v>240771</v>
      </c>
      <c r="B350" s="39">
        <v>38061</v>
      </c>
      <c r="C350"/>
      <c r="D350" s="40">
        <v>303.16400000000004</v>
      </c>
    </row>
    <row r="351" spans="1:5" ht="23.25">
      <c r="A351" s="38">
        <v>240772</v>
      </c>
      <c r="B351" s="39">
        <v>38062</v>
      </c>
      <c r="C351"/>
      <c r="D351" s="40">
        <v>303.16400000000004</v>
      </c>
      <c r="E351" s="41">
        <v>303.164</v>
      </c>
    </row>
    <row r="352" spans="1:4" ht="23.25">
      <c r="A352" s="38">
        <v>240773</v>
      </c>
      <c r="B352" s="39">
        <v>38063</v>
      </c>
      <c r="C352"/>
      <c r="D352" s="40">
        <v>303.16400000000004</v>
      </c>
    </row>
    <row r="353" spans="1:4" ht="23.25">
      <c r="A353" s="38">
        <v>240774</v>
      </c>
      <c r="B353" s="39">
        <v>38064</v>
      </c>
      <c r="C353"/>
      <c r="D353" s="40">
        <v>303.16400000000004</v>
      </c>
    </row>
    <row r="354" spans="1:4" ht="23.25">
      <c r="A354" s="38">
        <v>240775</v>
      </c>
      <c r="B354" s="39">
        <v>38065</v>
      </c>
      <c r="C354"/>
      <c r="D354" s="40">
        <v>303.15400000000005</v>
      </c>
    </row>
    <row r="355" spans="1:4" ht="23.25">
      <c r="A355" s="38">
        <v>240776</v>
      </c>
      <c r="B355" s="39">
        <v>38066</v>
      </c>
      <c r="C355"/>
      <c r="D355" s="40">
        <v>303.144</v>
      </c>
    </row>
    <row r="356" spans="1:4" ht="23.25">
      <c r="A356" s="38">
        <v>240777</v>
      </c>
      <c r="B356" s="39">
        <v>38067</v>
      </c>
      <c r="C356"/>
      <c r="D356" s="40">
        <v>303.144</v>
      </c>
    </row>
    <row r="357" spans="1:4" ht="23.25">
      <c r="A357" s="38">
        <v>240778</v>
      </c>
      <c r="B357" s="39">
        <v>38068</v>
      </c>
      <c r="C357"/>
      <c r="D357" s="40">
        <v>303.144</v>
      </c>
    </row>
    <row r="358" spans="1:5" ht="23.25">
      <c r="A358" s="38">
        <v>240779</v>
      </c>
      <c r="B358" s="39">
        <v>38069</v>
      </c>
      <c r="C358"/>
      <c r="D358" s="40">
        <v>303.144</v>
      </c>
      <c r="E358" s="47"/>
    </row>
    <row r="359" spans="1:4" ht="23.25">
      <c r="A359" s="38">
        <v>240780</v>
      </c>
      <c r="B359" s="39">
        <v>38070</v>
      </c>
      <c r="C359"/>
      <c r="D359" s="40">
        <v>303.144</v>
      </c>
    </row>
    <row r="360" spans="1:4" ht="23.25">
      <c r="A360" s="38">
        <v>240781</v>
      </c>
      <c r="B360" s="39">
        <v>38071</v>
      </c>
      <c r="C360"/>
      <c r="D360" s="40">
        <v>303.15400000000005</v>
      </c>
    </row>
    <row r="361" spans="1:4" ht="23.25">
      <c r="A361" s="38">
        <v>240782</v>
      </c>
      <c r="B361" s="39">
        <v>38072</v>
      </c>
      <c r="C361"/>
      <c r="D361" s="40">
        <v>303.16400000000004</v>
      </c>
    </row>
    <row r="362" spans="1:4" ht="23.25">
      <c r="A362" s="38">
        <v>240783</v>
      </c>
      <c r="B362" s="39">
        <v>38073</v>
      </c>
      <c r="C362"/>
      <c r="D362" s="40">
        <v>303.16400000000004</v>
      </c>
    </row>
    <row r="363" spans="1:4" ht="23.25">
      <c r="A363" s="38">
        <v>240784</v>
      </c>
      <c r="B363" s="39">
        <v>38074</v>
      </c>
      <c r="C363"/>
      <c r="D363" s="40">
        <v>303.09400000000005</v>
      </c>
    </row>
    <row r="364" spans="1:5" ht="24">
      <c r="A364" s="38">
        <v>240785</v>
      </c>
      <c r="B364" s="39">
        <v>38075</v>
      </c>
      <c r="C364"/>
      <c r="D364" s="40">
        <v>303.04400000000004</v>
      </c>
      <c r="E364" s="1">
        <v>303.044</v>
      </c>
    </row>
    <row r="365" spans="1:5" ht="24.75" thickBot="1">
      <c r="A365" s="38">
        <v>240786</v>
      </c>
      <c r="B365" s="39">
        <v>38076</v>
      </c>
      <c r="C365"/>
      <c r="D365" s="40">
        <v>303.04400000000004</v>
      </c>
      <c r="E365" s="166"/>
    </row>
    <row r="366" spans="1:4" ht="23.25">
      <c r="A366" s="38">
        <v>240787</v>
      </c>
      <c r="B366" s="39">
        <v>38077</v>
      </c>
      <c r="C366"/>
      <c r="D366" s="40"/>
    </row>
    <row r="367" spans="1:5" ht="21">
      <c r="A367" s="38">
        <v>240788</v>
      </c>
      <c r="E367" s="42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2004-10-28T08:20:30Z</cp:lastPrinted>
  <dcterms:created xsi:type="dcterms:W3CDTF">1980-01-04T06:00:26Z</dcterms:created>
  <dcterms:modified xsi:type="dcterms:W3CDTF">2017-06-01T09:42:49Z</dcterms:modified>
  <cp:category/>
  <cp:version/>
  <cp:contentType/>
  <cp:contentStatus/>
</cp:coreProperties>
</file>