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<sst xmlns="http://schemas.openxmlformats.org/spreadsheetml/2006/main" count="592" uniqueCount="213">
  <si>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</si>
  <si>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</si>
  <si>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</si>
  <si>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</si>
  <si>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</si>
  <si>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</si>
  <si>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</si>
  <si>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</si>
  <si>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</si>
  <si>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</si>
  <si>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</si>
  <si>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</si>
  <si>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</si>
  <si>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</si>
  <si>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</si>
  <si>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</si>
  <si>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</si>
  <si>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</si>
  <si>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</si>
  <si>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</si>
  <si>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</si>
  <si>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</si>
  <si>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</si>
  <si>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</si>
  <si>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</si>
  <si>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</si>
  <si>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</si>
  <si>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</si>
  <si>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</si>
  <si>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</si>
  <si>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</si>
  <si>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</si>
  <si>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</si>
  <si>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</si>
  <si>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</si>
  <si>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</si>
  <si>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</si>
  <si>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</si>
  <si>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</si>
  <si>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</si>
  <si>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</si>
  <si>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</si>
  <si>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</si>
  <si>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</si>
  <si>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</si>
  <si>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</si>
  <si>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</si>
  <si>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</si>
  <si>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</si>
  <si>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</si>
  <si>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</si>
  <si>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</si>
  <si>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</si>
  <si>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</si>
  <si>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</si>
  <si>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</si>
  <si>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</si>
  <si>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</si>
  <si>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</si>
  <si>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</si>
  <si>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</si>
  <si>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</si>
  <si>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</si>
  <si>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</si>
  <si>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</si>
  <si>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</si>
  <si>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</si>
  <si>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</si>
  <si>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</si>
  <si>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</si>
  <si>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</si>
  <si>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</si>
  <si>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</si>
  <si>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</si>
  <si>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</si>
  <si>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</si>
  <si>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</si>
  <si>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</si>
  <si>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</si>
  <si>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</si>
  <si>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</si>
  <si>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</si>
  <si>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</si>
  <si>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</si>
  <si>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</si>
  <si>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</si>
  <si>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</si>
  <si>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</si>
  <si>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</si>
  <si>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</si>
  <si>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</si>
  <si>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</si>
  <si>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</si>
  <si>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</si>
  <si>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</si>
  <si>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</si>
  <si>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</si>
  <si>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</si>
  <si>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</si>
  <si>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</si>
  <si>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</si>
  <si>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</si>
  <si>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</si>
  <si>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</si>
  <si>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</si>
  <si>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</si>
  <si>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</si>
  <si>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</si>
  <si>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</si>
  <si>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</si>
  <si>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</si>
  <si>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</si>
  <si>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</si>
  <si>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</si>
  <si>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</si>
  <si>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</si>
  <si>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</si>
  <si>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</si>
  <si>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</si>
  <si>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</si>
  <si>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</si>
  <si>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</si>
  <si>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</si>
  <si>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</si>
  <si>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</si>
  <si>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</si>
  <si>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</si>
  <si>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</si>
  <si>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</si>
  <si>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</si>
  <si>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</si>
  <si>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</si>
  <si>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</si>
  <si>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</si>
  <si>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</si>
  <si>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</si>
  <si>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</si>
  <si>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</si>
  <si>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</si>
  <si>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</si>
  <si>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</si>
  <si>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</si>
  <si>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</si>
  <si>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</si>
  <si>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</si>
  <si>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</si>
  <si>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</si>
  <si>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</si>
  <si>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</si>
  <si>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</si>
  <si>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</si>
  <si>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</si>
  <si>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</si>
  <si>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</si>
  <si>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</si>
  <si>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</si>
  <si>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</si>
  <si>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</si>
  <si>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</si>
  <si>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</si>
  <si>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</si>
  <si>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</si>
  <si>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</si>
  <si>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</si>
  <si>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</si>
  <si>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</si>
  <si>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</si>
  <si>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</si>
  <si>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</si>
  <si>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</si>
  <si>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</si>
  <si>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</si>
  <si>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</si>
  <si>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</si>
  <si>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</si>
  <si>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</si>
  <si>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</si>
  <si>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</si>
  <si>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</si>
  <si>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</si>
  <si>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</si>
  <si>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</si>
  <si>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</si>
  <si>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</si>
  <si>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</si>
  <si>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</si>
  <si>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</si>
  <si>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</si>
  <si>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</si>
  <si>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</si>
  <si>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</si>
  <si>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</si>
  <si>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</si>
  <si>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</si>
  <si>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</si>
  <si>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</si>
  <si>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</si>
  <si>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</si>
  <si>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</si>
  <si>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>Station  P.77  Water year 2016</t>
  </si>
  <si>
    <t>46-49</t>
  </si>
  <si>
    <t>46-50</t>
  </si>
  <si>
    <t>46-51</t>
  </si>
  <si>
    <t>46-52</t>
  </si>
  <si>
    <t>46-53</t>
  </si>
  <si>
    <t>46-54</t>
  </si>
  <si>
    <t>46-55</t>
  </si>
  <si>
    <t>46-56</t>
  </si>
  <si>
    <t>46-57</t>
  </si>
  <si>
    <t>46-58</t>
  </si>
  <si>
    <t>59-61</t>
  </si>
  <si>
    <t>62-64</t>
  </si>
  <si>
    <t>65-67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</si>
</sst>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0.1"/>
      <color indexed="8"/>
      <name val="DilleniaUPC"/>
      <family val="1"/>
    </font>
    <font>
      <sz val="11.8"/>
      <color indexed="8"/>
      <name val="DilleniaUPC"/>
      <family val="1"/>
    </font>
    <font>
      <sz val="4.95"/>
      <color indexed="8"/>
      <name val="DilleniaUPC"/>
      <family val="1"/>
    </font>
    <font>
      <sz val="5.95"/>
      <color indexed="8"/>
      <name val="DilleniaUPC"/>
      <family val="1"/>
    </font>
    <font>
      <sz val="8.4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7" xfId="60" applyNumberFormat="1" applyFont="1" applyFill="1" applyBorder="1" applyAlignment="1" applyProtection="1">
      <alignment horizontal="center" vertical="center" shrinkToFit="1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 wrapText="1"/>
      <protection/>
    </xf>
    <xf numFmtId="2" fontId="10" fillId="0" borderId="18" xfId="6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198" fontId="10" fillId="0" borderId="18" xfId="60" applyNumberFormat="1" applyFont="1" applyFill="1" applyBorder="1" applyAlignment="1" applyProtection="1">
      <alignment horizontal="center" vertical="center" wrapText="1"/>
      <protection/>
    </xf>
    <xf numFmtId="192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4" fontId="10" fillId="0" borderId="23" xfId="60" applyNumberFormat="1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 quotePrefix="1">
      <alignment horizontal="center" vertical="center"/>
      <protection/>
    </xf>
    <xf numFmtId="2" fontId="10" fillId="33" borderId="17" xfId="60" applyNumberFormat="1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0" fontId="10" fillId="33" borderId="25" xfId="60" applyFont="1" applyFill="1" applyBorder="1" applyAlignment="1" applyProtection="1" quotePrefix="1">
      <alignment horizontal="center" vertical="center"/>
      <protection/>
    </xf>
    <xf numFmtId="198" fontId="10" fillId="33" borderId="17" xfId="60" applyNumberFormat="1" applyFont="1" applyFill="1" applyBorder="1" applyAlignment="1" applyProtection="1" quotePrefix="1">
      <alignment horizontal="center" vertical="center"/>
      <protection/>
    </xf>
    <xf numFmtId="192" fontId="10" fillId="33" borderId="17" xfId="60" applyNumberFormat="1" applyFont="1" applyFill="1" applyBorder="1" applyAlignment="1" applyProtection="1" quotePrefix="1">
      <alignment horizontal="center" vertical="center"/>
      <protection/>
    </xf>
    <xf numFmtId="194" fontId="10" fillId="33" borderId="17" xfId="60" applyNumberFormat="1" applyFont="1" applyFill="1" applyBorder="1" applyAlignment="1" applyProtection="1" quotePrefix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6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7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9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0" xfId="59" applyNumberFormat="1" applyFont="1" applyFill="1" applyBorder="1">
      <alignment/>
      <protection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30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6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"/>
    </xf>
    <xf numFmtId="191" fontId="10" fillId="0" borderId="38" xfId="58" applyNumberFormat="1" applyFont="1" applyBorder="1" applyAlignment="1">
      <alignment horizontal="right" vertical="center"/>
      <protection/>
    </xf>
    <xf numFmtId="0" fontId="24" fillId="0" borderId="38" xfId="0" applyFont="1" applyBorder="1" applyAlignment="1">
      <alignment horizontal="center"/>
    </xf>
    <xf numFmtId="0" fontId="10" fillId="33" borderId="38" xfId="60" applyFont="1" applyFill="1" applyBorder="1" applyAlignment="1">
      <alignment horizontal="center" vertical="center"/>
      <protection/>
    </xf>
    <xf numFmtId="194" fontId="10" fillId="0" borderId="38" xfId="58" applyNumberFormat="1" applyFont="1" applyBorder="1" applyAlignment="1">
      <alignment horizontal="right" vertical="center"/>
      <protection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>
      <alignment horizontal="center"/>
    </xf>
    <xf numFmtId="205" fontId="4" fillId="0" borderId="41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9" applyNumberFormat="1" applyFont="1" applyBorder="1" applyAlignment="1" quotePrefix="1">
      <alignment horizontal="center"/>
      <protection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61" applyFont="1" applyBorder="1" applyAlignment="1">
      <alignment horizontal="center"/>
      <protection/>
    </xf>
    <xf numFmtId="0" fontId="26" fillId="0" borderId="45" xfId="61" applyFont="1" applyBorder="1" applyAlignment="1">
      <alignment horizontal="center"/>
      <protection/>
    </xf>
    <xf numFmtId="0" fontId="26" fillId="34" borderId="45" xfId="61" applyFont="1" applyFill="1" applyBorder="1" applyAlignment="1">
      <alignment horizontal="center"/>
      <protection/>
    </xf>
    <xf numFmtId="0" fontId="26" fillId="0" borderId="46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34" borderId="0" xfId="61" applyFont="1" applyFill="1" applyBorder="1" applyAlignment="1">
      <alignment horizontal="center"/>
      <protection/>
    </xf>
    <xf numFmtId="0" fontId="26" fillId="0" borderId="47" xfId="61" applyFont="1" applyBorder="1">
      <alignment/>
      <protection/>
    </xf>
    <xf numFmtId="0" fontId="26" fillId="0" borderId="18" xfId="61" applyFont="1" applyBorder="1" applyAlignment="1">
      <alignment horizontal="center"/>
      <protection/>
    </xf>
    <xf numFmtId="0" fontId="26" fillId="0" borderId="47" xfId="61" applyFont="1" applyBorder="1" applyAlignment="1">
      <alignment horizontal="center"/>
      <protection/>
    </xf>
    <xf numFmtId="0" fontId="26" fillId="34" borderId="47" xfId="61" applyFont="1" applyFill="1" applyBorder="1">
      <alignment/>
      <protection/>
    </xf>
    <xf numFmtId="205" fontId="0" fillId="0" borderId="38" xfId="61" applyNumberFormat="1" applyFont="1" applyBorder="1" applyAlignment="1">
      <alignment horizontal="center"/>
      <protection/>
    </xf>
    <xf numFmtId="0" fontId="0" fillId="0" borderId="38" xfId="61" applyBorder="1" applyAlignment="1">
      <alignment horizontal="center"/>
      <protection/>
    </xf>
    <xf numFmtId="203" fontId="0" fillId="0" borderId="38" xfId="61" applyNumberFormat="1" applyBorder="1">
      <alignment/>
      <protection/>
    </xf>
    <xf numFmtId="192" fontId="0" fillId="34" borderId="38" xfId="61" applyNumberFormat="1" applyFill="1" applyBorder="1">
      <alignment/>
      <protection/>
    </xf>
    <xf numFmtId="2" fontId="0" fillId="0" borderId="38" xfId="61" applyNumberFormat="1" applyBorder="1">
      <alignment/>
      <protection/>
    </xf>
    <xf numFmtId="2" fontId="0" fillId="0" borderId="48" xfId="61" applyNumberFormat="1" applyBorder="1">
      <alignment/>
      <protection/>
    </xf>
    <xf numFmtId="2" fontId="0" fillId="0" borderId="18" xfId="61" applyNumberFormat="1" applyBorder="1">
      <alignment/>
      <protection/>
    </xf>
    <xf numFmtId="0" fontId="0" fillId="0" borderId="0" xfId="61" applyBorder="1">
      <alignment/>
      <protection/>
    </xf>
    <xf numFmtId="205" fontId="26" fillId="0" borderId="17" xfId="61" applyNumberFormat="1" applyFont="1" applyBorder="1" applyAlignment="1">
      <alignment horizontal="center"/>
      <protection/>
    </xf>
    <xf numFmtId="205" fontId="26" fillId="0" borderId="46" xfId="61" applyNumberFormat="1" applyFont="1" applyBorder="1" applyAlignment="1">
      <alignment horizontal="center"/>
      <protection/>
    </xf>
    <xf numFmtId="205" fontId="26" fillId="0" borderId="46" xfId="61" applyNumberFormat="1" applyFont="1" applyBorder="1">
      <alignment/>
      <protection/>
    </xf>
    <xf numFmtId="205" fontId="26" fillId="0" borderId="18" xfId="61" applyNumberFormat="1" applyFont="1" applyBorder="1">
      <alignment/>
      <protection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61" applyNumberFormat="1" applyFont="1" applyBorder="1" applyAlignment="1">
      <alignment horizontal="center"/>
      <protection/>
    </xf>
    <xf numFmtId="203" fontId="26" fillId="0" borderId="45" xfId="61" applyNumberFormat="1" applyFont="1" applyBorder="1" applyAlignment="1">
      <alignment horizontal="center"/>
      <protection/>
    </xf>
    <xf numFmtId="203" fontId="26" fillId="0" borderId="46" xfId="61" applyNumberFormat="1" applyFont="1" applyBorder="1" applyAlignment="1">
      <alignment horizontal="center"/>
      <protection/>
    </xf>
    <xf numFmtId="203" fontId="26" fillId="0" borderId="0" xfId="61" applyNumberFormat="1" applyFont="1" applyBorder="1" applyAlignment="1">
      <alignment horizontal="center"/>
      <protection/>
    </xf>
    <xf numFmtId="203" fontId="26" fillId="0" borderId="18" xfId="61" applyNumberFormat="1" applyFont="1" applyBorder="1" applyAlignment="1">
      <alignment horizontal="center"/>
      <protection/>
    </xf>
    <xf numFmtId="203" fontId="26" fillId="0" borderId="47" xfId="61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9" xfId="61" applyNumberFormat="1" applyFont="1" applyBorder="1" applyAlignment="1">
      <alignment horizontal="center"/>
      <protection/>
    </xf>
    <xf numFmtId="2" fontId="26" fillId="0" borderId="17" xfId="61" applyNumberFormat="1" applyFont="1" applyBorder="1" applyAlignment="1">
      <alignment horizontal="center"/>
      <protection/>
    </xf>
    <xf numFmtId="2" fontId="26" fillId="0" borderId="50" xfId="61" applyNumberFormat="1" applyFont="1" applyBorder="1" applyAlignment="1">
      <alignment horizontal="center"/>
      <protection/>
    </xf>
    <xf numFmtId="2" fontId="26" fillId="0" borderId="46" xfId="61" applyNumberFormat="1" applyFont="1" applyBorder="1" applyAlignment="1">
      <alignment horizontal="center"/>
      <protection/>
    </xf>
    <xf numFmtId="2" fontId="26" fillId="0" borderId="50" xfId="61" applyNumberFormat="1" applyFont="1" applyBorder="1">
      <alignment/>
      <protection/>
    </xf>
    <xf numFmtId="2" fontId="26" fillId="0" borderId="46" xfId="61" applyNumberFormat="1" applyFont="1" applyBorder="1">
      <alignment/>
      <protection/>
    </xf>
    <xf numFmtId="2" fontId="26" fillId="0" borderId="51" xfId="61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8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2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 horizontal="center"/>
    </xf>
    <xf numFmtId="205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0" fontId="4" fillId="0" borderId="54" xfId="0" applyFont="1" applyBorder="1" applyAlignment="1">
      <alignment/>
    </xf>
    <xf numFmtId="206" fontId="4" fillId="0" borderId="0" xfId="59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31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30" xfId="0" applyNumberFormat="1" applyFont="1" applyBorder="1" applyAlignment="1">
      <alignment/>
    </xf>
    <xf numFmtId="203" fontId="0" fillId="0" borderId="38" xfId="61" applyNumberFormat="1" applyFont="1" applyBorder="1">
      <alignment/>
      <protection/>
    </xf>
    <xf numFmtId="192" fontId="0" fillId="34" borderId="38" xfId="61" applyNumberFormat="1" applyFont="1" applyFill="1" applyBorder="1">
      <alignment/>
      <protection/>
    </xf>
    <xf numFmtId="2" fontId="0" fillId="0" borderId="38" xfId="61" applyNumberFormat="1" applyFont="1" applyBorder="1">
      <alignment/>
      <protection/>
    </xf>
    <xf numFmtId="0" fontId="0" fillId="0" borderId="38" xfId="61" applyFont="1" applyBorder="1" applyAlignment="1">
      <alignment horizontal="center"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1" applyNumberFormat="1" applyFont="1" applyBorder="1">
      <alignment/>
      <protection/>
    </xf>
    <xf numFmtId="192" fontId="0" fillId="34" borderId="55" xfId="61" applyNumberFormat="1" applyFont="1" applyFill="1" applyBorder="1">
      <alignment/>
      <protection/>
    </xf>
    <xf numFmtId="2" fontId="0" fillId="0" borderId="55" xfId="61" applyNumberFormat="1" applyFont="1" applyBorder="1">
      <alignment/>
      <protection/>
    </xf>
    <xf numFmtId="2" fontId="0" fillId="0" borderId="55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1" applyNumberFormat="1" applyFont="1" applyBorder="1">
      <alignment/>
      <protection/>
    </xf>
    <xf numFmtId="192" fontId="0" fillId="34" borderId="18" xfId="61" applyNumberFormat="1" applyFont="1" applyFill="1" applyBorder="1">
      <alignment/>
      <protection/>
    </xf>
    <xf numFmtId="2" fontId="0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203" fontId="0" fillId="0" borderId="56" xfId="61" applyNumberFormat="1" applyFont="1" applyBorder="1">
      <alignment/>
      <protection/>
    </xf>
    <xf numFmtId="192" fontId="0" fillId="34" borderId="56" xfId="61" applyNumberFormat="1" applyFont="1" applyFill="1" applyBorder="1">
      <alignment/>
      <protection/>
    </xf>
    <xf numFmtId="2" fontId="0" fillId="0" borderId="56" xfId="61" applyNumberFormat="1" applyFont="1" applyBorder="1">
      <alignment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205" fontId="25" fillId="0" borderId="38" xfId="0" applyNumberFormat="1" applyFont="1" applyBorder="1" applyAlignment="1">
      <alignment/>
    </xf>
    <xf numFmtId="191" fontId="25" fillId="0" borderId="38" xfId="0" applyNumberFormat="1" applyFont="1" applyBorder="1" applyAlignment="1">
      <alignment/>
    </xf>
    <xf numFmtId="0" fontId="25" fillId="0" borderId="38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6" fillId="36" borderId="48" xfId="61" applyFont="1" applyFill="1" applyBorder="1" applyAlignment="1">
      <alignment horizontal="center"/>
      <protection/>
    </xf>
    <xf numFmtId="0" fontId="26" fillId="36" borderId="58" xfId="61" applyFont="1" applyFill="1" applyBorder="1" applyAlignment="1">
      <alignment horizontal="center"/>
      <protection/>
    </xf>
    <xf numFmtId="0" fontId="26" fillId="36" borderId="59" xfId="61" applyFont="1" applyFill="1" applyBorder="1" applyAlignment="1">
      <alignment horizontal="center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0" applyNumberFormat="1" applyFont="1" applyFill="1" applyBorder="1" applyAlignment="1" applyProtection="1">
      <alignment horizontal="center" vertical="center" textRotation="90"/>
      <protection/>
    </xf>
    <xf numFmtId="4" fontId="10" fillId="0" borderId="38" xfId="60" applyNumberFormat="1" applyFont="1" applyFill="1" applyBorder="1" applyAlignment="1" applyProtection="1">
      <alignment horizontal="center" vertical="center"/>
      <protection/>
    </xf>
    <xf numFmtId="194" fontId="10" fillId="0" borderId="38" xfId="60" applyNumberFormat="1" applyFont="1" applyFill="1" applyBorder="1" applyAlignment="1" applyProtection="1">
      <alignment horizontal="center"/>
      <protection/>
    </xf>
    <xf numFmtId="4" fontId="10" fillId="0" borderId="38" xfId="60" applyNumberFormat="1" applyFont="1" applyFill="1" applyBorder="1" applyAlignment="1" applyProtection="1">
      <alignment horizontal="center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18" xfId="60" applyFont="1" applyFill="1" applyBorder="1" applyAlignment="1" applyProtection="1">
      <alignment horizontal="center" vertical="center" textRotation="90"/>
      <protection/>
    </xf>
    <xf numFmtId="2" fontId="9" fillId="0" borderId="48" xfId="60" applyNumberFormat="1" applyFont="1" applyFill="1" applyBorder="1" applyAlignment="1" applyProtection="1">
      <alignment horizontal="center"/>
      <protection/>
    </xf>
    <xf numFmtId="2" fontId="9" fillId="0" borderId="58" xfId="60" applyNumberFormat="1" applyFont="1" applyFill="1" applyBorder="1" applyAlignment="1" applyProtection="1">
      <alignment horizontal="center"/>
      <protection/>
    </xf>
    <xf numFmtId="2" fontId="9" fillId="0" borderId="59" xfId="60" applyNumberFormat="1" applyFont="1" applyFill="1" applyBorder="1" applyAlignment="1" applyProtection="1">
      <alignment horizontal="center"/>
      <protection/>
    </xf>
    <xf numFmtId="2" fontId="10" fillId="0" borderId="38" xfId="60" applyNumberFormat="1" applyFont="1" applyFill="1" applyBorder="1" applyAlignment="1" applyProtection="1">
      <alignment horizontal="center"/>
      <protection/>
    </xf>
    <xf numFmtId="192" fontId="10" fillId="0" borderId="38" xfId="60" applyNumberFormat="1" applyFont="1" applyFill="1" applyBorder="1" applyAlignment="1" applyProtection="1">
      <alignment horizontal="center"/>
      <protection/>
    </xf>
    <xf numFmtId="0" fontId="10" fillId="0" borderId="38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38" xfId="60" applyFont="1" applyFill="1" applyBorder="1" applyAlignment="1" applyProtection="1">
      <alignment horizontal="center" vertical="center" textRotation="90"/>
      <protection/>
    </xf>
    <xf numFmtId="2" fontId="10" fillId="0" borderId="38" xfId="60" applyNumberFormat="1" applyFont="1" applyFill="1" applyBorder="1" applyAlignment="1" applyProtection="1">
      <alignment horizontal="left"/>
      <protection/>
    </xf>
    <xf numFmtId="192" fontId="10" fillId="0" borderId="38" xfId="60" applyNumberFormat="1" applyFont="1" applyFill="1" applyBorder="1" applyAlignment="1" applyProtection="1">
      <alignment/>
      <protection/>
    </xf>
    <xf numFmtId="192" fontId="10" fillId="0" borderId="38" xfId="60" applyNumberFormat="1" applyFont="1" applyFill="1" applyBorder="1" applyProtection="1">
      <alignment/>
      <protection/>
    </xf>
    <xf numFmtId="0" fontId="13" fillId="0" borderId="0" xfId="58" applyFont="1" applyAlignment="1">
      <alignment horizontal="center"/>
      <protection/>
    </xf>
    <xf numFmtId="0" fontId="0" fillId="0" borderId="38" xfId="0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DATA!$D$427:$D$455</c:f>
              <c:numCache>
                <c:ptCount val="29"/>
                <c:pt idx="0">
                  <c:v>0.909</c:v>
                </c:pt>
                <c:pt idx="1">
                  <c:v>0.792</c:v>
                </c:pt>
                <c:pt idx="2">
                  <c:v>0.753</c:v>
                </c:pt>
                <c:pt idx="3">
                  <c:v>10.109</c:v>
                </c:pt>
                <c:pt idx="4">
                  <c:v>0.6</c:v>
                </c:pt>
                <c:pt idx="5">
                  <c:v>0.516</c:v>
                </c:pt>
                <c:pt idx="6">
                  <c:v>1.002</c:v>
                </c:pt>
                <c:pt idx="7">
                  <c:v>0.402</c:v>
                </c:pt>
                <c:pt idx="8">
                  <c:v>0.464</c:v>
                </c:pt>
                <c:pt idx="9">
                  <c:v>1.177</c:v>
                </c:pt>
                <c:pt idx="10">
                  <c:v>93.303</c:v>
                </c:pt>
                <c:pt idx="11">
                  <c:v>13.882</c:v>
                </c:pt>
                <c:pt idx="12">
                  <c:v>14.33</c:v>
                </c:pt>
                <c:pt idx="13">
                  <c:v>13.253</c:v>
                </c:pt>
                <c:pt idx="14">
                  <c:v>13.294</c:v>
                </c:pt>
                <c:pt idx="15">
                  <c:v>11.0985</c:v>
                </c:pt>
                <c:pt idx="16">
                  <c:v>11.725</c:v>
                </c:pt>
                <c:pt idx="17">
                  <c:v>10.774</c:v>
                </c:pt>
                <c:pt idx="18">
                  <c:v>0.089</c:v>
                </c:pt>
                <c:pt idx="19">
                  <c:v>0.087</c:v>
                </c:pt>
                <c:pt idx="20">
                  <c:v>0.093</c:v>
                </c:pt>
                <c:pt idx="21">
                  <c:v>0.091</c:v>
                </c:pt>
                <c:pt idx="22">
                  <c:v>0.087</c:v>
                </c:pt>
                <c:pt idx="23">
                  <c:v>0.081</c:v>
                </c:pt>
                <c:pt idx="24">
                  <c:v>0.083</c:v>
                </c:pt>
                <c:pt idx="25">
                  <c:v>0.08</c:v>
                </c:pt>
                <c:pt idx="26">
                  <c:v>0.04</c:v>
                </c:pt>
                <c:pt idx="27">
                  <c:v>0.022</c:v>
                </c:pt>
                <c:pt idx="28">
                  <c:v>0.025</c:v>
                </c:pt>
              </c:numCache>
            </c:numRef>
          </c:xVal>
          <c:yVal>
            <c:numRef>
              <c:f>DATA!$G$427:$G$455</c:f>
              <c:numCache>
                <c:ptCount val="29"/>
                <c:pt idx="0">
                  <c:v>6.86031564528</c:v>
                </c:pt>
                <c:pt idx="1">
                  <c:v>5.690611770624001</c:v>
                </c:pt>
                <c:pt idx="2">
                  <c:v>5.193155462399999</c:v>
                </c:pt>
                <c:pt idx="3">
                  <c:v>59.24429428896</c:v>
                </c:pt>
                <c:pt idx="4">
                  <c:v>6.217567257600001</c:v>
                </c:pt>
                <c:pt idx="5">
                  <c:v>3.3259204523520003</c:v>
                </c:pt>
                <c:pt idx="6">
                  <c:v>4.966256752128</c:v>
                </c:pt>
                <c:pt idx="7">
                  <c:v>1.788015484224</c:v>
                </c:pt>
                <c:pt idx="8">
                  <c:v>2.4585461683200007</c:v>
                </c:pt>
                <c:pt idx="9">
                  <c:v>6.711968184768001</c:v>
                </c:pt>
                <c:pt idx="10">
                  <c:v>13459.69572746602</c:v>
                </c:pt>
                <c:pt idx="11">
                  <c:v>85.27854085344</c:v>
                </c:pt>
                <c:pt idx="12">
                  <c:v>38.708651350080004</c:v>
                </c:pt>
                <c:pt idx="13">
                  <c:v>34.76799738547201</c:v>
                </c:pt>
                <c:pt idx="14">
                  <c:v>30.404403233280004</c:v>
                </c:pt>
                <c:pt idx="15">
                  <c:v>9.991561891248</c:v>
                </c:pt>
                <c:pt idx="16">
                  <c:v>14.973055372799998</c:v>
                </c:pt>
                <c:pt idx="17">
                  <c:v>5.595360196032</c:v>
                </c:pt>
                <c:pt idx="18">
                  <c:v>0.047434374144</c:v>
                </c:pt>
                <c:pt idx="19">
                  <c:v>0.00691508016</c:v>
                </c:pt>
                <c:pt idx="20">
                  <c:v>0.2808677911680001</c:v>
                </c:pt>
                <c:pt idx="21">
                  <c:v>0.22319864985600002</c:v>
                </c:pt>
                <c:pt idx="22">
                  <c:v>0.18824818348800001</c:v>
                </c:pt>
                <c:pt idx="23">
                  <c:v>0.263831141952</c:v>
                </c:pt>
                <c:pt idx="24">
                  <c:v>0.20609443152000007</c:v>
                </c:pt>
                <c:pt idx="25">
                  <c:v>0.04346901504</c:v>
                </c:pt>
                <c:pt idx="26">
                  <c:v>0.03633409152000001</c:v>
                </c:pt>
                <c:pt idx="27">
                  <c:v>0.011282052672</c:v>
                </c:pt>
                <c:pt idx="28">
                  <c:v>0.027301111200000002</c:v>
                </c:pt>
              </c:numCache>
            </c:numRef>
          </c:yVal>
          <c:smooth val="0"/>
        </c:ser>
        <c:axId val="1480440"/>
        <c:axId val="13323961"/>
      </c:scatterChart>
      <c:valAx>
        <c:axId val="148044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323961"/>
        <c:crossesAt val="0.01"/>
        <c:crossBetween val="midCat"/>
        <c:dispUnits/>
      </c:valAx>
      <c:valAx>
        <c:axId val="1332396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8044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195"/>
          <c:w val="0.10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DATA!$D$9:$D$455</c:f>
              <c:numCache>
                <c:ptCount val="447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7">
                  <c:v>276.334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4">
                  <c:v>0.477</c:v>
                </c:pt>
                <c:pt idx="125">
                  <c:v>1.289</c:v>
                </c:pt>
                <c:pt idx="126">
                  <c:v>0.594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3">
                  <c:v>0.258</c:v>
                </c:pt>
                <c:pt idx="134">
                  <c:v>0.031</c:v>
                </c:pt>
                <c:pt idx="135">
                  <c:v>7.172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39">
                  <c:v>1.06</c:v>
                </c:pt>
                <c:pt idx="140">
                  <c:v>3.857</c:v>
                </c:pt>
                <c:pt idx="141">
                  <c:v>14.011</c:v>
                </c:pt>
                <c:pt idx="142">
                  <c:v>17.439</c:v>
                </c:pt>
                <c:pt idx="143">
                  <c:v>93.761</c:v>
                </c:pt>
                <c:pt idx="144">
                  <c:v>31.576</c:v>
                </c:pt>
                <c:pt idx="145">
                  <c:v>7.965</c:v>
                </c:pt>
                <c:pt idx="146">
                  <c:v>1.417</c:v>
                </c:pt>
                <c:pt idx="147">
                  <c:v>0.834</c:v>
                </c:pt>
                <c:pt idx="148">
                  <c:v>40.544</c:v>
                </c:pt>
                <c:pt idx="149">
                  <c:v>0.779</c:v>
                </c:pt>
                <c:pt idx="150">
                  <c:v>8.651</c:v>
                </c:pt>
                <c:pt idx="151">
                  <c:v>212.88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</c:numCache>
            </c:numRef>
          </c:xVal>
          <c:yVal>
            <c:numRef>
              <c:f>DATA!$G$9:$G$455</c:f>
              <c:numCache>
                <c:ptCount val="447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7">
                  <c:v>64045.378512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39">
                  <c:v>0.001</c:v>
                </c:pt>
                <c:pt idx="140">
                  <c:v>0.001</c:v>
                </c:pt>
                <c:pt idx="141">
                  <c:v>0.0012105504</c:v>
                </c:pt>
                <c:pt idx="142">
                  <c:v>0.0015067296</c:v>
                </c:pt>
                <c:pt idx="143">
                  <c:v>0.008100950400000001</c:v>
                </c:pt>
                <c:pt idx="144">
                  <c:v>0.0027281664000000003</c:v>
                </c:pt>
                <c:pt idx="145">
                  <c:v>0.001</c:v>
                </c:pt>
                <c:pt idx="146">
                  <c:v>0.001</c:v>
                </c:pt>
                <c:pt idx="147">
                  <c:v>7.20576E-05</c:v>
                </c:pt>
                <c:pt idx="148">
                  <c:v>944.3391713279999</c:v>
                </c:pt>
                <c:pt idx="149">
                  <c:v>10.220355360000001</c:v>
                </c:pt>
                <c:pt idx="150">
                  <c:v>0.0007474464</c:v>
                </c:pt>
                <c:pt idx="151">
                  <c:v>0.018392832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</c:numCache>
            </c:numRef>
          </c:yVal>
          <c:smooth val="0"/>
        </c:ser>
        <c:axId val="52806786"/>
        <c:axId val="5499027"/>
      </c:scatterChart>
      <c:valAx>
        <c:axId val="5280678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99027"/>
        <c:crossesAt val="0.01"/>
        <c:crossBetween val="midCat"/>
        <c:dispUnits/>
      </c:valAx>
      <c:valAx>
        <c:axId val="549902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80678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455"/>
          <c:w val="0.171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P.77  Nam Mae Tha  A.Mae Tha  Lamphon   Year 2016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75"/>
          <c:w val="0.933"/>
          <c:h val="0.766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'P77'!$B$1:$B$365</c:f>
              <c:strCache/>
            </c:strRef>
          </c:cat>
          <c:val>
            <c:numRef>
              <c:f>'P77'!$D$1:$D$365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'P77'!$B$1:$B$365</c:f>
              <c:strCache/>
            </c:strRef>
          </c:cat>
          <c:val>
            <c:numRef>
              <c:f>'P77'!$E$1:$E$365</c:f>
              <c:numCache/>
            </c:numRef>
          </c:val>
          <c:smooth val="0"/>
        </c:ser>
        <c:marker val="1"/>
        <c:axId val="49491244"/>
        <c:axId val="42768013"/>
      </c:lineChart>
      <c:dateAx>
        <c:axId val="494912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768013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DATA!$D$427:$D$455</c:f>
              <c:numCache>
                <c:ptCount val="29"/>
                <c:pt idx="0">
                  <c:v>0.909</c:v>
                </c:pt>
                <c:pt idx="1">
                  <c:v>0.792</c:v>
                </c:pt>
                <c:pt idx="2">
                  <c:v>0.753</c:v>
                </c:pt>
                <c:pt idx="3">
                  <c:v>10.109</c:v>
                </c:pt>
                <c:pt idx="4">
                  <c:v>0.6</c:v>
                </c:pt>
                <c:pt idx="5">
                  <c:v>0.516</c:v>
                </c:pt>
                <c:pt idx="6">
                  <c:v>1.002</c:v>
                </c:pt>
                <c:pt idx="7">
                  <c:v>0.402</c:v>
                </c:pt>
                <c:pt idx="8">
                  <c:v>0.464</c:v>
                </c:pt>
                <c:pt idx="9">
                  <c:v>1.177</c:v>
                </c:pt>
                <c:pt idx="10">
                  <c:v>93.303</c:v>
                </c:pt>
                <c:pt idx="11">
                  <c:v>13.882</c:v>
                </c:pt>
                <c:pt idx="12">
                  <c:v>14.33</c:v>
                </c:pt>
                <c:pt idx="13">
                  <c:v>13.253</c:v>
                </c:pt>
                <c:pt idx="14">
                  <c:v>13.294</c:v>
                </c:pt>
                <c:pt idx="15">
                  <c:v>11.0985</c:v>
                </c:pt>
                <c:pt idx="16">
                  <c:v>11.725</c:v>
                </c:pt>
                <c:pt idx="17">
                  <c:v>10.774</c:v>
                </c:pt>
                <c:pt idx="18">
                  <c:v>0.089</c:v>
                </c:pt>
                <c:pt idx="19">
                  <c:v>0.087</c:v>
                </c:pt>
                <c:pt idx="20">
                  <c:v>0.093</c:v>
                </c:pt>
                <c:pt idx="21">
                  <c:v>0.091</c:v>
                </c:pt>
                <c:pt idx="22">
                  <c:v>0.087</c:v>
                </c:pt>
                <c:pt idx="23">
                  <c:v>0.081</c:v>
                </c:pt>
                <c:pt idx="24">
                  <c:v>0.083</c:v>
                </c:pt>
                <c:pt idx="25">
                  <c:v>0.08</c:v>
                </c:pt>
                <c:pt idx="26">
                  <c:v>0.04</c:v>
                </c:pt>
                <c:pt idx="27">
                  <c:v>0.022</c:v>
                </c:pt>
                <c:pt idx="28">
                  <c:v>0.025</c:v>
                </c:pt>
              </c:numCache>
            </c:numRef>
          </c:xVal>
          <c:yVal>
            <c:numRef>
              <c:f>DATA!$G$427:$G$455</c:f>
              <c:numCache>
                <c:ptCount val="29"/>
                <c:pt idx="0">
                  <c:v>6.86031564528</c:v>
                </c:pt>
                <c:pt idx="1">
                  <c:v>5.690611770624001</c:v>
                </c:pt>
                <c:pt idx="2">
                  <c:v>5.193155462399999</c:v>
                </c:pt>
                <c:pt idx="3">
                  <c:v>59.24429428896</c:v>
                </c:pt>
                <c:pt idx="4">
                  <c:v>6.217567257600001</c:v>
                </c:pt>
                <c:pt idx="5">
                  <c:v>3.3259204523520003</c:v>
                </c:pt>
                <c:pt idx="6">
                  <c:v>4.966256752128</c:v>
                </c:pt>
                <c:pt idx="7">
                  <c:v>1.788015484224</c:v>
                </c:pt>
                <c:pt idx="8">
                  <c:v>2.4585461683200007</c:v>
                </c:pt>
                <c:pt idx="9">
                  <c:v>6.711968184768001</c:v>
                </c:pt>
                <c:pt idx="10">
                  <c:v>13459.69572746602</c:v>
                </c:pt>
                <c:pt idx="11">
                  <c:v>85.27854085344</c:v>
                </c:pt>
                <c:pt idx="12">
                  <c:v>38.708651350080004</c:v>
                </c:pt>
                <c:pt idx="13">
                  <c:v>34.76799738547201</c:v>
                </c:pt>
                <c:pt idx="14">
                  <c:v>30.404403233280004</c:v>
                </c:pt>
                <c:pt idx="15">
                  <c:v>9.991561891248</c:v>
                </c:pt>
                <c:pt idx="16">
                  <c:v>14.973055372799998</c:v>
                </c:pt>
                <c:pt idx="17">
                  <c:v>5.595360196032</c:v>
                </c:pt>
                <c:pt idx="18">
                  <c:v>0.047434374144</c:v>
                </c:pt>
                <c:pt idx="19">
                  <c:v>0.00691508016</c:v>
                </c:pt>
                <c:pt idx="20">
                  <c:v>0.2808677911680001</c:v>
                </c:pt>
                <c:pt idx="21">
                  <c:v>0.22319864985600002</c:v>
                </c:pt>
                <c:pt idx="22">
                  <c:v>0.18824818348800001</c:v>
                </c:pt>
                <c:pt idx="23">
                  <c:v>0.263831141952</c:v>
                </c:pt>
                <c:pt idx="24">
                  <c:v>0.20609443152000007</c:v>
                </c:pt>
                <c:pt idx="25">
                  <c:v>0.04346901504</c:v>
                </c:pt>
                <c:pt idx="26">
                  <c:v>0.03633409152000001</c:v>
                </c:pt>
                <c:pt idx="27">
                  <c:v>0.011282052672</c:v>
                </c:pt>
                <c:pt idx="28">
                  <c:v>0.027301111200000002</c:v>
                </c:pt>
              </c:numCache>
            </c:numRef>
          </c:yVal>
          <c:smooth val="0"/>
        </c:ser>
        <c:axId val="49367798"/>
        <c:axId val="41656999"/>
      </c:scatterChart>
      <c:valAx>
        <c:axId val="4936779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656999"/>
        <c:crossesAt val="0.01"/>
        <c:crossBetween val="midCat"/>
        <c:dispUnits/>
      </c:valAx>
      <c:valAx>
        <c:axId val="4165699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36779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195"/>
          <c:w val="0.10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209550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60388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18</xdr:row>
      <xdr:rowOff>38100</xdr:rowOff>
    </xdr:from>
    <xdr:to>
      <xdr:col>14</xdr:col>
      <xdr:colOff>561975</xdr:colOff>
      <xdr:row>34</xdr:row>
      <xdr:rowOff>257175</xdr:rowOff>
    </xdr:to>
    <xdr:graphicFrame>
      <xdr:nvGraphicFramePr>
        <xdr:cNvPr id="2" name="Chart 1"/>
        <xdr:cNvGraphicFramePr/>
      </xdr:nvGraphicFramePr>
      <xdr:xfrm>
        <a:off x="2809875" y="51816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227"/>
  <sheetViews>
    <sheetView tabSelected="1" zoomScalePageLayoutView="0" workbookViewId="0" topLeftCell="A184">
      <selection activeCell="O189" sqref="O189"/>
    </sheetView>
  </sheetViews>
  <sheetFormatPr defaultColWidth="9.140625" defaultRowHeight="23.25"/>
  <cols>
    <col min="1" max="1" width="9.140625" style="152" customWidth="1"/>
    <col min="2" max="2" width="9.140625" style="154" customWidth="1"/>
    <col min="3" max="4" width="9.140625" style="164" customWidth="1"/>
    <col min="9" max="10" width="9.140625" style="173" customWidth="1"/>
  </cols>
  <sheetData>
    <row r="1" spans="1:10" s="128" customFormat="1" ht="18.75" customHeight="1">
      <c r="A1" s="231" t="s">
        <v>164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s="128" customFormat="1" ht="18.75" customHeight="1">
      <c r="A2" s="147" t="s">
        <v>165</v>
      </c>
      <c r="B2" s="130" t="s">
        <v>166</v>
      </c>
      <c r="C2" s="157" t="s">
        <v>167</v>
      </c>
      <c r="D2" s="158" t="s">
        <v>167</v>
      </c>
      <c r="E2" s="129" t="s">
        <v>168</v>
      </c>
      <c r="F2" s="131" t="s">
        <v>168</v>
      </c>
      <c r="G2" s="129" t="s">
        <v>168</v>
      </c>
      <c r="H2" s="130" t="s">
        <v>169</v>
      </c>
      <c r="I2" s="165" t="s">
        <v>168</v>
      </c>
      <c r="J2" s="166" t="s">
        <v>168</v>
      </c>
    </row>
    <row r="3" spans="1:10" s="128" customFormat="1" ht="18.75" customHeight="1">
      <c r="A3" s="148" t="s">
        <v>170</v>
      </c>
      <c r="B3" s="133" t="s">
        <v>171</v>
      </c>
      <c r="C3" s="159" t="s">
        <v>172</v>
      </c>
      <c r="D3" s="160" t="s">
        <v>172</v>
      </c>
      <c r="E3" s="132" t="s">
        <v>173</v>
      </c>
      <c r="F3" s="134" t="s">
        <v>173</v>
      </c>
      <c r="G3" s="132" t="s">
        <v>174</v>
      </c>
      <c r="H3" s="133" t="s">
        <v>175</v>
      </c>
      <c r="I3" s="167" t="s">
        <v>176</v>
      </c>
      <c r="J3" s="168" t="s">
        <v>177</v>
      </c>
    </row>
    <row r="4" spans="1:10" s="128" customFormat="1" ht="18.75" customHeight="1">
      <c r="A4" s="149"/>
      <c r="B4" s="133" t="s">
        <v>178</v>
      </c>
      <c r="C4" s="159" t="s">
        <v>179</v>
      </c>
      <c r="D4" s="160" t="s">
        <v>180</v>
      </c>
      <c r="E4" s="132" t="s">
        <v>181</v>
      </c>
      <c r="F4" s="134" t="s">
        <v>182</v>
      </c>
      <c r="G4" s="132" t="s">
        <v>183</v>
      </c>
      <c r="H4" s="133" t="s">
        <v>184</v>
      </c>
      <c r="I4" s="169"/>
      <c r="J4" s="170"/>
    </row>
    <row r="5" spans="1:10" s="128" customFormat="1" ht="18.75" customHeight="1">
      <c r="A5" s="150"/>
      <c r="B5" s="137"/>
      <c r="C5" s="161" t="s">
        <v>76</v>
      </c>
      <c r="D5" s="162" t="s">
        <v>75</v>
      </c>
      <c r="E5" s="136" t="s">
        <v>77</v>
      </c>
      <c r="F5" s="138"/>
      <c r="G5" s="136" t="s">
        <v>185</v>
      </c>
      <c r="H5" s="135"/>
      <c r="I5" s="171" t="s">
        <v>186</v>
      </c>
      <c r="J5" s="168" t="s">
        <v>187</v>
      </c>
    </row>
    <row r="6" spans="1:10" s="128" customFormat="1" ht="18.75" customHeight="1">
      <c r="A6" s="139">
        <v>20946</v>
      </c>
      <c r="B6" s="140">
        <v>10</v>
      </c>
      <c r="C6" s="141">
        <v>85.075</v>
      </c>
      <c r="D6" s="141">
        <v>85.1704</v>
      </c>
      <c r="E6" s="141">
        <f aca="true" t="shared" si="0" ref="E6:E41">D6-C6</f>
        <v>0.09539999999999793</v>
      </c>
      <c r="F6" s="142">
        <f>((10^6)*E6/G6)</f>
        <v>318.0106003533382</v>
      </c>
      <c r="G6" s="143">
        <f aca="true" t="shared" si="1" ref="G6:G41">I6-J6</f>
        <v>299.99</v>
      </c>
      <c r="H6" s="140">
        <v>1</v>
      </c>
      <c r="I6" s="144">
        <v>669.34</v>
      </c>
      <c r="J6" s="143">
        <v>369.35</v>
      </c>
    </row>
    <row r="7" spans="1:10" s="128" customFormat="1" ht="18.75" customHeight="1">
      <c r="A7" s="139"/>
      <c r="B7" s="140">
        <v>11</v>
      </c>
      <c r="C7" s="141">
        <v>86.0692</v>
      </c>
      <c r="D7" s="141">
        <v>86.1416</v>
      </c>
      <c r="E7" s="141">
        <f t="shared" si="0"/>
        <v>0.0724000000000018</v>
      </c>
      <c r="F7" s="142">
        <f aca="true" t="shared" si="2" ref="F7:F14">((10^6)*E7/G7)</f>
        <v>251.76478770386964</v>
      </c>
      <c r="G7" s="143">
        <f t="shared" si="1"/>
        <v>287.57</v>
      </c>
      <c r="H7" s="140">
        <v>2</v>
      </c>
      <c r="I7" s="144">
        <v>790.49</v>
      </c>
      <c r="J7" s="143">
        <v>502.92</v>
      </c>
    </row>
    <row r="8" spans="1:10" s="128" customFormat="1" ht="18.75" customHeight="1">
      <c r="A8" s="139"/>
      <c r="B8" s="140">
        <v>12</v>
      </c>
      <c r="C8" s="141">
        <v>84.8089</v>
      </c>
      <c r="D8" s="141">
        <v>84.8905</v>
      </c>
      <c r="E8" s="141">
        <f t="shared" si="0"/>
        <v>0.08160000000000878</v>
      </c>
      <c r="F8" s="142">
        <f t="shared" si="2"/>
        <v>307.9710144927867</v>
      </c>
      <c r="G8" s="143">
        <f t="shared" si="1"/>
        <v>264.96000000000004</v>
      </c>
      <c r="H8" s="140">
        <v>3</v>
      </c>
      <c r="I8" s="144">
        <v>630.24</v>
      </c>
      <c r="J8" s="145">
        <v>365.28</v>
      </c>
    </row>
    <row r="9" spans="1:10" s="128" customFormat="1" ht="18.75" customHeight="1">
      <c r="A9" s="139">
        <v>20959</v>
      </c>
      <c r="B9" s="140">
        <v>13</v>
      </c>
      <c r="C9" s="141">
        <v>86.7259</v>
      </c>
      <c r="D9" s="141">
        <v>86.7483</v>
      </c>
      <c r="E9" s="141">
        <f t="shared" si="0"/>
        <v>0.02240000000000464</v>
      </c>
      <c r="F9" s="142">
        <f t="shared" si="2"/>
        <v>80.73235781735978</v>
      </c>
      <c r="G9" s="143">
        <f t="shared" si="1"/>
        <v>277.4599999999999</v>
      </c>
      <c r="H9" s="140">
        <v>4</v>
      </c>
      <c r="I9" s="144">
        <v>612.68</v>
      </c>
      <c r="J9" s="143">
        <v>335.22</v>
      </c>
    </row>
    <row r="10" spans="1:10" s="128" customFormat="1" ht="18.75" customHeight="1">
      <c r="A10" s="139"/>
      <c r="B10" s="140">
        <v>14</v>
      </c>
      <c r="C10" s="141">
        <v>85.93</v>
      </c>
      <c r="D10" s="141">
        <v>85.9546</v>
      </c>
      <c r="E10" s="141">
        <f t="shared" si="0"/>
        <v>0.024599999999992406</v>
      </c>
      <c r="F10" s="142">
        <f t="shared" si="2"/>
        <v>82.65851281876417</v>
      </c>
      <c r="G10" s="143">
        <f t="shared" si="1"/>
        <v>297.61</v>
      </c>
      <c r="H10" s="140">
        <v>5</v>
      </c>
      <c r="I10" s="144">
        <v>600.49</v>
      </c>
      <c r="J10" s="143">
        <v>302.88</v>
      </c>
    </row>
    <row r="11" spans="1:10" s="128" customFormat="1" ht="18.75" customHeight="1">
      <c r="A11" s="139"/>
      <c r="B11" s="140">
        <v>15</v>
      </c>
      <c r="C11" s="141">
        <v>86.9952</v>
      </c>
      <c r="D11" s="141">
        <v>87.0192</v>
      </c>
      <c r="E11" s="141">
        <f t="shared" si="0"/>
        <v>0.02400000000000091</v>
      </c>
      <c r="F11" s="142">
        <f t="shared" si="2"/>
        <v>71.59050232669404</v>
      </c>
      <c r="G11" s="143">
        <f t="shared" si="1"/>
        <v>335.24</v>
      </c>
      <c r="H11" s="140">
        <v>6</v>
      </c>
      <c r="I11" s="144">
        <v>704.72</v>
      </c>
      <c r="J11" s="145">
        <v>369.48</v>
      </c>
    </row>
    <row r="12" spans="1:10" s="128" customFormat="1" ht="18.75" customHeight="1">
      <c r="A12" s="139">
        <v>20969</v>
      </c>
      <c r="B12" s="140">
        <v>16</v>
      </c>
      <c r="C12" s="141">
        <v>86.1378</v>
      </c>
      <c r="D12" s="141">
        <v>86.1434</v>
      </c>
      <c r="E12" s="141">
        <f t="shared" si="0"/>
        <v>0.00560000000000116</v>
      </c>
      <c r="F12" s="142">
        <f t="shared" si="2"/>
        <v>16.91076551412097</v>
      </c>
      <c r="G12" s="143">
        <f t="shared" si="1"/>
        <v>331.15</v>
      </c>
      <c r="H12" s="140">
        <v>7</v>
      </c>
      <c r="I12" s="144">
        <v>714.53</v>
      </c>
      <c r="J12" s="143">
        <v>383.38</v>
      </c>
    </row>
    <row r="13" spans="1:10" s="128" customFormat="1" ht="18.75" customHeight="1">
      <c r="A13" s="139"/>
      <c r="B13" s="140">
        <v>17</v>
      </c>
      <c r="C13" s="141">
        <v>87.208</v>
      </c>
      <c r="D13" s="141">
        <v>87.2123</v>
      </c>
      <c r="E13" s="141">
        <f t="shared" si="0"/>
        <v>0.004300000000000637</v>
      </c>
      <c r="F13" s="142">
        <f t="shared" si="2"/>
        <v>12.956490297699881</v>
      </c>
      <c r="G13" s="143">
        <f t="shared" si="1"/>
        <v>331.88</v>
      </c>
      <c r="H13" s="140">
        <v>8</v>
      </c>
      <c r="I13" s="144">
        <v>678.61</v>
      </c>
      <c r="J13" s="143">
        <v>346.73</v>
      </c>
    </row>
    <row r="14" spans="1:10" s="128" customFormat="1" ht="18.75" customHeight="1">
      <c r="A14" s="139"/>
      <c r="B14" s="140">
        <v>18</v>
      </c>
      <c r="C14" s="141">
        <v>85.1373</v>
      </c>
      <c r="D14" s="141">
        <v>85.1441</v>
      </c>
      <c r="E14" s="141">
        <f t="shared" si="0"/>
        <v>0.006799999999998363</v>
      </c>
      <c r="F14" s="142">
        <f t="shared" si="2"/>
        <v>23.520459340729698</v>
      </c>
      <c r="G14" s="143">
        <f t="shared" si="1"/>
        <v>289.11</v>
      </c>
      <c r="H14" s="140">
        <v>9</v>
      </c>
      <c r="I14" s="144">
        <v>807.71</v>
      </c>
      <c r="J14" s="145">
        <v>518.6</v>
      </c>
    </row>
    <row r="15" spans="1:10" s="128" customFormat="1" ht="18.75" customHeight="1">
      <c r="A15" s="139">
        <v>20977</v>
      </c>
      <c r="B15" s="140">
        <v>25</v>
      </c>
      <c r="C15" s="141">
        <v>87.02</v>
      </c>
      <c r="D15" s="141">
        <v>87.023</v>
      </c>
      <c r="E15" s="141">
        <f t="shared" si="0"/>
        <v>0.0030000000000001137</v>
      </c>
      <c r="F15" s="142">
        <f>((10^6)*E15/G15)</f>
        <v>13.37017559497332</v>
      </c>
      <c r="G15" s="143">
        <f t="shared" si="1"/>
        <v>224.38</v>
      </c>
      <c r="H15" s="140">
        <v>10</v>
      </c>
      <c r="I15" s="144">
        <v>769.8</v>
      </c>
      <c r="J15" s="143">
        <v>545.42</v>
      </c>
    </row>
    <row r="16" spans="1:10" s="128" customFormat="1" ht="18.75" customHeight="1">
      <c r="A16" s="139"/>
      <c r="B16" s="140">
        <v>26</v>
      </c>
      <c r="C16" s="141">
        <v>85.7793</v>
      </c>
      <c r="D16" s="141">
        <v>85.7866</v>
      </c>
      <c r="E16" s="141">
        <f t="shared" si="0"/>
        <v>0.00730000000000075</v>
      </c>
      <c r="F16" s="142">
        <f aca="true" t="shared" si="3" ref="F16:F23">((10^6)*E16/G16)</f>
        <v>25.088497095923127</v>
      </c>
      <c r="G16" s="143">
        <f t="shared" si="1"/>
        <v>290.9699999999999</v>
      </c>
      <c r="H16" s="140">
        <v>11</v>
      </c>
      <c r="I16" s="144">
        <v>819.66</v>
      </c>
      <c r="J16" s="143">
        <v>528.69</v>
      </c>
    </row>
    <row r="17" spans="1:10" s="128" customFormat="1" ht="18.75" customHeight="1">
      <c r="A17" s="139"/>
      <c r="B17" s="140">
        <v>27</v>
      </c>
      <c r="C17" s="141">
        <v>86.3109</v>
      </c>
      <c r="D17" s="141">
        <v>86.3144</v>
      </c>
      <c r="E17" s="141">
        <f t="shared" si="0"/>
        <v>0.003500000000002501</v>
      </c>
      <c r="F17" s="142">
        <f t="shared" si="3"/>
        <v>13.382785913671478</v>
      </c>
      <c r="G17" s="143">
        <f t="shared" si="1"/>
        <v>261.53</v>
      </c>
      <c r="H17" s="140">
        <v>12</v>
      </c>
      <c r="I17" s="144">
        <v>790.91</v>
      </c>
      <c r="J17" s="145">
        <v>529.38</v>
      </c>
    </row>
    <row r="18" spans="1:11" s="128" customFormat="1" ht="18.75" customHeight="1">
      <c r="A18" s="139">
        <v>20989</v>
      </c>
      <c r="B18" s="140">
        <v>28</v>
      </c>
      <c r="C18" s="141">
        <v>87.1726</v>
      </c>
      <c r="D18" s="141">
        <v>87.1835</v>
      </c>
      <c r="E18" s="141">
        <f t="shared" si="0"/>
        <v>0.01089999999999236</v>
      </c>
      <c r="F18" s="142">
        <f t="shared" si="3"/>
        <v>35.391908565466466</v>
      </c>
      <c r="G18" s="143">
        <f t="shared" si="1"/>
        <v>307.97999999999996</v>
      </c>
      <c r="H18" s="140">
        <v>13</v>
      </c>
      <c r="I18" s="144">
        <v>632.16</v>
      </c>
      <c r="J18" s="143">
        <v>324.18</v>
      </c>
      <c r="K18" s="146"/>
    </row>
    <row r="19" spans="1:11" s="128" customFormat="1" ht="18.75" customHeight="1">
      <c r="A19" s="139"/>
      <c r="B19" s="140">
        <v>29</v>
      </c>
      <c r="C19" s="141">
        <v>85.223</v>
      </c>
      <c r="D19" s="141">
        <v>85.2337</v>
      </c>
      <c r="E19" s="141">
        <f t="shared" si="0"/>
        <v>0.010699999999999932</v>
      </c>
      <c r="F19" s="142">
        <f t="shared" si="3"/>
        <v>34.507223942208235</v>
      </c>
      <c r="G19" s="143">
        <f t="shared" si="1"/>
        <v>310.08000000000004</v>
      </c>
      <c r="H19" s="140">
        <v>14</v>
      </c>
      <c r="I19" s="144">
        <v>694.59</v>
      </c>
      <c r="J19" s="143">
        <v>384.51</v>
      </c>
      <c r="K19" s="146"/>
    </row>
    <row r="20" spans="1:10" s="128" customFormat="1" ht="18.75" customHeight="1">
      <c r="A20" s="139"/>
      <c r="B20" s="140">
        <v>30</v>
      </c>
      <c r="C20" s="141">
        <v>84.9457</v>
      </c>
      <c r="D20" s="141">
        <v>84.9633</v>
      </c>
      <c r="E20" s="141">
        <f t="shared" si="0"/>
        <v>0.017600000000001614</v>
      </c>
      <c r="F20" s="142">
        <f t="shared" si="3"/>
        <v>61.680801850429724</v>
      </c>
      <c r="G20" s="143">
        <f t="shared" si="1"/>
        <v>285.34</v>
      </c>
      <c r="H20" s="140">
        <v>15</v>
      </c>
      <c r="I20" s="144">
        <v>561.5</v>
      </c>
      <c r="J20" s="145">
        <v>276.16</v>
      </c>
    </row>
    <row r="21" spans="1:10" s="128" customFormat="1" ht="18" customHeight="1">
      <c r="A21" s="139">
        <v>21001</v>
      </c>
      <c r="B21" s="140">
        <v>31</v>
      </c>
      <c r="C21" s="141">
        <v>84.8405</v>
      </c>
      <c r="D21" s="141">
        <v>84.8515</v>
      </c>
      <c r="E21" s="141">
        <f t="shared" si="0"/>
        <v>0.01099999999999568</v>
      </c>
      <c r="F21" s="142">
        <f t="shared" si="3"/>
        <v>39.797395079579154</v>
      </c>
      <c r="G21" s="143">
        <f t="shared" si="1"/>
        <v>276.40000000000003</v>
      </c>
      <c r="H21" s="140">
        <v>16</v>
      </c>
      <c r="I21" s="144">
        <v>640.94</v>
      </c>
      <c r="J21" s="143">
        <v>364.54</v>
      </c>
    </row>
    <row r="22" spans="1:10" s="128" customFormat="1" ht="18.75" customHeight="1">
      <c r="A22" s="139"/>
      <c r="B22" s="140">
        <v>32</v>
      </c>
      <c r="C22" s="141">
        <v>85.0004</v>
      </c>
      <c r="D22" s="141">
        <v>85.0084</v>
      </c>
      <c r="E22" s="141">
        <f t="shared" si="0"/>
        <v>0.007999999999995566</v>
      </c>
      <c r="F22" s="142">
        <f t="shared" si="3"/>
        <v>32.204822672177315</v>
      </c>
      <c r="G22" s="143">
        <f t="shared" si="1"/>
        <v>248.40999999999997</v>
      </c>
      <c r="H22" s="140">
        <v>17</v>
      </c>
      <c r="I22" s="144">
        <v>797.26</v>
      </c>
      <c r="J22" s="143">
        <v>548.85</v>
      </c>
    </row>
    <row r="23" spans="1:10" s="128" customFormat="1" ht="18.75" customHeight="1">
      <c r="A23" s="139"/>
      <c r="B23" s="140">
        <v>33</v>
      </c>
      <c r="C23" s="141">
        <v>85.9654</v>
      </c>
      <c r="D23" s="141">
        <v>85.9682</v>
      </c>
      <c r="E23" s="141">
        <f t="shared" si="0"/>
        <v>0.0027999999999934744</v>
      </c>
      <c r="F23" s="142">
        <f t="shared" si="3"/>
        <v>11.72382029055594</v>
      </c>
      <c r="G23" s="143">
        <f t="shared" si="1"/>
        <v>238.82999999999993</v>
      </c>
      <c r="H23" s="140">
        <v>18</v>
      </c>
      <c r="I23" s="144">
        <v>795.16</v>
      </c>
      <c r="J23" s="145">
        <v>556.33</v>
      </c>
    </row>
    <row r="24" spans="1:10" s="128" customFormat="1" ht="18.75" customHeight="1">
      <c r="A24" s="139">
        <v>21010</v>
      </c>
      <c r="B24" s="140">
        <v>10</v>
      </c>
      <c r="C24" s="141">
        <v>85.0957</v>
      </c>
      <c r="D24" s="141">
        <v>85.1177</v>
      </c>
      <c r="E24" s="141">
        <f t="shared" si="0"/>
        <v>0.02200000000000557</v>
      </c>
      <c r="F24" s="142">
        <f>((10^6)*E24/G24)</f>
        <v>77.09019552878816</v>
      </c>
      <c r="G24" s="143">
        <f t="shared" si="1"/>
        <v>285.38000000000005</v>
      </c>
      <c r="H24" s="140">
        <v>19</v>
      </c>
      <c r="I24" s="144">
        <v>707.46</v>
      </c>
      <c r="J24" s="143">
        <v>422.08</v>
      </c>
    </row>
    <row r="25" spans="1:10" s="128" customFormat="1" ht="18.75" customHeight="1">
      <c r="A25" s="139"/>
      <c r="B25" s="140">
        <v>11</v>
      </c>
      <c r="C25" s="141">
        <v>86.1223</v>
      </c>
      <c r="D25" s="141">
        <v>86.1447</v>
      </c>
      <c r="E25" s="141">
        <f t="shared" si="0"/>
        <v>0.02240000000000464</v>
      </c>
      <c r="F25" s="142">
        <f aca="true" t="shared" si="4" ref="F25:F32">((10^6)*E25/G25)</f>
        <v>83.0060031127423</v>
      </c>
      <c r="G25" s="143">
        <f t="shared" si="1"/>
        <v>269.86</v>
      </c>
      <c r="H25" s="140">
        <v>20</v>
      </c>
      <c r="I25" s="144">
        <v>778.97</v>
      </c>
      <c r="J25" s="143">
        <v>509.11</v>
      </c>
    </row>
    <row r="26" spans="1:10" s="128" customFormat="1" ht="18.75" customHeight="1">
      <c r="A26" s="139"/>
      <c r="B26" s="140">
        <v>12</v>
      </c>
      <c r="C26" s="141">
        <v>84.8548</v>
      </c>
      <c r="D26" s="141">
        <v>84.8765</v>
      </c>
      <c r="E26" s="141">
        <f t="shared" si="0"/>
        <v>0.02169999999999561</v>
      </c>
      <c r="F26" s="142">
        <f t="shared" si="4"/>
        <v>70.24244974588291</v>
      </c>
      <c r="G26" s="143">
        <f t="shared" si="1"/>
        <v>308.93000000000006</v>
      </c>
      <c r="H26" s="140">
        <v>21</v>
      </c>
      <c r="I26" s="144">
        <v>644.21</v>
      </c>
      <c r="J26" s="145">
        <v>335.28</v>
      </c>
    </row>
    <row r="27" spans="1:10" s="128" customFormat="1" ht="18.75" customHeight="1">
      <c r="A27" s="139">
        <v>21022</v>
      </c>
      <c r="B27" s="140">
        <v>13</v>
      </c>
      <c r="C27" s="141">
        <v>86.7395</v>
      </c>
      <c r="D27" s="141">
        <v>86.7682</v>
      </c>
      <c r="E27" s="141">
        <f t="shared" si="0"/>
        <v>0.028699999999986403</v>
      </c>
      <c r="F27" s="142">
        <f t="shared" si="4"/>
        <v>99.31826833230578</v>
      </c>
      <c r="G27" s="143">
        <f t="shared" si="1"/>
        <v>288.97</v>
      </c>
      <c r="H27" s="140">
        <v>22</v>
      </c>
      <c r="I27" s="144">
        <v>776.6</v>
      </c>
      <c r="J27" s="143">
        <v>487.63</v>
      </c>
    </row>
    <row r="28" spans="1:11" s="128" customFormat="1" ht="18.75" customHeight="1">
      <c r="A28" s="139"/>
      <c r="B28" s="140">
        <v>14</v>
      </c>
      <c r="C28" s="141">
        <v>85.961</v>
      </c>
      <c r="D28" s="141">
        <v>85.9882</v>
      </c>
      <c r="E28" s="141">
        <f t="shared" si="0"/>
        <v>0.027200000000007662</v>
      </c>
      <c r="F28" s="142">
        <f t="shared" si="4"/>
        <v>87.98317968626122</v>
      </c>
      <c r="G28" s="143">
        <f t="shared" si="1"/>
        <v>309.15000000000003</v>
      </c>
      <c r="H28" s="140">
        <v>23</v>
      </c>
      <c r="I28" s="144">
        <v>702.83</v>
      </c>
      <c r="J28" s="143">
        <v>393.68</v>
      </c>
      <c r="K28" s="146"/>
    </row>
    <row r="29" spans="1:11" s="128" customFormat="1" ht="18.75" customHeight="1">
      <c r="A29" s="139"/>
      <c r="B29" s="140">
        <v>15</v>
      </c>
      <c r="C29" s="141">
        <v>87.0075</v>
      </c>
      <c r="D29" s="141">
        <v>87.0342</v>
      </c>
      <c r="E29" s="141">
        <f t="shared" si="0"/>
        <v>0.026700000000005275</v>
      </c>
      <c r="F29" s="142">
        <f t="shared" si="4"/>
        <v>85.96265292983024</v>
      </c>
      <c r="G29" s="143">
        <f t="shared" si="1"/>
        <v>310.6</v>
      </c>
      <c r="H29" s="140">
        <v>24</v>
      </c>
      <c r="I29" s="144">
        <v>698.49</v>
      </c>
      <c r="J29" s="145">
        <v>387.89</v>
      </c>
      <c r="K29" s="146"/>
    </row>
    <row r="30" spans="1:10" s="128" customFormat="1" ht="18.75" customHeight="1">
      <c r="A30" s="139">
        <v>21029</v>
      </c>
      <c r="B30" s="140">
        <v>16</v>
      </c>
      <c r="C30" s="141">
        <v>86.1706</v>
      </c>
      <c r="D30" s="141">
        <v>86.1973</v>
      </c>
      <c r="E30" s="141">
        <f t="shared" si="0"/>
        <v>0.026700000000005275</v>
      </c>
      <c r="F30" s="142">
        <f t="shared" si="4"/>
        <v>89.35443927581161</v>
      </c>
      <c r="G30" s="143">
        <f t="shared" si="1"/>
        <v>298.81000000000006</v>
      </c>
      <c r="H30" s="140">
        <v>25</v>
      </c>
      <c r="I30" s="144">
        <v>666.34</v>
      </c>
      <c r="J30" s="143">
        <v>367.53</v>
      </c>
    </row>
    <row r="31" spans="1:10" s="128" customFormat="1" ht="18.75" customHeight="1">
      <c r="A31" s="139"/>
      <c r="B31" s="140">
        <v>17</v>
      </c>
      <c r="C31" s="141">
        <v>87.1967</v>
      </c>
      <c r="D31" s="141">
        <v>87.2288</v>
      </c>
      <c r="E31" s="141">
        <f t="shared" si="0"/>
        <v>0.032099999999999795</v>
      </c>
      <c r="F31" s="142">
        <f t="shared" si="4"/>
        <v>118.54642144914617</v>
      </c>
      <c r="G31" s="143">
        <f t="shared" si="1"/>
        <v>270.78</v>
      </c>
      <c r="H31" s="140">
        <v>26</v>
      </c>
      <c r="I31" s="144">
        <v>639.14</v>
      </c>
      <c r="J31" s="143">
        <v>368.36</v>
      </c>
    </row>
    <row r="32" spans="1:10" s="128" customFormat="1" ht="18.75" customHeight="1">
      <c r="A32" s="139"/>
      <c r="B32" s="140">
        <v>18</v>
      </c>
      <c r="C32" s="141">
        <v>85.1343</v>
      </c>
      <c r="D32" s="141">
        <v>85.1623</v>
      </c>
      <c r="E32" s="141">
        <f t="shared" si="0"/>
        <v>0.028000000000005798</v>
      </c>
      <c r="F32" s="142">
        <f t="shared" si="4"/>
        <v>92.63241472857314</v>
      </c>
      <c r="G32" s="143">
        <f t="shared" si="1"/>
        <v>302.27</v>
      </c>
      <c r="H32" s="140">
        <v>27</v>
      </c>
      <c r="I32" s="144">
        <v>669</v>
      </c>
      <c r="J32" s="145">
        <v>366.73</v>
      </c>
    </row>
    <row r="33" spans="1:10" s="128" customFormat="1" ht="18.75" customHeight="1">
      <c r="A33" s="139">
        <v>21040</v>
      </c>
      <c r="B33" s="140">
        <v>25</v>
      </c>
      <c r="C33" s="141">
        <v>87.084</v>
      </c>
      <c r="D33" s="141">
        <v>87.1179</v>
      </c>
      <c r="E33" s="141">
        <f t="shared" si="0"/>
        <v>0.033900000000002706</v>
      </c>
      <c r="F33" s="142">
        <f>((10^6)*E33/G33)</f>
        <v>113.58305970650243</v>
      </c>
      <c r="G33" s="143">
        <f t="shared" si="1"/>
        <v>298.4599999999999</v>
      </c>
      <c r="H33" s="140">
        <v>28</v>
      </c>
      <c r="I33" s="144">
        <v>834.92</v>
      </c>
      <c r="J33" s="143">
        <v>536.46</v>
      </c>
    </row>
    <row r="34" spans="1:10" s="128" customFormat="1" ht="18.75" customHeight="1">
      <c r="A34" s="139"/>
      <c r="B34" s="140">
        <v>26</v>
      </c>
      <c r="C34" s="141">
        <v>85.8272</v>
      </c>
      <c r="D34" s="141">
        <v>85.863</v>
      </c>
      <c r="E34" s="141">
        <f t="shared" si="0"/>
        <v>0.035799999999994725</v>
      </c>
      <c r="F34" s="142">
        <f aca="true" t="shared" si="5" ref="F34:F41">((10^6)*E34/G34)</f>
        <v>125.40283032084467</v>
      </c>
      <c r="G34" s="143">
        <f t="shared" si="1"/>
        <v>285.4799999999999</v>
      </c>
      <c r="H34" s="140">
        <v>29</v>
      </c>
      <c r="I34" s="144">
        <v>798.56</v>
      </c>
      <c r="J34" s="143">
        <v>513.08</v>
      </c>
    </row>
    <row r="35" spans="1:10" s="128" customFormat="1" ht="18.75" customHeight="1">
      <c r="A35" s="139"/>
      <c r="B35" s="140">
        <v>27</v>
      </c>
      <c r="C35" s="141">
        <v>86.3482</v>
      </c>
      <c r="D35" s="141">
        <v>86.3892</v>
      </c>
      <c r="E35" s="141">
        <f t="shared" si="0"/>
        <v>0.04099999999999682</v>
      </c>
      <c r="F35" s="142">
        <f t="shared" si="5"/>
        <v>122.2384544288984</v>
      </c>
      <c r="G35" s="143">
        <f t="shared" si="1"/>
        <v>335.41</v>
      </c>
      <c r="H35" s="140">
        <v>30</v>
      </c>
      <c r="I35" s="144">
        <v>701.86</v>
      </c>
      <c r="J35" s="145">
        <v>366.45</v>
      </c>
    </row>
    <row r="36" spans="1:10" s="128" customFormat="1" ht="18.75" customHeight="1">
      <c r="A36" s="139">
        <v>21051</v>
      </c>
      <c r="B36" s="140">
        <v>28</v>
      </c>
      <c r="C36" s="141">
        <v>87.2375</v>
      </c>
      <c r="D36" s="141">
        <v>87.2414</v>
      </c>
      <c r="E36" s="141">
        <f t="shared" si="0"/>
        <v>0.003900000000001569</v>
      </c>
      <c r="F36" s="142">
        <f t="shared" si="5"/>
        <v>11.746280344562281</v>
      </c>
      <c r="G36" s="143">
        <f t="shared" si="1"/>
        <v>332.02000000000004</v>
      </c>
      <c r="H36" s="140">
        <v>31</v>
      </c>
      <c r="I36" s="144">
        <v>699.7</v>
      </c>
      <c r="J36" s="143">
        <v>367.68</v>
      </c>
    </row>
    <row r="37" spans="1:10" s="128" customFormat="1" ht="18" customHeight="1">
      <c r="A37" s="139"/>
      <c r="B37" s="140">
        <v>29</v>
      </c>
      <c r="C37" s="141">
        <v>85.2734</v>
      </c>
      <c r="D37" s="141">
        <v>85.278</v>
      </c>
      <c r="E37" s="141">
        <f t="shared" si="0"/>
        <v>0.004600000000010596</v>
      </c>
      <c r="F37" s="142">
        <f t="shared" si="5"/>
        <v>15.093349082949748</v>
      </c>
      <c r="G37" s="143">
        <f t="shared" si="1"/>
        <v>304.77000000000004</v>
      </c>
      <c r="H37" s="140">
        <v>32</v>
      </c>
      <c r="I37" s="144">
        <v>634.34</v>
      </c>
      <c r="J37" s="143">
        <v>329.57</v>
      </c>
    </row>
    <row r="38" spans="1:10" s="128" customFormat="1" ht="18.75" customHeight="1">
      <c r="A38" s="139"/>
      <c r="B38" s="140">
        <v>30</v>
      </c>
      <c r="C38" s="141">
        <v>84.999</v>
      </c>
      <c r="D38" s="141">
        <v>85.0011</v>
      </c>
      <c r="E38" s="141">
        <f t="shared" si="0"/>
        <v>0.0020999999999986585</v>
      </c>
      <c r="F38" s="142">
        <f t="shared" si="5"/>
        <v>7.520951221254417</v>
      </c>
      <c r="G38" s="143">
        <f t="shared" si="1"/>
        <v>279.22</v>
      </c>
      <c r="H38" s="140">
        <v>33</v>
      </c>
      <c r="I38" s="144">
        <v>666.25</v>
      </c>
      <c r="J38" s="145">
        <v>387.03</v>
      </c>
    </row>
    <row r="39" spans="1:10" s="128" customFormat="1" ht="18.75" customHeight="1">
      <c r="A39" s="139">
        <v>21059</v>
      </c>
      <c r="B39" s="140">
        <v>31</v>
      </c>
      <c r="C39" s="141">
        <v>84.9057</v>
      </c>
      <c r="D39" s="141">
        <v>84.9105</v>
      </c>
      <c r="E39" s="141">
        <f t="shared" si="0"/>
        <v>0.004800000000003024</v>
      </c>
      <c r="F39" s="142">
        <f t="shared" si="5"/>
        <v>14.835878098544303</v>
      </c>
      <c r="G39" s="143">
        <f t="shared" si="1"/>
        <v>323.54</v>
      </c>
      <c r="H39" s="140">
        <v>34</v>
      </c>
      <c r="I39" s="144">
        <v>686.22</v>
      </c>
      <c r="J39" s="143">
        <v>362.68</v>
      </c>
    </row>
    <row r="40" spans="1:10" s="128" customFormat="1" ht="18.75" customHeight="1">
      <c r="A40" s="139"/>
      <c r="B40" s="140">
        <v>32</v>
      </c>
      <c r="C40" s="141">
        <v>85.0565</v>
      </c>
      <c r="D40" s="141">
        <v>85.062</v>
      </c>
      <c r="E40" s="141">
        <f t="shared" si="0"/>
        <v>0.00549999999999784</v>
      </c>
      <c r="F40" s="142">
        <f t="shared" si="5"/>
        <v>16.498680105585077</v>
      </c>
      <c r="G40" s="143">
        <f t="shared" si="1"/>
        <v>333.35999999999996</v>
      </c>
      <c r="H40" s="140">
        <v>35</v>
      </c>
      <c r="I40" s="144">
        <v>701.42</v>
      </c>
      <c r="J40" s="143">
        <v>368.06</v>
      </c>
    </row>
    <row r="41" spans="1:10" s="128" customFormat="1" ht="18.75" customHeight="1">
      <c r="A41" s="139"/>
      <c r="B41" s="140">
        <v>33</v>
      </c>
      <c r="C41" s="141">
        <v>86.0205</v>
      </c>
      <c r="D41" s="141">
        <v>86.0245</v>
      </c>
      <c r="E41" s="141">
        <f t="shared" si="0"/>
        <v>0.0040000000000048885</v>
      </c>
      <c r="F41" s="142">
        <f t="shared" si="5"/>
        <v>13.708019191243622</v>
      </c>
      <c r="G41" s="143">
        <f t="shared" si="1"/>
        <v>291.79999999999995</v>
      </c>
      <c r="H41" s="140">
        <v>36</v>
      </c>
      <c r="I41" s="144">
        <v>735.92</v>
      </c>
      <c r="J41" s="145">
        <v>444.12</v>
      </c>
    </row>
    <row r="42" spans="1:10" ht="18.75" customHeight="1">
      <c r="A42" s="151">
        <v>21064</v>
      </c>
      <c r="B42" s="153">
        <v>28</v>
      </c>
      <c r="C42" s="163">
        <v>87.2156</v>
      </c>
      <c r="D42" s="163">
        <v>87.2282</v>
      </c>
      <c r="E42" s="141">
        <f aca="true" t="shared" si="6" ref="E42:E61">D42-C42</f>
        <v>0.012600000000006162</v>
      </c>
      <c r="F42" s="142">
        <f aca="true" t="shared" si="7" ref="F42:F61">((10^6)*E42/G42)</f>
        <v>45.26349822181328</v>
      </c>
      <c r="G42" s="143">
        <f aca="true" t="shared" si="8" ref="G42:G61">I42-J42</f>
        <v>278.37</v>
      </c>
      <c r="H42" s="140">
        <v>37</v>
      </c>
      <c r="I42" s="172">
        <v>637.85</v>
      </c>
      <c r="J42" s="172">
        <v>359.48</v>
      </c>
    </row>
    <row r="43" spans="1:10" ht="18.75" customHeight="1">
      <c r="A43" s="151"/>
      <c r="B43" s="153">
        <v>29</v>
      </c>
      <c r="C43" s="163">
        <v>85.2501</v>
      </c>
      <c r="D43" s="163">
        <v>85.2694</v>
      </c>
      <c r="E43" s="141">
        <f t="shared" si="6"/>
        <v>0.019300000000001205</v>
      </c>
      <c r="F43" s="142">
        <f t="shared" si="7"/>
        <v>68.28474384376311</v>
      </c>
      <c r="G43" s="143">
        <f t="shared" si="8"/>
        <v>282.64</v>
      </c>
      <c r="H43" s="140">
        <v>38</v>
      </c>
      <c r="I43" s="172">
        <v>834.08</v>
      </c>
      <c r="J43" s="172">
        <v>551.44</v>
      </c>
    </row>
    <row r="44" spans="1:10" ht="18.75" customHeight="1">
      <c r="A44" s="151"/>
      <c r="B44" s="153">
        <v>30</v>
      </c>
      <c r="C44" s="163">
        <v>85.0074</v>
      </c>
      <c r="D44" s="163">
        <v>85.0172</v>
      </c>
      <c r="E44" s="141">
        <f t="shared" si="6"/>
        <v>0.009799999999998477</v>
      </c>
      <c r="F44" s="142">
        <f t="shared" si="7"/>
        <v>35.28098786765481</v>
      </c>
      <c r="G44" s="143">
        <f t="shared" si="8"/>
        <v>277.77</v>
      </c>
      <c r="H44" s="140">
        <v>39</v>
      </c>
      <c r="I44" s="172">
        <v>810.84</v>
      </c>
      <c r="J44" s="172">
        <v>533.07</v>
      </c>
    </row>
    <row r="45" spans="1:10" ht="18.75" customHeight="1">
      <c r="A45" s="151">
        <v>21066</v>
      </c>
      <c r="B45" s="153">
        <v>31</v>
      </c>
      <c r="C45" s="163">
        <v>84.9045</v>
      </c>
      <c r="D45" s="163">
        <v>85.0782</v>
      </c>
      <c r="E45" s="141">
        <f t="shared" si="6"/>
        <v>0.17369999999999663</v>
      </c>
      <c r="F45" s="142">
        <f t="shared" si="7"/>
        <v>602.1632115371165</v>
      </c>
      <c r="G45" s="143">
        <f t="shared" si="8"/>
        <v>288.46000000000004</v>
      </c>
      <c r="H45" s="140">
        <v>40</v>
      </c>
      <c r="I45" s="172">
        <v>843.85</v>
      </c>
      <c r="J45" s="172">
        <v>555.39</v>
      </c>
    </row>
    <row r="46" spans="1:10" ht="18.75" customHeight="1">
      <c r="A46" s="151"/>
      <c r="B46" s="153">
        <v>32</v>
      </c>
      <c r="C46" s="163">
        <v>85.047</v>
      </c>
      <c r="D46" s="163">
        <v>85.2722</v>
      </c>
      <c r="E46" s="141">
        <f t="shared" si="6"/>
        <v>0.22520000000000095</v>
      </c>
      <c r="F46" s="142">
        <f t="shared" si="7"/>
        <v>638.919624365197</v>
      </c>
      <c r="G46" s="143">
        <f t="shared" si="8"/>
        <v>352.46999999999997</v>
      </c>
      <c r="H46" s="140">
        <v>41</v>
      </c>
      <c r="I46" s="172">
        <v>686.68</v>
      </c>
      <c r="J46" s="172">
        <v>334.21</v>
      </c>
    </row>
    <row r="47" spans="1:10" ht="18.75" customHeight="1">
      <c r="A47" s="151"/>
      <c r="B47" s="153">
        <v>33</v>
      </c>
      <c r="C47" s="163">
        <v>85.9983</v>
      </c>
      <c r="D47" s="163">
        <v>86.219</v>
      </c>
      <c r="E47" s="141">
        <f t="shared" si="6"/>
        <v>0.22069999999999368</v>
      </c>
      <c r="F47" s="142">
        <f t="shared" si="7"/>
        <v>618.016857550877</v>
      </c>
      <c r="G47" s="143">
        <f t="shared" si="8"/>
        <v>357.10999999999996</v>
      </c>
      <c r="H47" s="140">
        <v>42</v>
      </c>
      <c r="I47" s="172">
        <v>630.05</v>
      </c>
      <c r="J47" s="172">
        <v>272.94</v>
      </c>
    </row>
    <row r="48" spans="1:10" ht="18.75" customHeight="1">
      <c r="A48" s="151">
        <v>21085</v>
      </c>
      <c r="B48" s="153">
        <v>34</v>
      </c>
      <c r="C48" s="163">
        <v>83.7516</v>
      </c>
      <c r="D48" s="163">
        <v>83.7568</v>
      </c>
      <c r="E48" s="141">
        <f t="shared" si="6"/>
        <v>0.005200000000002092</v>
      </c>
      <c r="F48" s="142">
        <f t="shared" si="7"/>
        <v>17.208855942026318</v>
      </c>
      <c r="G48" s="143">
        <f t="shared" si="8"/>
        <v>302.16999999999996</v>
      </c>
      <c r="H48" s="140">
        <v>43</v>
      </c>
      <c r="I48" s="172">
        <v>672.42</v>
      </c>
      <c r="J48" s="172">
        <v>370.25</v>
      </c>
    </row>
    <row r="49" spans="1:10" ht="18.75" customHeight="1">
      <c r="A49" s="151"/>
      <c r="B49" s="153">
        <v>35</v>
      </c>
      <c r="C49" s="163">
        <v>85.0408</v>
      </c>
      <c r="D49" s="163">
        <v>85.0444</v>
      </c>
      <c r="E49" s="141">
        <f t="shared" si="6"/>
        <v>0.00359999999999161</v>
      </c>
      <c r="F49" s="142">
        <f t="shared" si="7"/>
        <v>12.519126443147897</v>
      </c>
      <c r="G49" s="143">
        <f t="shared" si="8"/>
        <v>287.56000000000006</v>
      </c>
      <c r="H49" s="140">
        <v>44</v>
      </c>
      <c r="I49" s="172">
        <v>682.71</v>
      </c>
      <c r="J49" s="172">
        <v>395.15</v>
      </c>
    </row>
    <row r="50" spans="1:10" ht="18.75" customHeight="1">
      <c r="A50" s="151"/>
      <c r="B50" s="153">
        <v>36</v>
      </c>
      <c r="C50" s="163">
        <v>84.6021</v>
      </c>
      <c r="D50" s="163">
        <v>84.6048</v>
      </c>
      <c r="E50" s="141">
        <f t="shared" si="6"/>
        <v>0.0027000000000043656</v>
      </c>
      <c r="F50" s="142">
        <f t="shared" si="7"/>
        <v>8.70630723592276</v>
      </c>
      <c r="G50" s="143">
        <f t="shared" si="8"/>
        <v>310.11999999999995</v>
      </c>
      <c r="H50" s="140">
        <v>45</v>
      </c>
      <c r="I50" s="172">
        <v>609.03</v>
      </c>
      <c r="J50" s="172">
        <v>298.91</v>
      </c>
    </row>
    <row r="51" spans="1:10" ht="18.75" customHeight="1">
      <c r="A51" s="151">
        <v>21102</v>
      </c>
      <c r="B51" s="153">
        <v>10</v>
      </c>
      <c r="C51" s="163">
        <v>85.1151</v>
      </c>
      <c r="D51" s="163">
        <v>85.1184</v>
      </c>
      <c r="E51" s="141">
        <f t="shared" si="6"/>
        <v>0.003299999999995862</v>
      </c>
      <c r="F51" s="142">
        <f t="shared" si="7"/>
        <v>11.953490056854642</v>
      </c>
      <c r="G51" s="143">
        <f t="shared" si="8"/>
        <v>276.07000000000005</v>
      </c>
      <c r="H51" s="140">
        <v>46</v>
      </c>
      <c r="I51" s="172">
        <v>851.62</v>
      </c>
      <c r="J51" s="172">
        <v>575.55</v>
      </c>
    </row>
    <row r="52" spans="1:10" ht="18.75" customHeight="1">
      <c r="A52" s="151"/>
      <c r="B52" s="153">
        <v>11</v>
      </c>
      <c r="C52" s="163">
        <v>86.11</v>
      </c>
      <c r="D52" s="163">
        <v>86.1131</v>
      </c>
      <c r="E52" s="141">
        <f t="shared" si="6"/>
        <v>0.0031000000000034333</v>
      </c>
      <c r="F52" s="142">
        <f t="shared" si="7"/>
        <v>10.434197239998092</v>
      </c>
      <c r="G52" s="143">
        <f t="shared" si="8"/>
        <v>297.1</v>
      </c>
      <c r="H52" s="140">
        <v>47</v>
      </c>
      <c r="I52" s="172">
        <v>708</v>
      </c>
      <c r="J52" s="172">
        <v>410.9</v>
      </c>
    </row>
    <row r="53" spans="1:10" ht="18.75" customHeight="1">
      <c r="A53" s="151"/>
      <c r="B53" s="153">
        <v>12</v>
      </c>
      <c r="C53" s="163">
        <v>84.8567</v>
      </c>
      <c r="D53" s="163">
        <v>84.8601</v>
      </c>
      <c r="E53" s="141">
        <f t="shared" si="6"/>
        <v>0.0033999999999991815</v>
      </c>
      <c r="F53" s="142">
        <f t="shared" si="7"/>
        <v>9.911380597012538</v>
      </c>
      <c r="G53" s="143">
        <f t="shared" si="8"/>
        <v>343.04</v>
      </c>
      <c r="H53" s="140">
        <v>48</v>
      </c>
      <c r="I53" s="172">
        <v>712.22</v>
      </c>
      <c r="J53" s="172">
        <v>369.18</v>
      </c>
    </row>
    <row r="54" spans="1:10" ht="18.75" customHeight="1">
      <c r="A54" s="151">
        <v>21108</v>
      </c>
      <c r="B54" s="153">
        <v>13</v>
      </c>
      <c r="C54" s="163">
        <v>86.7414</v>
      </c>
      <c r="D54" s="163">
        <v>86.7461</v>
      </c>
      <c r="E54" s="141">
        <f t="shared" si="6"/>
        <v>0.004699999999999704</v>
      </c>
      <c r="F54" s="142">
        <f t="shared" si="7"/>
        <v>15.840382865423154</v>
      </c>
      <c r="G54" s="143">
        <f t="shared" si="8"/>
        <v>296.71000000000004</v>
      </c>
      <c r="H54" s="140">
        <v>49</v>
      </c>
      <c r="I54" s="172">
        <v>826.88</v>
      </c>
      <c r="J54" s="172">
        <v>530.17</v>
      </c>
    </row>
    <row r="55" spans="1:10" ht="18.75" customHeight="1">
      <c r="A55" s="151"/>
      <c r="B55" s="153">
        <v>14</v>
      </c>
      <c r="C55" s="163">
        <v>85.954</v>
      </c>
      <c r="D55" s="163">
        <v>85.9558</v>
      </c>
      <c r="E55" s="141">
        <f t="shared" si="6"/>
        <v>0.0018000000000029104</v>
      </c>
      <c r="F55" s="142">
        <f t="shared" si="7"/>
        <v>6.1896083353492335</v>
      </c>
      <c r="G55" s="143">
        <f t="shared" si="8"/>
        <v>290.80999999999995</v>
      </c>
      <c r="H55" s="140">
        <v>50</v>
      </c>
      <c r="I55" s="172">
        <v>845.79</v>
      </c>
      <c r="J55" s="172">
        <v>554.98</v>
      </c>
    </row>
    <row r="56" spans="1:10" ht="18.75" customHeight="1">
      <c r="A56" s="151"/>
      <c r="B56" s="153">
        <v>15</v>
      </c>
      <c r="C56" s="163">
        <v>86.997</v>
      </c>
      <c r="D56" s="163">
        <v>86.9995</v>
      </c>
      <c r="E56" s="141">
        <f t="shared" si="6"/>
        <v>0.0024999999999977263</v>
      </c>
      <c r="F56" s="142">
        <f t="shared" si="7"/>
        <v>8.926977325469476</v>
      </c>
      <c r="G56" s="143">
        <f t="shared" si="8"/>
        <v>280.04999999999995</v>
      </c>
      <c r="H56" s="140">
        <v>51</v>
      </c>
      <c r="I56" s="172">
        <v>804.49</v>
      </c>
      <c r="J56" s="172">
        <v>524.44</v>
      </c>
    </row>
    <row r="57" spans="1:10" ht="18.75" customHeight="1">
      <c r="A57" s="151">
        <v>21120</v>
      </c>
      <c r="B57" s="153">
        <v>16</v>
      </c>
      <c r="C57" s="163">
        <v>86.1585</v>
      </c>
      <c r="D57" s="163">
        <v>86.16</v>
      </c>
      <c r="E57" s="141">
        <f t="shared" si="6"/>
        <v>0.0014999999999929514</v>
      </c>
      <c r="F57" s="142">
        <f t="shared" si="7"/>
        <v>5.629996621975573</v>
      </c>
      <c r="G57" s="143">
        <f t="shared" si="8"/>
        <v>266.42999999999995</v>
      </c>
      <c r="H57" s="140">
        <v>52</v>
      </c>
      <c r="I57" s="172">
        <v>823.41</v>
      </c>
      <c r="J57" s="172">
        <v>556.98</v>
      </c>
    </row>
    <row r="58" spans="1:10" ht="18.75" customHeight="1">
      <c r="A58" s="151"/>
      <c r="B58" s="153">
        <v>17</v>
      </c>
      <c r="C58" s="163">
        <v>87.2391</v>
      </c>
      <c r="D58" s="163">
        <v>87.2409</v>
      </c>
      <c r="E58" s="141">
        <f t="shared" si="6"/>
        <v>0.0018000000000029104</v>
      </c>
      <c r="F58" s="142">
        <f t="shared" si="7"/>
        <v>7.100591715987812</v>
      </c>
      <c r="G58" s="143">
        <f t="shared" si="8"/>
        <v>253.5</v>
      </c>
      <c r="H58" s="140">
        <v>53</v>
      </c>
      <c r="I58" s="172">
        <v>897.95</v>
      </c>
      <c r="J58" s="172">
        <v>644.45</v>
      </c>
    </row>
    <row r="59" spans="1:10" ht="18.75" customHeight="1">
      <c r="A59" s="151"/>
      <c r="B59" s="153">
        <v>18</v>
      </c>
      <c r="C59" s="163">
        <v>85.1536</v>
      </c>
      <c r="D59" s="163">
        <v>85.1565</v>
      </c>
      <c r="E59" s="141">
        <f t="shared" si="6"/>
        <v>0.002899999999996794</v>
      </c>
      <c r="F59" s="142">
        <f t="shared" si="7"/>
        <v>8.389504440642213</v>
      </c>
      <c r="G59" s="143">
        <f t="shared" si="8"/>
        <v>345.67</v>
      </c>
      <c r="H59" s="140">
        <v>54</v>
      </c>
      <c r="I59" s="172">
        <v>727.23</v>
      </c>
      <c r="J59" s="172">
        <v>381.56</v>
      </c>
    </row>
    <row r="60" spans="1:10" ht="18.75" customHeight="1">
      <c r="A60" s="151">
        <v>21131</v>
      </c>
      <c r="B60" s="153">
        <v>10</v>
      </c>
      <c r="C60" s="163">
        <v>85.0928</v>
      </c>
      <c r="D60" s="163">
        <v>85.0963</v>
      </c>
      <c r="E60" s="141">
        <f t="shared" si="6"/>
        <v>0.003500000000002501</v>
      </c>
      <c r="F60" s="142">
        <f t="shared" si="7"/>
        <v>10.54439188986383</v>
      </c>
      <c r="G60" s="143">
        <f t="shared" si="8"/>
        <v>331.93</v>
      </c>
      <c r="H60" s="140">
        <v>55</v>
      </c>
      <c r="I60" s="172">
        <v>605.72</v>
      </c>
      <c r="J60" s="172">
        <v>273.79</v>
      </c>
    </row>
    <row r="61" spans="1:10" ht="18.75" customHeight="1">
      <c r="A61" s="151"/>
      <c r="B61" s="153">
        <v>11</v>
      </c>
      <c r="C61" s="163">
        <v>86.1034</v>
      </c>
      <c r="D61" s="163">
        <v>86.108</v>
      </c>
      <c r="E61" s="141">
        <f t="shared" si="6"/>
        <v>0.004600000000010596</v>
      </c>
      <c r="F61" s="142">
        <f t="shared" si="7"/>
        <v>13.76833283451241</v>
      </c>
      <c r="G61" s="143">
        <f t="shared" si="8"/>
        <v>334.09999999999997</v>
      </c>
      <c r="H61" s="140">
        <v>56</v>
      </c>
      <c r="I61" s="172">
        <v>671.29</v>
      </c>
      <c r="J61" s="172">
        <v>337.19</v>
      </c>
    </row>
    <row r="62" spans="1:10" ht="18.75" customHeight="1">
      <c r="A62" s="151"/>
      <c r="B62" s="153">
        <v>12</v>
      </c>
      <c r="C62" s="163">
        <v>84.8523</v>
      </c>
      <c r="D62" s="163">
        <v>84.8572</v>
      </c>
      <c r="E62" s="141">
        <f aca="true" t="shared" si="9" ref="E62:E75">D62-C62</f>
        <v>0.004900000000006344</v>
      </c>
      <c r="F62" s="142">
        <f aca="true" t="shared" si="10" ref="F62:F75">((10^6)*E62/G62)</f>
        <v>20.031068596215942</v>
      </c>
      <c r="G62" s="143">
        <f aca="true" t="shared" si="11" ref="G62:G75">I62-J62</f>
        <v>244.62</v>
      </c>
      <c r="H62" s="140">
        <v>57</v>
      </c>
      <c r="I62" s="172">
        <v>859.96</v>
      </c>
      <c r="J62" s="172">
        <v>615.34</v>
      </c>
    </row>
    <row r="63" spans="1:10" ht="18.75" customHeight="1">
      <c r="A63" s="151">
        <v>21135</v>
      </c>
      <c r="B63" s="153">
        <v>13</v>
      </c>
      <c r="C63" s="163">
        <v>86.708</v>
      </c>
      <c r="D63" s="163">
        <v>86.7085</v>
      </c>
      <c r="E63" s="141">
        <f t="shared" si="9"/>
        <v>0.0005000000000023874</v>
      </c>
      <c r="F63" s="142">
        <f t="shared" si="10"/>
        <v>1.6158743496182895</v>
      </c>
      <c r="G63" s="143">
        <f t="shared" si="11"/>
        <v>309.43000000000006</v>
      </c>
      <c r="H63" s="140">
        <v>58</v>
      </c>
      <c r="I63" s="172">
        <v>849.24</v>
      </c>
      <c r="J63" s="172">
        <v>539.81</v>
      </c>
    </row>
    <row r="64" spans="1:10" ht="18.75" customHeight="1">
      <c r="A64" s="151"/>
      <c r="B64" s="153">
        <v>14</v>
      </c>
      <c r="C64" s="163">
        <v>85.9433</v>
      </c>
      <c r="D64" s="163">
        <v>85.944</v>
      </c>
      <c r="E64" s="141">
        <f t="shared" si="9"/>
        <v>0.0007000000000090267</v>
      </c>
      <c r="F64" s="142">
        <f t="shared" si="10"/>
        <v>2.176278563684212</v>
      </c>
      <c r="G64" s="143">
        <f t="shared" si="11"/>
        <v>321.65</v>
      </c>
      <c r="H64" s="140">
        <v>59</v>
      </c>
      <c r="I64" s="172">
        <v>670.39</v>
      </c>
      <c r="J64" s="172">
        <v>348.74</v>
      </c>
    </row>
    <row r="65" spans="1:10" ht="18.75" customHeight="1">
      <c r="A65" s="151"/>
      <c r="B65" s="153">
        <v>15</v>
      </c>
      <c r="C65" s="163">
        <v>87.0014</v>
      </c>
      <c r="D65" s="163">
        <v>87.0019</v>
      </c>
      <c r="E65" s="141">
        <f t="shared" si="9"/>
        <v>0.0005000000000023874</v>
      </c>
      <c r="F65" s="142">
        <f t="shared" si="10"/>
        <v>1.471583718404766</v>
      </c>
      <c r="G65" s="143">
        <f t="shared" si="11"/>
        <v>339.77000000000004</v>
      </c>
      <c r="H65" s="140">
        <v>60</v>
      </c>
      <c r="I65" s="172">
        <v>712.22</v>
      </c>
      <c r="J65" s="172">
        <v>372.45</v>
      </c>
    </row>
    <row r="66" spans="1:10" ht="18.75" customHeight="1">
      <c r="A66" s="151">
        <v>21150</v>
      </c>
      <c r="B66" s="153">
        <v>16</v>
      </c>
      <c r="C66" s="163">
        <v>86.1404</v>
      </c>
      <c r="D66" s="163">
        <v>86.143</v>
      </c>
      <c r="E66" s="141">
        <f t="shared" si="9"/>
        <v>0.002600000000001046</v>
      </c>
      <c r="F66" s="142">
        <f t="shared" si="10"/>
        <v>8.24820760104386</v>
      </c>
      <c r="G66" s="143">
        <f t="shared" si="11"/>
        <v>315.22</v>
      </c>
      <c r="H66" s="140">
        <v>61</v>
      </c>
      <c r="I66" s="172">
        <v>752.73</v>
      </c>
      <c r="J66" s="172">
        <v>437.51</v>
      </c>
    </row>
    <row r="67" spans="1:10" ht="18.75" customHeight="1">
      <c r="A67" s="151"/>
      <c r="B67" s="153">
        <v>17</v>
      </c>
      <c r="C67" s="163">
        <v>87.237</v>
      </c>
      <c r="D67" s="163">
        <v>87.238</v>
      </c>
      <c r="E67" s="141">
        <f t="shared" si="9"/>
        <v>0.0010000000000047748</v>
      </c>
      <c r="F67" s="142">
        <f t="shared" si="10"/>
        <v>3.240020736148182</v>
      </c>
      <c r="G67" s="143">
        <f t="shared" si="11"/>
        <v>308.64</v>
      </c>
      <c r="H67" s="140">
        <v>62</v>
      </c>
      <c r="I67" s="172">
        <v>655.92</v>
      </c>
      <c r="J67" s="172">
        <v>347.28</v>
      </c>
    </row>
    <row r="68" spans="1:10" ht="18.75" customHeight="1">
      <c r="A68" s="151"/>
      <c r="B68" s="153">
        <v>18</v>
      </c>
      <c r="C68" s="163">
        <v>85.163</v>
      </c>
      <c r="D68" s="163">
        <v>85.1654</v>
      </c>
      <c r="E68" s="141">
        <f t="shared" si="9"/>
        <v>0.0024000000000086175</v>
      </c>
      <c r="F68" s="142">
        <f t="shared" si="10"/>
        <v>7.250974349704273</v>
      </c>
      <c r="G68" s="143">
        <f t="shared" si="11"/>
        <v>330.99</v>
      </c>
      <c r="H68" s="140">
        <v>63</v>
      </c>
      <c r="I68" s="172">
        <v>656.46</v>
      </c>
      <c r="J68" s="172">
        <v>325.47</v>
      </c>
    </row>
    <row r="69" spans="1:10" ht="18.75" customHeight="1">
      <c r="A69" s="151">
        <v>21162</v>
      </c>
      <c r="B69" s="153">
        <v>19</v>
      </c>
      <c r="C69" s="163">
        <v>88.9628</v>
      </c>
      <c r="D69" s="163">
        <v>88.9665</v>
      </c>
      <c r="E69" s="141">
        <f t="shared" si="9"/>
        <v>0.0036999999999949296</v>
      </c>
      <c r="F69" s="142">
        <f t="shared" si="10"/>
        <v>13.429152148645938</v>
      </c>
      <c r="G69" s="143">
        <f t="shared" si="11"/>
        <v>275.52000000000004</v>
      </c>
      <c r="H69" s="140">
        <v>64</v>
      </c>
      <c r="I69" s="172">
        <v>715.47</v>
      </c>
      <c r="J69" s="172">
        <v>439.95</v>
      </c>
    </row>
    <row r="70" spans="1:10" ht="18.75" customHeight="1">
      <c r="A70" s="151"/>
      <c r="B70" s="153">
        <v>20</v>
      </c>
      <c r="C70" s="163">
        <v>84.655</v>
      </c>
      <c r="D70" s="163">
        <v>84.6564</v>
      </c>
      <c r="E70" s="141">
        <f t="shared" si="9"/>
        <v>0.0014000000000038426</v>
      </c>
      <c r="F70" s="142">
        <f t="shared" si="10"/>
        <v>4.410977031424565</v>
      </c>
      <c r="G70" s="143">
        <f t="shared" si="11"/>
        <v>317.39</v>
      </c>
      <c r="H70" s="140">
        <v>65</v>
      </c>
      <c r="I70" s="172">
        <v>666.03</v>
      </c>
      <c r="J70" s="172">
        <v>348.64</v>
      </c>
    </row>
    <row r="71" spans="1:10" ht="18.75" customHeight="1">
      <c r="A71" s="151"/>
      <c r="B71" s="153">
        <v>21</v>
      </c>
      <c r="C71" s="163">
        <v>86.3664</v>
      </c>
      <c r="D71" s="163">
        <v>86.3689</v>
      </c>
      <c r="E71" s="141">
        <f t="shared" si="9"/>
        <v>0.0024999999999977263</v>
      </c>
      <c r="F71" s="142">
        <f t="shared" si="10"/>
        <v>8.076761541684897</v>
      </c>
      <c r="G71" s="143">
        <f t="shared" si="11"/>
        <v>309.53000000000003</v>
      </c>
      <c r="H71" s="140">
        <v>66</v>
      </c>
      <c r="I71" s="172">
        <v>674.1</v>
      </c>
      <c r="J71" s="172">
        <v>364.57</v>
      </c>
    </row>
    <row r="72" spans="1:10" ht="18.75" customHeight="1">
      <c r="A72" s="151">
        <v>21172</v>
      </c>
      <c r="B72" s="153">
        <v>22</v>
      </c>
      <c r="C72" s="163">
        <v>85.1605</v>
      </c>
      <c r="D72" s="163">
        <v>85.1628</v>
      </c>
      <c r="E72" s="141">
        <f t="shared" si="9"/>
        <v>0.002300000000005298</v>
      </c>
      <c r="F72" s="142">
        <f t="shared" si="10"/>
        <v>7.668711656459383</v>
      </c>
      <c r="G72" s="143">
        <f t="shared" si="11"/>
        <v>299.91999999999996</v>
      </c>
      <c r="H72" s="140">
        <v>67</v>
      </c>
      <c r="I72" s="172">
        <v>626.17</v>
      </c>
      <c r="J72" s="172">
        <v>326.25</v>
      </c>
    </row>
    <row r="73" spans="1:10" ht="18.75" customHeight="1">
      <c r="A73" s="151"/>
      <c r="B73" s="153">
        <v>23</v>
      </c>
      <c r="C73" s="163">
        <v>87.6926</v>
      </c>
      <c r="D73" s="163">
        <v>87.6964</v>
      </c>
      <c r="E73" s="141">
        <f t="shared" si="9"/>
        <v>0.0037999999999982492</v>
      </c>
      <c r="F73" s="142">
        <f t="shared" si="10"/>
        <v>12.830035789041291</v>
      </c>
      <c r="G73" s="143">
        <f t="shared" si="11"/>
        <v>296.17999999999995</v>
      </c>
      <c r="H73" s="140">
        <v>68</v>
      </c>
      <c r="I73" s="172">
        <v>810.81</v>
      </c>
      <c r="J73" s="172">
        <v>514.63</v>
      </c>
    </row>
    <row r="74" spans="1:10" ht="18.75" customHeight="1">
      <c r="A74" s="151"/>
      <c r="B74" s="153">
        <v>24</v>
      </c>
      <c r="C74" s="163">
        <v>88.0773</v>
      </c>
      <c r="D74" s="163">
        <v>88.0825</v>
      </c>
      <c r="E74" s="141">
        <f t="shared" si="9"/>
        <v>0.005200000000002092</v>
      </c>
      <c r="F74" s="142">
        <f t="shared" si="10"/>
        <v>19.381289601200496</v>
      </c>
      <c r="G74" s="143">
        <f t="shared" si="11"/>
        <v>268.29999999999995</v>
      </c>
      <c r="H74" s="140">
        <v>69</v>
      </c>
      <c r="I74" s="172">
        <v>627.04</v>
      </c>
      <c r="J74" s="172">
        <v>358.74</v>
      </c>
    </row>
    <row r="75" spans="1:10" ht="18.75" customHeight="1">
      <c r="A75" s="151">
        <v>21179</v>
      </c>
      <c r="B75" s="153">
        <v>25</v>
      </c>
      <c r="C75" s="163">
        <v>87.0832</v>
      </c>
      <c r="D75" s="163">
        <v>87.0836</v>
      </c>
      <c r="E75" s="141">
        <f t="shared" si="9"/>
        <v>0.00039999999999906777</v>
      </c>
      <c r="F75" s="142">
        <f t="shared" si="10"/>
        <v>1.2773431262943247</v>
      </c>
      <c r="G75" s="143">
        <f t="shared" si="11"/>
        <v>313.15</v>
      </c>
      <c r="H75" s="140">
        <v>70</v>
      </c>
      <c r="I75" s="172">
        <v>648.29</v>
      </c>
      <c r="J75" s="172">
        <v>335.14</v>
      </c>
    </row>
    <row r="76" spans="1:10" ht="18.75" customHeight="1">
      <c r="A76" s="151"/>
      <c r="B76" s="153">
        <v>26</v>
      </c>
      <c r="C76" s="163">
        <v>85.8316</v>
      </c>
      <c r="D76" s="163">
        <v>85.8332</v>
      </c>
      <c r="E76" s="141">
        <f aca="true" t="shared" si="12" ref="E76:E139">D76-C76</f>
        <v>0.001600000000010482</v>
      </c>
      <c r="F76" s="142">
        <f aca="true" t="shared" si="13" ref="F76:F139">((10^6)*E76/G76)</f>
        <v>5.828354946854445</v>
      </c>
      <c r="G76" s="143">
        <f aca="true" t="shared" si="14" ref="G76:G139">I76-J76</f>
        <v>274.52</v>
      </c>
      <c r="H76" s="140">
        <v>71</v>
      </c>
      <c r="I76" s="172">
        <v>815.75</v>
      </c>
      <c r="J76" s="172">
        <v>541.23</v>
      </c>
    </row>
    <row r="77" spans="1:10" ht="18.75" customHeight="1">
      <c r="A77" s="151"/>
      <c r="B77" s="153">
        <v>27</v>
      </c>
      <c r="C77" s="163">
        <v>86.305</v>
      </c>
      <c r="D77" s="163">
        <v>86.3105</v>
      </c>
      <c r="E77" s="141">
        <f t="shared" si="12"/>
        <v>0.00549999999999784</v>
      </c>
      <c r="F77" s="142">
        <f t="shared" si="13"/>
        <v>17.575254042301523</v>
      </c>
      <c r="G77" s="143">
        <f t="shared" si="14"/>
        <v>312.94000000000005</v>
      </c>
      <c r="H77" s="140">
        <v>72</v>
      </c>
      <c r="I77" s="172">
        <v>777.57</v>
      </c>
      <c r="J77" s="172">
        <v>464.63</v>
      </c>
    </row>
    <row r="78" spans="1:10" ht="18.75" customHeight="1">
      <c r="A78" s="151">
        <v>21192</v>
      </c>
      <c r="B78" s="153">
        <v>19</v>
      </c>
      <c r="C78" s="163">
        <v>88.9615</v>
      </c>
      <c r="D78" s="163">
        <v>88.9626</v>
      </c>
      <c r="E78" s="199">
        <f t="shared" si="12"/>
        <v>0.0010999999999938836</v>
      </c>
      <c r="F78" s="200">
        <f t="shared" si="13"/>
        <v>3.3830539750696094</v>
      </c>
      <c r="G78" s="201">
        <f t="shared" si="14"/>
        <v>325.15000000000003</v>
      </c>
      <c r="H78" s="202">
        <v>73</v>
      </c>
      <c r="I78" s="172">
        <v>660.34</v>
      </c>
      <c r="J78" s="172">
        <v>335.19</v>
      </c>
    </row>
    <row r="79" spans="1:10" ht="18.75" customHeight="1">
      <c r="A79" s="151"/>
      <c r="B79" s="153">
        <v>20</v>
      </c>
      <c r="C79" s="163">
        <v>84.6465</v>
      </c>
      <c r="D79" s="163">
        <v>84.6483</v>
      </c>
      <c r="E79" s="199">
        <f t="shared" si="12"/>
        <v>0.0018000000000029104</v>
      </c>
      <c r="F79" s="200">
        <f t="shared" si="13"/>
        <v>6.1637502996367175</v>
      </c>
      <c r="G79" s="201">
        <f t="shared" si="14"/>
        <v>292.03</v>
      </c>
      <c r="H79" s="202">
        <v>74</v>
      </c>
      <c r="I79" s="172">
        <v>841.43</v>
      </c>
      <c r="J79" s="172">
        <v>549.4</v>
      </c>
    </row>
    <row r="80" spans="1:10" ht="18.75" customHeight="1">
      <c r="A80" s="151"/>
      <c r="B80" s="153">
        <v>21</v>
      </c>
      <c r="C80" s="163">
        <v>86.3704</v>
      </c>
      <c r="D80" s="163">
        <v>86.3753</v>
      </c>
      <c r="E80" s="199">
        <f t="shared" si="12"/>
        <v>0.004899999999992133</v>
      </c>
      <c r="F80" s="200">
        <f t="shared" si="13"/>
        <v>16.328978938923402</v>
      </c>
      <c r="G80" s="201">
        <f t="shared" si="14"/>
        <v>300.0799999999999</v>
      </c>
      <c r="H80" s="202">
        <v>75</v>
      </c>
      <c r="I80" s="172">
        <v>836.53</v>
      </c>
      <c r="J80" s="172">
        <v>536.45</v>
      </c>
    </row>
    <row r="81" spans="1:10" ht="18.75" customHeight="1">
      <c r="A81" s="151">
        <v>21200</v>
      </c>
      <c r="B81" s="153">
        <v>22</v>
      </c>
      <c r="C81" s="163">
        <v>85.136</v>
      </c>
      <c r="D81" s="163">
        <v>85.1362</v>
      </c>
      <c r="E81" s="199">
        <f t="shared" si="12"/>
        <v>0.0002000000000066393</v>
      </c>
      <c r="F81" s="200">
        <f t="shared" si="13"/>
        <v>0.7381708127505694</v>
      </c>
      <c r="G81" s="201">
        <f t="shared" si="14"/>
        <v>270.94000000000005</v>
      </c>
      <c r="H81" s="202">
        <v>76</v>
      </c>
      <c r="I81" s="172">
        <v>828.97</v>
      </c>
      <c r="J81" s="172">
        <v>558.03</v>
      </c>
    </row>
    <row r="82" spans="1:10" ht="18.75" customHeight="1">
      <c r="A82" s="151"/>
      <c r="B82" s="153">
        <v>23</v>
      </c>
      <c r="C82" s="163">
        <v>87.6728</v>
      </c>
      <c r="D82" s="163">
        <v>87.6732</v>
      </c>
      <c r="E82" s="199">
        <f t="shared" si="12"/>
        <v>0.00039999999999906777</v>
      </c>
      <c r="F82" s="200">
        <f t="shared" si="13"/>
        <v>1.227747084097814</v>
      </c>
      <c r="G82" s="201">
        <f t="shared" si="14"/>
        <v>325.79999999999995</v>
      </c>
      <c r="H82" s="202">
        <v>77</v>
      </c>
      <c r="I82" s="172">
        <v>741.29</v>
      </c>
      <c r="J82" s="172">
        <v>415.49</v>
      </c>
    </row>
    <row r="83" spans="1:10" ht="18.75" customHeight="1">
      <c r="A83" s="151"/>
      <c r="B83" s="153">
        <v>24</v>
      </c>
      <c r="C83" s="163">
        <v>88.0856</v>
      </c>
      <c r="D83" s="163">
        <v>88.0937</v>
      </c>
      <c r="E83" s="199">
        <f t="shared" si="12"/>
        <v>0.008099999999998886</v>
      </c>
      <c r="F83" s="200">
        <f t="shared" si="13"/>
        <v>26.386943349509348</v>
      </c>
      <c r="G83" s="201">
        <f t="shared" si="14"/>
        <v>306.97</v>
      </c>
      <c r="H83" s="202">
        <v>78</v>
      </c>
      <c r="I83" s="172">
        <v>834.32</v>
      </c>
      <c r="J83" s="172">
        <v>527.35</v>
      </c>
    </row>
    <row r="84" spans="1:10" ht="18.75" customHeight="1">
      <c r="A84" s="151">
        <v>21211</v>
      </c>
      <c r="B84" s="153">
        <v>25</v>
      </c>
      <c r="C84" s="163">
        <v>87.1058</v>
      </c>
      <c r="D84" s="163">
        <v>87.1062</v>
      </c>
      <c r="E84" s="199">
        <f t="shared" si="12"/>
        <v>0.00039999999999906777</v>
      </c>
      <c r="F84" s="200">
        <f t="shared" si="13"/>
        <v>1.3052274358776603</v>
      </c>
      <c r="G84" s="201">
        <f t="shared" si="14"/>
        <v>306.46</v>
      </c>
      <c r="H84" s="202">
        <v>79</v>
      </c>
      <c r="I84" s="172">
        <v>746.4</v>
      </c>
      <c r="J84" s="172">
        <v>439.94</v>
      </c>
    </row>
    <row r="85" spans="1:10" ht="18.75" customHeight="1">
      <c r="A85" s="151"/>
      <c r="B85" s="153">
        <v>26</v>
      </c>
      <c r="C85" s="163">
        <v>85.8485</v>
      </c>
      <c r="D85" s="163">
        <v>85.8521</v>
      </c>
      <c r="E85" s="199">
        <f t="shared" si="12"/>
        <v>0.00359999999999161</v>
      </c>
      <c r="F85" s="200">
        <f t="shared" si="13"/>
        <v>12.179443805371166</v>
      </c>
      <c r="G85" s="201">
        <f t="shared" si="14"/>
        <v>295.58000000000004</v>
      </c>
      <c r="H85" s="202">
        <v>80</v>
      </c>
      <c r="I85" s="172">
        <v>871.2</v>
      </c>
      <c r="J85" s="172">
        <v>575.62</v>
      </c>
    </row>
    <row r="86" spans="1:10" ht="18.75" customHeight="1">
      <c r="A86" s="151"/>
      <c r="B86" s="153">
        <v>27</v>
      </c>
      <c r="C86" s="163">
        <v>86.361</v>
      </c>
      <c r="D86" s="163">
        <v>86.3632</v>
      </c>
      <c r="E86" s="199">
        <f t="shared" si="12"/>
        <v>0.002200000000001978</v>
      </c>
      <c r="F86" s="200">
        <f t="shared" si="13"/>
        <v>8.446270203869842</v>
      </c>
      <c r="G86" s="201">
        <f t="shared" si="14"/>
        <v>260.47</v>
      </c>
      <c r="H86" s="202">
        <v>81</v>
      </c>
      <c r="I86" s="172">
        <v>902.25</v>
      </c>
      <c r="J86" s="172">
        <v>641.78</v>
      </c>
    </row>
    <row r="87" spans="1:10" ht="18.75" customHeight="1">
      <c r="A87" s="151">
        <v>21221</v>
      </c>
      <c r="B87" s="153">
        <v>25</v>
      </c>
      <c r="C87" s="163">
        <v>87.0537</v>
      </c>
      <c r="D87" s="163">
        <v>87.057</v>
      </c>
      <c r="E87" s="199">
        <f t="shared" si="12"/>
        <v>0.003299999999995862</v>
      </c>
      <c r="F87" s="200">
        <f t="shared" si="13"/>
        <v>13.039870391574905</v>
      </c>
      <c r="G87" s="201">
        <f t="shared" si="14"/>
        <v>253.07000000000005</v>
      </c>
      <c r="H87" s="153">
        <v>82</v>
      </c>
      <c r="I87" s="172">
        <v>654.07</v>
      </c>
      <c r="J87" s="172">
        <v>401</v>
      </c>
    </row>
    <row r="88" spans="1:10" ht="18.75" customHeight="1">
      <c r="A88" s="151"/>
      <c r="B88" s="153">
        <v>26</v>
      </c>
      <c r="C88" s="163">
        <v>85.8264</v>
      </c>
      <c r="D88" s="163">
        <v>85.8285</v>
      </c>
      <c r="E88" s="199">
        <f t="shared" si="12"/>
        <v>0.0020999999999986585</v>
      </c>
      <c r="F88" s="200">
        <f t="shared" si="13"/>
        <v>7.771445488855963</v>
      </c>
      <c r="G88" s="201">
        <f t="shared" si="14"/>
        <v>270.22</v>
      </c>
      <c r="H88" s="153">
        <v>83</v>
      </c>
      <c r="I88" s="172">
        <v>643.75</v>
      </c>
      <c r="J88" s="172">
        <v>373.53</v>
      </c>
    </row>
    <row r="89" spans="1:10" ht="18.75" customHeight="1">
      <c r="A89" s="203"/>
      <c r="B89" s="204">
        <v>27</v>
      </c>
      <c r="C89" s="205">
        <v>86.3362</v>
      </c>
      <c r="D89" s="205">
        <v>86.3372</v>
      </c>
      <c r="E89" s="206">
        <f t="shared" si="12"/>
        <v>0.000999999999990564</v>
      </c>
      <c r="F89" s="207">
        <f t="shared" si="13"/>
        <v>3.8602586372922754</v>
      </c>
      <c r="G89" s="208">
        <f t="shared" si="14"/>
        <v>259.05</v>
      </c>
      <c r="H89" s="204">
        <v>84</v>
      </c>
      <c r="I89" s="209">
        <v>721.6</v>
      </c>
      <c r="J89" s="209">
        <v>462.55</v>
      </c>
    </row>
    <row r="90" spans="1:10" ht="18.75" customHeight="1">
      <c r="A90" s="210">
        <v>21410</v>
      </c>
      <c r="B90" s="211">
        <v>19</v>
      </c>
      <c r="C90" s="212">
        <v>88.9747</v>
      </c>
      <c r="D90" s="212">
        <v>89.0919</v>
      </c>
      <c r="E90" s="213">
        <f t="shared" si="12"/>
        <v>0.11719999999999686</v>
      </c>
      <c r="F90" s="214">
        <f t="shared" si="13"/>
        <v>431.2311428361059</v>
      </c>
      <c r="G90" s="215">
        <f t="shared" si="14"/>
        <v>271.78</v>
      </c>
      <c r="H90" s="211">
        <v>1</v>
      </c>
      <c r="I90" s="216">
        <v>820.04</v>
      </c>
      <c r="J90" s="216">
        <v>548.26</v>
      </c>
    </row>
    <row r="91" spans="1:10" ht="18.75" customHeight="1">
      <c r="A91" s="151"/>
      <c r="B91" s="153">
        <v>20</v>
      </c>
      <c r="C91" s="163">
        <v>84.6578</v>
      </c>
      <c r="D91" s="163">
        <v>84.7838</v>
      </c>
      <c r="E91" s="199">
        <f t="shared" si="12"/>
        <v>0.12600000000000477</v>
      </c>
      <c r="F91" s="200">
        <f t="shared" si="13"/>
        <v>420.1680672269066</v>
      </c>
      <c r="G91" s="201">
        <f t="shared" si="14"/>
        <v>299.88000000000005</v>
      </c>
      <c r="H91" s="153">
        <v>2</v>
      </c>
      <c r="I91" s="172">
        <v>677.21</v>
      </c>
      <c r="J91" s="172">
        <v>377.33</v>
      </c>
    </row>
    <row r="92" spans="1:10" ht="18.75" customHeight="1">
      <c r="A92" s="151"/>
      <c r="B92" s="211">
        <v>21</v>
      </c>
      <c r="C92" s="163">
        <v>86.3416</v>
      </c>
      <c r="D92" s="163">
        <v>86.4507</v>
      </c>
      <c r="E92" s="199">
        <f t="shared" si="12"/>
        <v>0.10909999999999798</v>
      </c>
      <c r="F92" s="200">
        <f t="shared" si="13"/>
        <v>387.95249271032645</v>
      </c>
      <c r="G92" s="201">
        <f t="shared" si="14"/>
        <v>281.2199999999999</v>
      </c>
      <c r="H92" s="211">
        <v>3</v>
      </c>
      <c r="I92" s="172">
        <v>830.43</v>
      </c>
      <c r="J92" s="172">
        <v>549.21</v>
      </c>
    </row>
    <row r="93" spans="1:10" ht="18.75" customHeight="1">
      <c r="A93" s="151">
        <v>21422</v>
      </c>
      <c r="B93" s="153">
        <v>22</v>
      </c>
      <c r="C93" s="163">
        <v>85.132</v>
      </c>
      <c r="D93" s="163">
        <v>85.1429</v>
      </c>
      <c r="E93" s="199">
        <f t="shared" si="12"/>
        <v>0.01089999999999236</v>
      </c>
      <c r="F93" s="200">
        <f t="shared" si="13"/>
        <v>34.169278996841264</v>
      </c>
      <c r="G93" s="201">
        <f t="shared" si="14"/>
        <v>318.99999999999994</v>
      </c>
      <c r="H93" s="153">
        <v>4</v>
      </c>
      <c r="I93" s="172">
        <v>682.56</v>
      </c>
      <c r="J93" s="172">
        <v>363.56</v>
      </c>
    </row>
    <row r="94" spans="1:10" ht="18.75" customHeight="1">
      <c r="A94" s="151"/>
      <c r="B94" s="211">
        <v>23</v>
      </c>
      <c r="C94" s="163">
        <v>87.6694</v>
      </c>
      <c r="D94" s="163">
        <v>87.6751</v>
      </c>
      <c r="E94" s="199">
        <f t="shared" si="12"/>
        <v>0.005700000000004479</v>
      </c>
      <c r="F94" s="200">
        <f t="shared" si="13"/>
        <v>18.844844116786717</v>
      </c>
      <c r="G94" s="201">
        <f t="shared" si="14"/>
        <v>302.47</v>
      </c>
      <c r="H94" s="211">
        <v>5</v>
      </c>
      <c r="I94" s="172">
        <v>835.78</v>
      </c>
      <c r="J94" s="172">
        <v>533.31</v>
      </c>
    </row>
    <row r="95" spans="1:10" ht="18.75" customHeight="1">
      <c r="A95" s="151"/>
      <c r="B95" s="153">
        <v>24</v>
      </c>
      <c r="C95" s="163">
        <v>88.045</v>
      </c>
      <c r="D95" s="163">
        <v>88.0528</v>
      </c>
      <c r="E95" s="199">
        <f t="shared" si="12"/>
        <v>0.007800000000003138</v>
      </c>
      <c r="F95" s="200">
        <f t="shared" si="13"/>
        <v>24.8605577689343</v>
      </c>
      <c r="G95" s="201">
        <f t="shared" si="14"/>
        <v>313.75000000000006</v>
      </c>
      <c r="H95" s="153">
        <v>6</v>
      </c>
      <c r="I95" s="172">
        <v>662.57</v>
      </c>
      <c r="J95" s="172">
        <v>348.82</v>
      </c>
    </row>
    <row r="96" spans="1:10" ht="18.75" customHeight="1">
      <c r="A96" s="151">
        <v>21437</v>
      </c>
      <c r="B96" s="153">
        <v>10</v>
      </c>
      <c r="C96" s="163">
        <v>85.0677</v>
      </c>
      <c r="D96" s="163">
        <v>85.076</v>
      </c>
      <c r="E96" s="199">
        <f t="shared" si="12"/>
        <v>0.008299999999991314</v>
      </c>
      <c r="F96" s="200">
        <f t="shared" si="13"/>
        <v>22.3400532931158</v>
      </c>
      <c r="G96" s="201">
        <f t="shared" si="14"/>
        <v>371.53000000000003</v>
      </c>
      <c r="H96" s="211">
        <v>7</v>
      </c>
      <c r="I96" s="172">
        <v>697.99</v>
      </c>
      <c r="J96" s="172">
        <v>326.46</v>
      </c>
    </row>
    <row r="97" spans="1:10" ht="18.75" customHeight="1">
      <c r="A97" s="151"/>
      <c r="B97" s="153">
        <v>11</v>
      </c>
      <c r="C97" s="163">
        <v>86.077</v>
      </c>
      <c r="D97" s="163">
        <v>86.0889</v>
      </c>
      <c r="E97" s="199">
        <f t="shared" si="12"/>
        <v>0.011899999999997135</v>
      </c>
      <c r="F97" s="200">
        <f t="shared" si="13"/>
        <v>42.684457835636636</v>
      </c>
      <c r="G97" s="201">
        <f t="shared" si="14"/>
        <v>278.78999999999996</v>
      </c>
      <c r="H97" s="153">
        <v>8</v>
      </c>
      <c r="I97" s="172">
        <v>829.43</v>
      </c>
      <c r="J97" s="172">
        <v>550.64</v>
      </c>
    </row>
    <row r="98" spans="1:10" ht="18.75" customHeight="1">
      <c r="A98" s="151"/>
      <c r="B98" s="153">
        <v>12</v>
      </c>
      <c r="C98" s="163">
        <v>84.8356</v>
      </c>
      <c r="D98" s="163">
        <v>84.8405</v>
      </c>
      <c r="E98" s="199">
        <f t="shared" si="12"/>
        <v>0.004900000000006344</v>
      </c>
      <c r="F98" s="200">
        <f t="shared" si="13"/>
        <v>16.96969696971894</v>
      </c>
      <c r="G98" s="201">
        <f t="shared" si="14"/>
        <v>288.75</v>
      </c>
      <c r="H98" s="211">
        <v>9</v>
      </c>
      <c r="I98" s="172">
        <v>830.34</v>
      </c>
      <c r="J98" s="172">
        <v>541.59</v>
      </c>
    </row>
    <row r="99" spans="1:10" ht="18.75" customHeight="1">
      <c r="A99" s="151">
        <v>21442</v>
      </c>
      <c r="B99" s="153">
        <v>13</v>
      </c>
      <c r="C99" s="163">
        <v>86.7406</v>
      </c>
      <c r="D99" s="163">
        <v>86.7421</v>
      </c>
      <c r="E99" s="199">
        <f t="shared" si="12"/>
        <v>0.0014999999999929514</v>
      </c>
      <c r="F99" s="200">
        <f t="shared" si="13"/>
        <v>6.2124663491114145</v>
      </c>
      <c r="G99" s="201">
        <f t="shared" si="14"/>
        <v>241.45000000000005</v>
      </c>
      <c r="H99" s="153">
        <v>10</v>
      </c>
      <c r="I99" s="172">
        <v>797.94</v>
      </c>
      <c r="J99" s="172">
        <v>556.49</v>
      </c>
    </row>
    <row r="100" spans="1:10" ht="18.75" customHeight="1">
      <c r="A100" s="151"/>
      <c r="B100" s="153">
        <v>14</v>
      </c>
      <c r="C100" s="163">
        <v>85.9666</v>
      </c>
      <c r="D100" s="163">
        <v>85.9715</v>
      </c>
      <c r="E100" s="199">
        <f t="shared" si="12"/>
        <v>0.004900000000006344</v>
      </c>
      <c r="F100" s="200">
        <f t="shared" si="13"/>
        <v>14.699706005898912</v>
      </c>
      <c r="G100" s="201">
        <f t="shared" si="14"/>
        <v>333.34000000000003</v>
      </c>
      <c r="H100" s="211">
        <v>11</v>
      </c>
      <c r="I100" s="172">
        <v>705.97</v>
      </c>
      <c r="J100" s="172">
        <v>372.63</v>
      </c>
    </row>
    <row r="101" spans="1:10" ht="18.75" customHeight="1">
      <c r="A101" s="151"/>
      <c r="B101" s="153">
        <v>15</v>
      </c>
      <c r="C101" s="163">
        <v>87.0123</v>
      </c>
      <c r="D101" s="163">
        <v>87.0206</v>
      </c>
      <c r="E101" s="199">
        <f t="shared" si="12"/>
        <v>0.008300000000005525</v>
      </c>
      <c r="F101" s="200">
        <f t="shared" si="13"/>
        <v>25.36984961488423</v>
      </c>
      <c r="G101" s="201">
        <f t="shared" si="14"/>
        <v>327.16</v>
      </c>
      <c r="H101" s="153">
        <v>12</v>
      </c>
      <c r="I101" s="172">
        <v>747.34</v>
      </c>
      <c r="J101" s="172">
        <v>420.18</v>
      </c>
    </row>
    <row r="102" spans="1:10" ht="18.75" customHeight="1">
      <c r="A102" s="151">
        <v>21450</v>
      </c>
      <c r="B102" s="153">
        <v>16</v>
      </c>
      <c r="C102" s="163">
        <v>86.15</v>
      </c>
      <c r="D102" s="163">
        <v>86.1563</v>
      </c>
      <c r="E102" s="199">
        <f t="shared" si="12"/>
        <v>0.0062999999999959755</v>
      </c>
      <c r="F102" s="200">
        <f t="shared" si="13"/>
        <v>19.150682433036373</v>
      </c>
      <c r="G102" s="201">
        <f t="shared" si="14"/>
        <v>328.96999999999997</v>
      </c>
      <c r="H102" s="211">
        <v>13</v>
      </c>
      <c r="I102" s="172">
        <v>740.4</v>
      </c>
      <c r="J102" s="172">
        <v>411.43</v>
      </c>
    </row>
    <row r="103" spans="1:10" ht="18.75" customHeight="1">
      <c r="A103" s="151"/>
      <c r="B103" s="153">
        <v>17</v>
      </c>
      <c r="C103" s="163">
        <v>87.2539</v>
      </c>
      <c r="D103" s="163">
        <v>87.2574</v>
      </c>
      <c r="E103" s="199">
        <f t="shared" si="12"/>
        <v>0.003500000000002501</v>
      </c>
      <c r="F103" s="200">
        <f t="shared" si="13"/>
        <v>10.515878977263169</v>
      </c>
      <c r="G103" s="201">
        <f t="shared" si="14"/>
        <v>332.83000000000004</v>
      </c>
      <c r="H103" s="153">
        <v>14</v>
      </c>
      <c r="I103" s="172">
        <v>670.7</v>
      </c>
      <c r="J103" s="172">
        <v>337.87</v>
      </c>
    </row>
    <row r="104" spans="1:10" ht="18.75" customHeight="1">
      <c r="A104" s="151"/>
      <c r="B104" s="153">
        <v>18</v>
      </c>
      <c r="C104" s="163">
        <v>85.16</v>
      </c>
      <c r="D104" s="163">
        <v>85.1658</v>
      </c>
      <c r="E104" s="199">
        <f t="shared" si="12"/>
        <v>0.005800000000007799</v>
      </c>
      <c r="F104" s="200">
        <f t="shared" si="13"/>
        <v>19.86437427223714</v>
      </c>
      <c r="G104" s="201">
        <f t="shared" si="14"/>
        <v>291.97999999999996</v>
      </c>
      <c r="H104" s="211">
        <v>15</v>
      </c>
      <c r="I104" s="172">
        <v>697.56</v>
      </c>
      <c r="J104" s="172">
        <v>405.58</v>
      </c>
    </row>
    <row r="105" spans="1:10" ht="18.75" customHeight="1">
      <c r="A105" s="151">
        <v>21466</v>
      </c>
      <c r="B105" s="153">
        <v>28</v>
      </c>
      <c r="C105" s="163">
        <v>87.1976</v>
      </c>
      <c r="D105" s="163">
        <v>87.2332</v>
      </c>
      <c r="E105" s="199">
        <f t="shared" si="12"/>
        <v>0.035600000000002296</v>
      </c>
      <c r="F105" s="200">
        <f t="shared" si="13"/>
        <v>127.07931748412332</v>
      </c>
      <c r="G105" s="201">
        <f t="shared" si="14"/>
        <v>280.13999999999993</v>
      </c>
      <c r="H105" s="153">
        <v>16</v>
      </c>
      <c r="I105" s="172">
        <v>783.05</v>
      </c>
      <c r="J105" s="172">
        <v>502.91</v>
      </c>
    </row>
    <row r="106" spans="1:10" ht="18.75" customHeight="1">
      <c r="A106" s="151"/>
      <c r="B106" s="153">
        <v>29</v>
      </c>
      <c r="C106" s="163">
        <v>85.2544</v>
      </c>
      <c r="D106" s="163">
        <v>85.2844</v>
      </c>
      <c r="E106" s="199">
        <f t="shared" si="12"/>
        <v>0.030000000000001137</v>
      </c>
      <c r="F106" s="200">
        <f t="shared" si="13"/>
        <v>104.94647729658273</v>
      </c>
      <c r="G106" s="201">
        <f t="shared" si="14"/>
        <v>285.85999999999996</v>
      </c>
      <c r="H106" s="211">
        <v>17</v>
      </c>
      <c r="I106" s="172">
        <v>655.67</v>
      </c>
      <c r="J106" s="172">
        <v>369.81</v>
      </c>
    </row>
    <row r="107" spans="1:10" ht="18.75" customHeight="1">
      <c r="A107" s="151"/>
      <c r="B107" s="153">
        <v>30</v>
      </c>
      <c r="C107" s="163">
        <v>84.9726</v>
      </c>
      <c r="D107" s="163">
        <v>85.0013</v>
      </c>
      <c r="E107" s="199">
        <f t="shared" si="12"/>
        <v>0.028700000000000614</v>
      </c>
      <c r="F107" s="200">
        <f t="shared" si="13"/>
        <v>104.48141541374135</v>
      </c>
      <c r="G107" s="201">
        <f t="shared" si="14"/>
        <v>274.69000000000005</v>
      </c>
      <c r="H107" s="153">
        <v>18</v>
      </c>
      <c r="I107" s="172">
        <v>829.57</v>
      </c>
      <c r="J107" s="172">
        <v>554.88</v>
      </c>
    </row>
    <row r="108" spans="1:10" ht="18.75" customHeight="1">
      <c r="A108" s="151">
        <v>21473</v>
      </c>
      <c r="B108" s="153">
        <v>31</v>
      </c>
      <c r="C108" s="163">
        <v>84.8735</v>
      </c>
      <c r="D108" s="163">
        <v>84.907</v>
      </c>
      <c r="E108" s="199">
        <f t="shared" si="12"/>
        <v>0.03349999999998943</v>
      </c>
      <c r="F108" s="200">
        <f t="shared" si="13"/>
        <v>111.80829050126636</v>
      </c>
      <c r="G108" s="201">
        <f t="shared" si="14"/>
        <v>299.62</v>
      </c>
      <c r="H108" s="211">
        <v>19</v>
      </c>
      <c r="I108" s="172">
        <v>665.62</v>
      </c>
      <c r="J108" s="172">
        <v>366</v>
      </c>
    </row>
    <row r="109" spans="1:10" ht="18.75" customHeight="1">
      <c r="A109" s="151"/>
      <c r="B109" s="153">
        <v>32</v>
      </c>
      <c r="C109" s="163">
        <v>85.0374</v>
      </c>
      <c r="D109" s="163">
        <v>85.0769</v>
      </c>
      <c r="E109" s="199">
        <f t="shared" si="12"/>
        <v>0.039499999999989654</v>
      </c>
      <c r="F109" s="200">
        <f t="shared" si="13"/>
        <v>122.602272021819</v>
      </c>
      <c r="G109" s="201">
        <f t="shared" si="14"/>
        <v>322.18000000000006</v>
      </c>
      <c r="H109" s="153">
        <v>20</v>
      </c>
      <c r="I109" s="172">
        <v>787.45</v>
      </c>
      <c r="J109" s="172">
        <v>465.27</v>
      </c>
    </row>
    <row r="110" spans="1:10" ht="18.75" customHeight="1">
      <c r="A110" s="151"/>
      <c r="B110" s="153">
        <v>33</v>
      </c>
      <c r="C110" s="163">
        <v>85.994</v>
      </c>
      <c r="D110" s="163">
        <v>86.0284</v>
      </c>
      <c r="E110" s="199">
        <f t="shared" si="12"/>
        <v>0.03440000000000509</v>
      </c>
      <c r="F110" s="200">
        <f t="shared" si="13"/>
        <v>99.84037149907152</v>
      </c>
      <c r="G110" s="201">
        <f t="shared" si="14"/>
        <v>344.55</v>
      </c>
      <c r="H110" s="211">
        <v>21</v>
      </c>
      <c r="I110" s="172">
        <v>713.72</v>
      </c>
      <c r="J110" s="172">
        <v>369.17</v>
      </c>
    </row>
    <row r="111" spans="1:10" ht="18.75" customHeight="1">
      <c r="A111" s="151">
        <v>21479</v>
      </c>
      <c r="B111" s="153">
        <v>34</v>
      </c>
      <c r="C111" s="163">
        <v>83.7472</v>
      </c>
      <c r="D111" s="163">
        <v>83.7943</v>
      </c>
      <c r="E111" s="199">
        <f t="shared" si="12"/>
        <v>0.047100000000000364</v>
      </c>
      <c r="F111" s="200">
        <f t="shared" si="13"/>
        <v>165.85675047538686</v>
      </c>
      <c r="G111" s="201">
        <f t="shared" si="14"/>
        <v>283.98</v>
      </c>
      <c r="H111" s="153">
        <v>22</v>
      </c>
      <c r="I111" s="172">
        <v>851.71</v>
      </c>
      <c r="J111" s="172">
        <v>567.73</v>
      </c>
    </row>
    <row r="112" spans="1:10" ht="18.75" customHeight="1">
      <c r="A112" s="151"/>
      <c r="B112" s="153">
        <v>35</v>
      </c>
      <c r="C112" s="163">
        <v>85.0225</v>
      </c>
      <c r="D112" s="163">
        <v>85.0778</v>
      </c>
      <c r="E112" s="199">
        <f t="shared" si="12"/>
        <v>0.05530000000000257</v>
      </c>
      <c r="F112" s="200">
        <f t="shared" si="13"/>
        <v>175.43303089906277</v>
      </c>
      <c r="G112" s="201">
        <f t="shared" si="14"/>
        <v>315.22</v>
      </c>
      <c r="H112" s="211">
        <v>23</v>
      </c>
      <c r="I112" s="172">
        <v>836.26</v>
      </c>
      <c r="J112" s="172">
        <v>521.04</v>
      </c>
    </row>
    <row r="113" spans="1:10" ht="18.75" customHeight="1">
      <c r="A113" s="151"/>
      <c r="B113" s="153">
        <v>36</v>
      </c>
      <c r="C113" s="163">
        <v>84.5735</v>
      </c>
      <c r="D113" s="163">
        <v>84.6212</v>
      </c>
      <c r="E113" s="199">
        <f t="shared" si="12"/>
        <v>0.04770000000000607</v>
      </c>
      <c r="F113" s="200">
        <f t="shared" si="13"/>
        <v>161.3503365693809</v>
      </c>
      <c r="G113" s="201">
        <f t="shared" si="14"/>
        <v>295.63</v>
      </c>
      <c r="H113" s="153">
        <v>24</v>
      </c>
      <c r="I113" s="172">
        <v>840.61</v>
      </c>
      <c r="J113" s="172">
        <v>544.98</v>
      </c>
    </row>
    <row r="114" spans="1:10" ht="18.75" customHeight="1">
      <c r="A114" s="151">
        <v>21498</v>
      </c>
      <c r="B114" s="153">
        <v>13</v>
      </c>
      <c r="C114" s="163">
        <v>86.7138</v>
      </c>
      <c r="D114" s="163">
        <v>86.7199</v>
      </c>
      <c r="E114" s="199">
        <f t="shared" si="12"/>
        <v>0.006099999999989336</v>
      </c>
      <c r="F114" s="200">
        <f t="shared" si="13"/>
        <v>18.71050855772448</v>
      </c>
      <c r="G114" s="201">
        <f t="shared" si="14"/>
        <v>326.02000000000004</v>
      </c>
      <c r="H114" s="211">
        <v>25</v>
      </c>
      <c r="I114" s="172">
        <v>711.97</v>
      </c>
      <c r="J114" s="172">
        <v>385.95</v>
      </c>
    </row>
    <row r="115" spans="1:10" ht="18.75" customHeight="1">
      <c r="A115" s="151"/>
      <c r="B115" s="153">
        <v>14</v>
      </c>
      <c r="C115" s="163">
        <v>85.9367</v>
      </c>
      <c r="D115" s="163">
        <v>85.939</v>
      </c>
      <c r="E115" s="199">
        <f t="shared" si="12"/>
        <v>0.002299999999991087</v>
      </c>
      <c r="F115" s="200">
        <f t="shared" si="13"/>
        <v>7.767646065488304</v>
      </c>
      <c r="G115" s="201">
        <f t="shared" si="14"/>
        <v>296.1</v>
      </c>
      <c r="H115" s="153">
        <v>26</v>
      </c>
      <c r="I115" s="172">
        <v>804.59</v>
      </c>
      <c r="J115" s="172">
        <v>508.49</v>
      </c>
    </row>
    <row r="116" spans="1:10" ht="18.75" customHeight="1">
      <c r="A116" s="151"/>
      <c r="B116" s="153">
        <v>15</v>
      </c>
      <c r="C116" s="163">
        <v>87.0108</v>
      </c>
      <c r="D116" s="163">
        <v>87.0181</v>
      </c>
      <c r="E116" s="199">
        <f t="shared" si="12"/>
        <v>0.00730000000000075</v>
      </c>
      <c r="F116" s="200">
        <f t="shared" si="13"/>
        <v>21.277215890876302</v>
      </c>
      <c r="G116" s="201">
        <f t="shared" si="14"/>
        <v>343.09</v>
      </c>
      <c r="H116" s="211">
        <v>27</v>
      </c>
      <c r="I116" s="172">
        <v>710.5</v>
      </c>
      <c r="J116" s="172">
        <v>367.41</v>
      </c>
    </row>
    <row r="117" spans="1:10" ht="18.75" customHeight="1">
      <c r="A117" s="151">
        <v>21515</v>
      </c>
      <c r="B117" s="153">
        <v>16</v>
      </c>
      <c r="C117" s="163">
        <v>86.1428</v>
      </c>
      <c r="D117" s="163">
        <v>86.1445</v>
      </c>
      <c r="E117" s="199">
        <f t="shared" si="12"/>
        <v>0.0016999999999995907</v>
      </c>
      <c r="F117" s="200">
        <f t="shared" si="13"/>
        <v>5.870773906135271</v>
      </c>
      <c r="G117" s="201">
        <f t="shared" si="14"/>
        <v>289.57000000000005</v>
      </c>
      <c r="H117" s="153">
        <v>28</v>
      </c>
      <c r="I117" s="172">
        <v>808.33</v>
      </c>
      <c r="J117" s="172">
        <v>518.76</v>
      </c>
    </row>
    <row r="118" spans="1:10" ht="18.75" customHeight="1">
      <c r="A118" s="151"/>
      <c r="B118" s="153">
        <v>17</v>
      </c>
      <c r="C118" s="163">
        <v>87.2174</v>
      </c>
      <c r="D118" s="163">
        <v>87.2276</v>
      </c>
      <c r="E118" s="199">
        <f t="shared" si="12"/>
        <v>0.010199999999997544</v>
      </c>
      <c r="F118" s="200">
        <f t="shared" si="13"/>
        <v>32.938289146502875</v>
      </c>
      <c r="G118" s="201">
        <f t="shared" si="14"/>
        <v>309.66999999999996</v>
      </c>
      <c r="H118" s="211">
        <v>29</v>
      </c>
      <c r="I118" s="172">
        <v>703.65</v>
      </c>
      <c r="J118" s="172">
        <v>393.98</v>
      </c>
    </row>
    <row r="119" spans="1:10" ht="18.75" customHeight="1">
      <c r="A119" s="151"/>
      <c r="B119" s="153">
        <v>18</v>
      </c>
      <c r="C119" s="163">
        <v>85.1716</v>
      </c>
      <c r="D119" s="163">
        <v>85.1774</v>
      </c>
      <c r="E119" s="199">
        <f t="shared" si="12"/>
        <v>0.005800000000007799</v>
      </c>
      <c r="F119" s="200">
        <f t="shared" si="13"/>
        <v>20.015874659239387</v>
      </c>
      <c r="G119" s="201">
        <f t="shared" si="14"/>
        <v>289.7700000000001</v>
      </c>
      <c r="H119" s="153">
        <v>30</v>
      </c>
      <c r="I119" s="172">
        <v>802.7</v>
      </c>
      <c r="J119" s="172">
        <v>512.93</v>
      </c>
    </row>
    <row r="120" spans="1:10" ht="18.75" customHeight="1">
      <c r="A120" s="151">
        <v>21520</v>
      </c>
      <c r="B120" s="153">
        <v>19</v>
      </c>
      <c r="C120" s="163">
        <v>88.9955</v>
      </c>
      <c r="D120" s="163">
        <v>89.0056</v>
      </c>
      <c r="E120" s="199">
        <f t="shared" si="12"/>
        <v>0.010099999999994225</v>
      </c>
      <c r="F120" s="200">
        <f t="shared" si="13"/>
        <v>34.25935348188401</v>
      </c>
      <c r="G120" s="201">
        <f t="shared" si="14"/>
        <v>294.80999999999995</v>
      </c>
      <c r="H120" s="211">
        <v>31</v>
      </c>
      <c r="I120" s="172">
        <v>782.31</v>
      </c>
      <c r="J120" s="172">
        <v>487.5</v>
      </c>
    </row>
    <row r="121" spans="1:10" ht="18.75" customHeight="1">
      <c r="A121" s="151"/>
      <c r="B121" s="153">
        <v>20</v>
      </c>
      <c r="C121" s="163">
        <v>84.69</v>
      </c>
      <c r="D121" s="163">
        <v>84.7021</v>
      </c>
      <c r="E121" s="199">
        <f t="shared" si="12"/>
        <v>0.012100000000003774</v>
      </c>
      <c r="F121" s="200">
        <f t="shared" si="13"/>
        <v>41.19289167292087</v>
      </c>
      <c r="G121" s="201">
        <f t="shared" si="14"/>
        <v>293.73999999999995</v>
      </c>
      <c r="H121" s="153">
        <v>32</v>
      </c>
      <c r="I121" s="172">
        <v>686.41</v>
      </c>
      <c r="J121" s="172">
        <v>392.67</v>
      </c>
    </row>
    <row r="122" spans="1:10" ht="18.75" customHeight="1">
      <c r="A122" s="151"/>
      <c r="B122" s="153">
        <v>21</v>
      </c>
      <c r="C122" s="163">
        <v>86.364</v>
      </c>
      <c r="D122" s="163">
        <v>86.3772</v>
      </c>
      <c r="E122" s="199">
        <f t="shared" si="12"/>
        <v>0.013199999999997658</v>
      </c>
      <c r="F122" s="200">
        <f t="shared" si="13"/>
        <v>42.95197188597441</v>
      </c>
      <c r="G122" s="201">
        <f t="shared" si="14"/>
        <v>307.32000000000005</v>
      </c>
      <c r="H122" s="211">
        <v>33</v>
      </c>
      <c r="I122" s="172">
        <v>653.83</v>
      </c>
      <c r="J122" s="172">
        <v>346.51</v>
      </c>
    </row>
    <row r="123" spans="1:10" ht="18.75" customHeight="1">
      <c r="A123" s="151">
        <v>21544</v>
      </c>
      <c r="B123" s="153">
        <v>22</v>
      </c>
      <c r="C123" s="163">
        <v>85.1428</v>
      </c>
      <c r="D123" s="163">
        <v>85.1573</v>
      </c>
      <c r="E123" s="199">
        <f t="shared" si="12"/>
        <v>0.014500000000012392</v>
      </c>
      <c r="F123" s="200">
        <f t="shared" si="13"/>
        <v>46.39109291020089</v>
      </c>
      <c r="G123" s="201">
        <f t="shared" si="14"/>
        <v>312.56</v>
      </c>
      <c r="H123" s="153">
        <v>34</v>
      </c>
      <c r="I123" s="172">
        <v>682.9</v>
      </c>
      <c r="J123" s="172">
        <v>370.34</v>
      </c>
    </row>
    <row r="124" spans="1:10" ht="18.75" customHeight="1">
      <c r="A124" s="151"/>
      <c r="B124" s="153">
        <v>23</v>
      </c>
      <c r="C124" s="163">
        <v>87.7096</v>
      </c>
      <c r="D124" s="163">
        <v>87.7225</v>
      </c>
      <c r="E124" s="199">
        <f t="shared" si="12"/>
        <v>0.01290000000000191</v>
      </c>
      <c r="F124" s="200">
        <f t="shared" si="13"/>
        <v>45.1569993349036</v>
      </c>
      <c r="G124" s="201">
        <f t="shared" si="14"/>
        <v>285.66999999999996</v>
      </c>
      <c r="H124" s="211">
        <v>35</v>
      </c>
      <c r="I124" s="172">
        <v>816.26</v>
      </c>
      <c r="J124" s="172">
        <v>530.59</v>
      </c>
    </row>
    <row r="125" spans="1:10" ht="18.75" customHeight="1">
      <c r="A125" s="151"/>
      <c r="B125" s="153">
        <v>24</v>
      </c>
      <c r="C125" s="163">
        <v>88.079</v>
      </c>
      <c r="D125" s="163">
        <v>88.0965</v>
      </c>
      <c r="E125" s="199">
        <f t="shared" si="12"/>
        <v>0.017500000000012506</v>
      </c>
      <c r="F125" s="200">
        <f t="shared" si="13"/>
        <v>51.97813947966172</v>
      </c>
      <c r="G125" s="201">
        <f t="shared" si="14"/>
        <v>336.68</v>
      </c>
      <c r="H125" s="153">
        <v>36</v>
      </c>
      <c r="I125" s="172">
        <v>651.23</v>
      </c>
      <c r="J125" s="172">
        <v>314.55</v>
      </c>
    </row>
    <row r="126" spans="1:10" ht="18.75" customHeight="1">
      <c r="A126" s="151">
        <v>21571</v>
      </c>
      <c r="B126" s="153">
        <v>13</v>
      </c>
      <c r="C126" s="163">
        <v>88.981</v>
      </c>
      <c r="D126" s="163">
        <v>88.9942</v>
      </c>
      <c r="E126" s="199">
        <f t="shared" si="12"/>
        <v>0.013200000000011869</v>
      </c>
      <c r="F126" s="200">
        <f t="shared" si="13"/>
        <v>44.423504072194476</v>
      </c>
      <c r="G126" s="201">
        <f t="shared" si="14"/>
        <v>297.14000000000004</v>
      </c>
      <c r="H126" s="211">
        <v>37</v>
      </c>
      <c r="I126" s="172">
        <v>790.45</v>
      </c>
      <c r="J126" s="172">
        <v>493.31</v>
      </c>
    </row>
    <row r="127" spans="1:10" ht="18.75" customHeight="1">
      <c r="A127" s="151"/>
      <c r="B127" s="153">
        <v>14</v>
      </c>
      <c r="C127" s="163">
        <v>84.701</v>
      </c>
      <c r="D127" s="163">
        <v>84.712</v>
      </c>
      <c r="E127" s="199">
        <f t="shared" si="12"/>
        <v>0.01100000000000989</v>
      </c>
      <c r="F127" s="200">
        <f t="shared" si="13"/>
        <v>37.910118555313936</v>
      </c>
      <c r="G127" s="201">
        <f t="shared" si="14"/>
        <v>290.16</v>
      </c>
      <c r="H127" s="153">
        <v>38</v>
      </c>
      <c r="I127" s="172">
        <v>712.5</v>
      </c>
      <c r="J127" s="172">
        <v>422.34</v>
      </c>
    </row>
    <row r="128" spans="1:10" ht="18.75" customHeight="1">
      <c r="A128" s="151"/>
      <c r="B128" s="153">
        <v>15</v>
      </c>
      <c r="C128" s="163">
        <v>86.401</v>
      </c>
      <c r="D128" s="163">
        <v>86.4132</v>
      </c>
      <c r="E128" s="199">
        <f t="shared" si="12"/>
        <v>0.012200000000007094</v>
      </c>
      <c r="F128" s="200">
        <f t="shared" si="13"/>
        <v>61.27574083378751</v>
      </c>
      <c r="G128" s="201">
        <f t="shared" si="14"/>
        <v>199.10000000000002</v>
      </c>
      <c r="H128" s="211">
        <v>39</v>
      </c>
      <c r="I128" s="172">
        <v>751.71</v>
      </c>
      <c r="J128" s="172">
        <v>552.61</v>
      </c>
    </row>
    <row r="129" spans="1:10" ht="18.75" customHeight="1">
      <c r="A129" s="151">
        <v>21577</v>
      </c>
      <c r="B129" s="153">
        <v>16</v>
      </c>
      <c r="C129" s="163">
        <v>85.1523</v>
      </c>
      <c r="D129" s="163">
        <v>85.1611</v>
      </c>
      <c r="E129" s="199">
        <f t="shared" si="12"/>
        <v>0.008800000000007913</v>
      </c>
      <c r="F129" s="200">
        <f t="shared" si="13"/>
        <v>31.250000000028102</v>
      </c>
      <c r="G129" s="201">
        <f t="shared" si="14"/>
        <v>281.59999999999997</v>
      </c>
      <c r="H129" s="153">
        <v>40</v>
      </c>
      <c r="I129" s="172">
        <v>650.81</v>
      </c>
      <c r="J129" s="172">
        <v>369.21</v>
      </c>
    </row>
    <row r="130" spans="1:10" ht="18.75" customHeight="1">
      <c r="A130" s="151"/>
      <c r="B130" s="153">
        <v>17</v>
      </c>
      <c r="C130" s="163">
        <v>87.6986</v>
      </c>
      <c r="D130" s="163">
        <v>87.7076</v>
      </c>
      <c r="E130" s="199">
        <f t="shared" si="12"/>
        <v>0.009000000000000341</v>
      </c>
      <c r="F130" s="200">
        <f t="shared" si="13"/>
        <v>29.886431560072857</v>
      </c>
      <c r="G130" s="201">
        <f t="shared" si="14"/>
        <v>301.14000000000004</v>
      </c>
      <c r="H130" s="211">
        <v>41</v>
      </c>
      <c r="I130" s="172">
        <v>775.45</v>
      </c>
      <c r="J130" s="172">
        <v>474.31</v>
      </c>
    </row>
    <row r="131" spans="1:10" ht="18.75" customHeight="1">
      <c r="A131" s="151"/>
      <c r="B131" s="153">
        <v>18</v>
      </c>
      <c r="C131" s="163">
        <v>88.0678</v>
      </c>
      <c r="D131" s="163">
        <v>88.0799</v>
      </c>
      <c r="E131" s="199">
        <f t="shared" si="12"/>
        <v>0.012099999999989564</v>
      </c>
      <c r="F131" s="200">
        <f t="shared" si="13"/>
        <v>40.40741359154972</v>
      </c>
      <c r="G131" s="201">
        <f t="shared" si="14"/>
        <v>299.45</v>
      </c>
      <c r="H131" s="153">
        <v>42</v>
      </c>
      <c r="I131" s="172">
        <v>710.5</v>
      </c>
      <c r="J131" s="172">
        <v>411.05</v>
      </c>
    </row>
    <row r="132" spans="1:10" ht="18.75" customHeight="1">
      <c r="A132" s="151">
        <v>21596</v>
      </c>
      <c r="B132" s="153">
        <v>13</v>
      </c>
      <c r="C132" s="163">
        <v>86.7011</v>
      </c>
      <c r="D132" s="163">
        <v>86.707</v>
      </c>
      <c r="E132" s="199">
        <f t="shared" si="12"/>
        <v>0.005899999999996908</v>
      </c>
      <c r="F132" s="200">
        <f t="shared" si="13"/>
        <v>19.598073409722325</v>
      </c>
      <c r="G132" s="201">
        <f t="shared" si="14"/>
        <v>301.05000000000007</v>
      </c>
      <c r="H132" s="211">
        <v>43</v>
      </c>
      <c r="I132" s="172">
        <v>817.47</v>
      </c>
      <c r="J132" s="172">
        <v>516.42</v>
      </c>
    </row>
    <row r="133" spans="1:10" ht="18.75" customHeight="1">
      <c r="A133" s="151"/>
      <c r="B133" s="153">
        <v>14</v>
      </c>
      <c r="C133" s="163">
        <v>85.9212</v>
      </c>
      <c r="D133" s="163">
        <v>85.9236</v>
      </c>
      <c r="E133" s="199">
        <f t="shared" si="12"/>
        <v>0.0023999999999944066</v>
      </c>
      <c r="F133" s="200">
        <f t="shared" si="13"/>
        <v>8.166320732227726</v>
      </c>
      <c r="G133" s="201">
        <f t="shared" si="14"/>
        <v>293.89</v>
      </c>
      <c r="H133" s="153">
        <v>44</v>
      </c>
      <c r="I133" s="172">
        <v>845.64</v>
      </c>
      <c r="J133" s="172">
        <v>551.75</v>
      </c>
    </row>
    <row r="134" spans="1:10" ht="23.25">
      <c r="A134" s="151"/>
      <c r="B134" s="153">
        <v>15</v>
      </c>
      <c r="C134" s="163">
        <v>87.0035</v>
      </c>
      <c r="D134" s="163">
        <v>87.0174</v>
      </c>
      <c r="E134" s="199">
        <f t="shared" si="12"/>
        <v>0.013899999999992474</v>
      </c>
      <c r="F134" s="200">
        <f t="shared" si="13"/>
        <v>41.07322262275419</v>
      </c>
      <c r="G134" s="201">
        <f t="shared" si="14"/>
        <v>338.42</v>
      </c>
      <c r="H134" s="211">
        <v>45</v>
      </c>
      <c r="I134" s="172">
        <v>645.36</v>
      </c>
      <c r="J134" s="172">
        <v>306.94</v>
      </c>
    </row>
    <row r="135" spans="1:10" ht="23.25">
      <c r="A135" s="151">
        <v>21607</v>
      </c>
      <c r="B135" s="153">
        <v>16</v>
      </c>
      <c r="C135" s="163">
        <v>86.15</v>
      </c>
      <c r="D135" s="163">
        <v>86.1587</v>
      </c>
      <c r="E135" s="199">
        <f t="shared" si="12"/>
        <v>0.008699999999990382</v>
      </c>
      <c r="F135" s="200">
        <f t="shared" si="13"/>
        <v>29.80779113985809</v>
      </c>
      <c r="G135" s="201">
        <f t="shared" si="14"/>
        <v>291.87</v>
      </c>
      <c r="H135" s="153">
        <v>46</v>
      </c>
      <c r="I135" s="172">
        <v>633.51</v>
      </c>
      <c r="J135" s="172">
        <v>341.64</v>
      </c>
    </row>
    <row r="136" spans="1:10" ht="23.25">
      <c r="A136" s="151"/>
      <c r="B136" s="153">
        <v>17</v>
      </c>
      <c r="C136" s="163">
        <v>87.2282</v>
      </c>
      <c r="D136" s="163">
        <v>87.2389</v>
      </c>
      <c r="E136" s="199">
        <f t="shared" si="12"/>
        <v>0.010699999999999932</v>
      </c>
      <c r="F136" s="200">
        <f t="shared" si="13"/>
        <v>32.65380859374979</v>
      </c>
      <c r="G136" s="201">
        <f t="shared" si="14"/>
        <v>327.68</v>
      </c>
      <c r="H136" s="211">
        <v>47</v>
      </c>
      <c r="I136" s="172">
        <v>638.76</v>
      </c>
      <c r="J136" s="172">
        <v>311.08</v>
      </c>
    </row>
    <row r="137" spans="1:10" ht="23.25">
      <c r="A137" s="217"/>
      <c r="B137" s="218">
        <v>18</v>
      </c>
      <c r="C137" s="219">
        <v>85.1333</v>
      </c>
      <c r="D137" s="219">
        <v>85.1397</v>
      </c>
      <c r="E137" s="220">
        <f t="shared" si="12"/>
        <v>0.006399999999999295</v>
      </c>
      <c r="F137" s="221">
        <f t="shared" si="13"/>
        <v>21.153528342420408</v>
      </c>
      <c r="G137" s="222">
        <f t="shared" si="14"/>
        <v>302.55</v>
      </c>
      <c r="H137" s="218">
        <v>48</v>
      </c>
      <c r="I137" s="223">
        <v>700.1</v>
      </c>
      <c r="J137" s="224">
        <v>397.55</v>
      </c>
    </row>
    <row r="138" spans="1:10" ht="23.25">
      <c r="A138" s="210">
        <v>21710</v>
      </c>
      <c r="B138" s="211">
        <v>10</v>
      </c>
      <c r="C138" s="212">
        <v>85.0797</v>
      </c>
      <c r="D138" s="212">
        <v>85.1074</v>
      </c>
      <c r="E138" s="213">
        <f t="shared" si="12"/>
        <v>0.02769999999999584</v>
      </c>
      <c r="F138" s="214">
        <f t="shared" si="13"/>
        <v>78.12940711907213</v>
      </c>
      <c r="G138" s="215">
        <f t="shared" si="14"/>
        <v>354.5400000000001</v>
      </c>
      <c r="H138" s="211">
        <v>1</v>
      </c>
      <c r="I138" s="216">
        <v>674.57</v>
      </c>
      <c r="J138" s="216">
        <v>320.03</v>
      </c>
    </row>
    <row r="139" spans="1:10" ht="23.25">
      <c r="A139" s="151"/>
      <c r="B139" s="153">
        <v>11</v>
      </c>
      <c r="C139" s="163">
        <v>86.074</v>
      </c>
      <c r="D139" s="163">
        <v>86.1009</v>
      </c>
      <c r="E139" s="199">
        <f t="shared" si="12"/>
        <v>0.026899999999997704</v>
      </c>
      <c r="F139" s="200">
        <f t="shared" si="13"/>
        <v>82.21773947062077</v>
      </c>
      <c r="G139" s="201">
        <f t="shared" si="14"/>
        <v>327.18</v>
      </c>
      <c r="H139" s="153">
        <v>2</v>
      </c>
      <c r="I139" s="172">
        <v>692.24</v>
      </c>
      <c r="J139" s="172">
        <v>365.06</v>
      </c>
    </row>
    <row r="140" spans="1:10" ht="23.25">
      <c r="A140" s="151"/>
      <c r="B140" s="211">
        <v>12</v>
      </c>
      <c r="C140" s="163">
        <v>84.8263</v>
      </c>
      <c r="D140" s="163">
        <v>84.8487</v>
      </c>
      <c r="E140" s="199">
        <f aca="true" t="shared" si="15" ref="E140:E197">D140-C140</f>
        <v>0.022399999999990428</v>
      </c>
      <c r="F140" s="200">
        <f aca="true" t="shared" si="16" ref="F140:F197">((10^6)*E140/G140)</f>
        <v>70.50676739058994</v>
      </c>
      <c r="G140" s="201">
        <f aca="true" t="shared" si="17" ref="G140:G197">I140-J140</f>
        <v>317.70000000000005</v>
      </c>
      <c r="H140" s="211">
        <v>3</v>
      </c>
      <c r="I140" s="172">
        <v>802.84</v>
      </c>
      <c r="J140" s="172">
        <v>485.14</v>
      </c>
    </row>
    <row r="141" spans="1:10" ht="23.25">
      <c r="A141" s="151">
        <v>21717</v>
      </c>
      <c r="B141" s="153">
        <v>13</v>
      </c>
      <c r="C141" s="163">
        <v>86.7305</v>
      </c>
      <c r="D141" s="163">
        <v>86.7555</v>
      </c>
      <c r="E141" s="199">
        <f t="shared" si="15"/>
        <v>0.024999999999991473</v>
      </c>
      <c r="F141" s="200">
        <f t="shared" si="16"/>
        <v>76.50407001649877</v>
      </c>
      <c r="G141" s="201">
        <f t="shared" si="17"/>
        <v>326.78000000000003</v>
      </c>
      <c r="H141" s="153">
        <v>4</v>
      </c>
      <c r="I141" s="172">
        <v>712.73</v>
      </c>
      <c r="J141" s="172">
        <v>385.95</v>
      </c>
    </row>
    <row r="142" spans="1:10" ht="23.25">
      <c r="A142" s="151"/>
      <c r="B142" s="211">
        <v>14</v>
      </c>
      <c r="C142" s="163">
        <v>85.9337</v>
      </c>
      <c r="D142" s="163">
        <v>85.9664</v>
      </c>
      <c r="E142" s="199">
        <f t="shared" si="15"/>
        <v>0.03269999999999129</v>
      </c>
      <c r="F142" s="200">
        <f t="shared" si="16"/>
        <v>95.21036540978685</v>
      </c>
      <c r="G142" s="201">
        <f t="shared" si="17"/>
        <v>343.45</v>
      </c>
      <c r="H142" s="211">
        <v>5</v>
      </c>
      <c r="I142" s="172">
        <v>758.78</v>
      </c>
      <c r="J142" s="172">
        <v>415.33</v>
      </c>
    </row>
    <row r="143" spans="1:10" ht="23.25">
      <c r="A143" s="151"/>
      <c r="B143" s="153">
        <v>15</v>
      </c>
      <c r="C143" s="163">
        <v>86.9885</v>
      </c>
      <c r="D143" s="163">
        <v>87.0134</v>
      </c>
      <c r="E143" s="199">
        <f t="shared" si="15"/>
        <v>0.024900000000002365</v>
      </c>
      <c r="F143" s="200">
        <f t="shared" si="16"/>
        <v>77.77118405847632</v>
      </c>
      <c r="G143" s="201">
        <f t="shared" si="17"/>
        <v>320.17</v>
      </c>
      <c r="H143" s="153">
        <v>6</v>
      </c>
      <c r="I143" s="172">
        <v>726.83</v>
      </c>
      <c r="J143" s="172">
        <v>406.66</v>
      </c>
    </row>
    <row r="144" spans="1:10" ht="23.25">
      <c r="A144" s="151">
        <v>21723</v>
      </c>
      <c r="B144" s="211">
        <v>16</v>
      </c>
      <c r="C144" s="163">
        <v>86.1021</v>
      </c>
      <c r="D144" s="163">
        <v>86.1299</v>
      </c>
      <c r="E144" s="199">
        <f t="shared" si="15"/>
        <v>0.02780000000001337</v>
      </c>
      <c r="F144" s="200">
        <f t="shared" si="16"/>
        <v>79.83917288918256</v>
      </c>
      <c r="G144" s="201">
        <f t="shared" si="17"/>
        <v>348.2</v>
      </c>
      <c r="H144" s="211">
        <v>7</v>
      </c>
      <c r="I144" s="172">
        <v>713.01</v>
      </c>
      <c r="J144" s="172">
        <v>364.81</v>
      </c>
    </row>
    <row r="145" spans="1:10" ht="23.25">
      <c r="A145" s="151"/>
      <c r="B145" s="153">
        <v>17</v>
      </c>
      <c r="C145" s="163">
        <v>87.1765</v>
      </c>
      <c r="D145" s="163">
        <v>87.2049</v>
      </c>
      <c r="E145" s="199">
        <f t="shared" si="15"/>
        <v>0.028399999999990655</v>
      </c>
      <c r="F145" s="200">
        <f t="shared" si="16"/>
        <v>74.20956362683737</v>
      </c>
      <c r="G145" s="201">
        <f t="shared" si="17"/>
        <v>382.69999999999993</v>
      </c>
      <c r="H145" s="153">
        <v>8</v>
      </c>
      <c r="I145" s="172">
        <v>682.18</v>
      </c>
      <c r="J145" s="172">
        <v>299.48</v>
      </c>
    </row>
    <row r="146" spans="1:10" ht="23.25">
      <c r="A146" s="151"/>
      <c r="B146" s="211">
        <v>18</v>
      </c>
      <c r="C146" s="163">
        <v>85.0944</v>
      </c>
      <c r="D146" s="163">
        <v>85.1179</v>
      </c>
      <c r="E146" s="199">
        <f t="shared" si="15"/>
        <v>0.023500000000012733</v>
      </c>
      <c r="F146" s="200">
        <f t="shared" si="16"/>
        <v>85.41727246297155</v>
      </c>
      <c r="G146" s="201">
        <f t="shared" si="17"/>
        <v>275.12</v>
      </c>
      <c r="H146" s="211">
        <v>9</v>
      </c>
      <c r="I146" s="172">
        <v>850.16</v>
      </c>
      <c r="J146" s="172">
        <v>575.04</v>
      </c>
    </row>
    <row r="147" spans="1:10" ht="23.25">
      <c r="A147" s="151">
        <v>21739</v>
      </c>
      <c r="B147" s="153">
        <v>10</v>
      </c>
      <c r="C147" s="163">
        <v>85.0757</v>
      </c>
      <c r="D147" s="163">
        <v>85.0973</v>
      </c>
      <c r="E147" s="199">
        <f t="shared" si="15"/>
        <v>0.021600000000006503</v>
      </c>
      <c r="F147" s="200">
        <f t="shared" si="16"/>
        <v>71.00591715978472</v>
      </c>
      <c r="G147" s="201">
        <f t="shared" si="17"/>
        <v>304.19999999999993</v>
      </c>
      <c r="H147" s="153">
        <v>10</v>
      </c>
      <c r="I147" s="172">
        <v>845.56</v>
      </c>
      <c r="J147" s="172">
        <v>541.36</v>
      </c>
    </row>
    <row r="148" spans="1:10" ht="23.25">
      <c r="A148" s="151"/>
      <c r="B148" s="153">
        <v>11</v>
      </c>
      <c r="C148" s="163">
        <v>86.0917</v>
      </c>
      <c r="D148" s="163">
        <v>86.1162</v>
      </c>
      <c r="E148" s="199">
        <f t="shared" si="15"/>
        <v>0.024500000000003297</v>
      </c>
      <c r="F148" s="200">
        <f t="shared" si="16"/>
        <v>70.94252207905978</v>
      </c>
      <c r="G148" s="201">
        <f t="shared" si="17"/>
        <v>345.35</v>
      </c>
      <c r="H148" s="211">
        <v>11</v>
      </c>
      <c r="I148" s="172">
        <v>714</v>
      </c>
      <c r="J148" s="172">
        <v>368.65</v>
      </c>
    </row>
    <row r="149" spans="1:10" ht="23.25">
      <c r="A149" s="151"/>
      <c r="B149" s="153">
        <v>12</v>
      </c>
      <c r="C149" s="163">
        <v>84.8306</v>
      </c>
      <c r="D149" s="163">
        <v>84.8478</v>
      </c>
      <c r="E149" s="199">
        <f t="shared" si="15"/>
        <v>0.017200000000002547</v>
      </c>
      <c r="F149" s="200">
        <f t="shared" si="16"/>
        <v>61.542865321320114</v>
      </c>
      <c r="G149" s="201">
        <f t="shared" si="17"/>
        <v>279.48</v>
      </c>
      <c r="H149" s="153">
        <v>12</v>
      </c>
      <c r="I149" s="172">
        <v>830.14</v>
      </c>
      <c r="J149" s="172">
        <v>550.66</v>
      </c>
    </row>
    <row r="150" spans="1:10" ht="23.25">
      <c r="A150" s="151">
        <v>21743</v>
      </c>
      <c r="B150" s="153">
        <v>13</v>
      </c>
      <c r="C150" s="163">
        <v>86.7053</v>
      </c>
      <c r="D150" s="163">
        <v>86.7364</v>
      </c>
      <c r="E150" s="199">
        <f t="shared" si="15"/>
        <v>0.03110000000000923</v>
      </c>
      <c r="F150" s="200">
        <f t="shared" si="16"/>
        <v>84.25900839883292</v>
      </c>
      <c r="G150" s="201">
        <f t="shared" si="17"/>
        <v>369.1</v>
      </c>
      <c r="H150" s="211">
        <v>13</v>
      </c>
      <c r="I150" s="172">
        <v>668.12</v>
      </c>
      <c r="J150" s="172">
        <v>299.02</v>
      </c>
    </row>
    <row r="151" spans="1:10" ht="23.25">
      <c r="A151" s="151"/>
      <c r="B151" s="153">
        <v>14</v>
      </c>
      <c r="C151" s="163">
        <v>85.9451</v>
      </c>
      <c r="D151" s="163">
        <v>85.9987</v>
      </c>
      <c r="E151" s="199">
        <f t="shared" si="15"/>
        <v>0.05360000000000298</v>
      </c>
      <c r="F151" s="200">
        <f t="shared" si="16"/>
        <v>180.6173338724996</v>
      </c>
      <c r="G151" s="201">
        <f t="shared" si="17"/>
        <v>296.76</v>
      </c>
      <c r="H151" s="153">
        <v>14</v>
      </c>
      <c r="I151" s="172">
        <v>844.06</v>
      </c>
      <c r="J151" s="172">
        <v>547.3</v>
      </c>
    </row>
    <row r="152" spans="1:10" ht="23.25">
      <c r="A152" s="151"/>
      <c r="B152" s="153">
        <v>15</v>
      </c>
      <c r="C152" s="163">
        <v>86.9794</v>
      </c>
      <c r="D152" s="163">
        <v>87.0084</v>
      </c>
      <c r="E152" s="199">
        <f t="shared" si="15"/>
        <v>0.028999999999996362</v>
      </c>
      <c r="F152" s="200">
        <f t="shared" si="16"/>
        <v>97.9365776231683</v>
      </c>
      <c r="G152" s="201">
        <f t="shared" si="17"/>
        <v>296.10999999999996</v>
      </c>
      <c r="H152" s="211">
        <v>15</v>
      </c>
      <c r="I152" s="172">
        <v>799.17</v>
      </c>
      <c r="J152" s="172">
        <v>503.06</v>
      </c>
    </row>
    <row r="153" spans="1:10" ht="23.25">
      <c r="A153" s="151">
        <v>21759</v>
      </c>
      <c r="B153" s="153">
        <v>16</v>
      </c>
      <c r="C153" s="163">
        <v>86.13</v>
      </c>
      <c r="D153" s="163">
        <v>86.1512</v>
      </c>
      <c r="E153" s="199">
        <f t="shared" si="15"/>
        <v>0.021200000000007435</v>
      </c>
      <c r="F153" s="200">
        <f t="shared" si="16"/>
        <v>68.69956900744495</v>
      </c>
      <c r="G153" s="201">
        <f t="shared" si="17"/>
        <v>308.59</v>
      </c>
      <c r="H153" s="153">
        <v>16</v>
      </c>
      <c r="I153" s="172">
        <v>702.65</v>
      </c>
      <c r="J153" s="172">
        <v>394.06</v>
      </c>
    </row>
    <row r="154" spans="1:10" ht="23.25">
      <c r="A154" s="151"/>
      <c r="B154" s="153">
        <v>17</v>
      </c>
      <c r="C154" s="163">
        <v>87.2058</v>
      </c>
      <c r="D154" s="163">
        <v>87.2293</v>
      </c>
      <c r="E154" s="199">
        <f t="shared" si="15"/>
        <v>0.023499999999998522</v>
      </c>
      <c r="F154" s="200">
        <f t="shared" si="16"/>
        <v>79.55314827352242</v>
      </c>
      <c r="G154" s="201">
        <f t="shared" si="17"/>
        <v>295.4</v>
      </c>
      <c r="H154" s="211">
        <v>17</v>
      </c>
      <c r="I154" s="172">
        <v>847.23</v>
      </c>
      <c r="J154" s="172">
        <v>551.83</v>
      </c>
    </row>
    <row r="155" spans="1:10" ht="23.25">
      <c r="A155" s="151"/>
      <c r="B155" s="153">
        <v>18</v>
      </c>
      <c r="C155" s="163">
        <v>85.1408</v>
      </c>
      <c r="D155" s="163">
        <v>85.167</v>
      </c>
      <c r="E155" s="199">
        <f t="shared" si="15"/>
        <v>0.026200000000002888</v>
      </c>
      <c r="F155" s="200">
        <f t="shared" si="16"/>
        <v>75.55222331161801</v>
      </c>
      <c r="G155" s="201">
        <f t="shared" si="17"/>
        <v>346.78</v>
      </c>
      <c r="H155" s="153">
        <v>18</v>
      </c>
      <c r="I155" s="172">
        <v>693.52</v>
      </c>
      <c r="J155" s="172">
        <v>346.74</v>
      </c>
    </row>
    <row r="156" spans="1:10" ht="23.25">
      <c r="A156" s="151">
        <v>21766</v>
      </c>
      <c r="B156" s="153">
        <v>1</v>
      </c>
      <c r="C156" s="163">
        <v>85.3801</v>
      </c>
      <c r="D156" s="163">
        <v>85.3947</v>
      </c>
      <c r="E156" s="199">
        <f t="shared" si="15"/>
        <v>0.0146000000000015</v>
      </c>
      <c r="F156" s="200">
        <f t="shared" si="16"/>
        <v>51.029324385731016</v>
      </c>
      <c r="G156" s="201">
        <f t="shared" si="17"/>
        <v>286.11</v>
      </c>
      <c r="H156" s="211">
        <v>19</v>
      </c>
      <c r="I156" s="172">
        <v>867.24</v>
      </c>
      <c r="J156" s="172">
        <v>581.13</v>
      </c>
    </row>
    <row r="157" spans="1:10" ht="23.25">
      <c r="A157" s="151"/>
      <c r="B157" s="153">
        <v>2</v>
      </c>
      <c r="C157" s="163">
        <v>87.4561</v>
      </c>
      <c r="D157" s="163">
        <v>87.474</v>
      </c>
      <c r="E157" s="199">
        <f t="shared" si="15"/>
        <v>0.017899999999997362</v>
      </c>
      <c r="F157" s="200">
        <f t="shared" si="16"/>
        <v>58.05656460819071</v>
      </c>
      <c r="G157" s="201">
        <f t="shared" si="17"/>
        <v>308.32000000000005</v>
      </c>
      <c r="H157" s="153">
        <v>20</v>
      </c>
      <c r="I157" s="172">
        <v>858.94</v>
      </c>
      <c r="J157" s="172">
        <v>550.62</v>
      </c>
    </row>
    <row r="158" spans="1:10" ht="23.25">
      <c r="A158" s="151"/>
      <c r="B158" s="153">
        <v>3</v>
      </c>
      <c r="C158" s="163">
        <v>85.865</v>
      </c>
      <c r="D158" s="163">
        <v>85.8851</v>
      </c>
      <c r="E158" s="199">
        <f t="shared" si="15"/>
        <v>0.02009999999999934</v>
      </c>
      <c r="F158" s="200">
        <f t="shared" si="16"/>
        <v>63.00940438871267</v>
      </c>
      <c r="G158" s="201">
        <f t="shared" si="17"/>
        <v>319</v>
      </c>
      <c r="H158" s="211">
        <v>21</v>
      </c>
      <c r="I158" s="172">
        <v>828.87</v>
      </c>
      <c r="J158" s="172">
        <v>509.87</v>
      </c>
    </row>
    <row r="159" spans="1:10" ht="23.25">
      <c r="A159" s="151">
        <v>21781</v>
      </c>
      <c r="B159" s="153">
        <v>4</v>
      </c>
      <c r="C159" s="163">
        <v>85.0038</v>
      </c>
      <c r="D159" s="163">
        <v>85.0189</v>
      </c>
      <c r="E159" s="199">
        <f t="shared" si="15"/>
        <v>0.015100000000003888</v>
      </c>
      <c r="F159" s="200">
        <f t="shared" si="16"/>
        <v>43.514596121160444</v>
      </c>
      <c r="G159" s="201">
        <f t="shared" si="17"/>
        <v>347.01000000000005</v>
      </c>
      <c r="H159" s="153">
        <v>22</v>
      </c>
      <c r="I159" s="172">
        <v>762.47</v>
      </c>
      <c r="J159" s="172">
        <v>415.46</v>
      </c>
    </row>
    <row r="160" spans="1:10" ht="23.25">
      <c r="A160" s="151"/>
      <c r="B160" s="153">
        <v>5</v>
      </c>
      <c r="C160" s="163">
        <v>85.0373</v>
      </c>
      <c r="D160" s="163">
        <v>85.0538</v>
      </c>
      <c r="E160" s="199">
        <f t="shared" si="15"/>
        <v>0.01649999999999352</v>
      </c>
      <c r="F160" s="200">
        <f t="shared" si="16"/>
        <v>51.12316034080099</v>
      </c>
      <c r="G160" s="201">
        <f t="shared" si="17"/>
        <v>322.75</v>
      </c>
      <c r="H160" s="211">
        <v>23</v>
      </c>
      <c r="I160" s="172">
        <v>852.71</v>
      </c>
      <c r="J160" s="172">
        <v>529.96</v>
      </c>
    </row>
    <row r="161" spans="1:10" ht="23.25">
      <c r="A161" s="151"/>
      <c r="B161" s="153">
        <v>6</v>
      </c>
      <c r="C161" s="163">
        <v>87.4156</v>
      </c>
      <c r="D161" s="163">
        <v>87.431</v>
      </c>
      <c r="E161" s="199">
        <f t="shared" si="15"/>
        <v>0.015399999999999636</v>
      </c>
      <c r="F161" s="200">
        <f t="shared" si="16"/>
        <v>50.91582357997631</v>
      </c>
      <c r="G161" s="201">
        <f t="shared" si="17"/>
        <v>302.46000000000004</v>
      </c>
      <c r="H161" s="153">
        <v>24</v>
      </c>
      <c r="I161" s="172">
        <v>847.46</v>
      </c>
      <c r="J161" s="172">
        <v>545</v>
      </c>
    </row>
    <row r="162" spans="1:10" ht="23.25">
      <c r="A162" s="151">
        <v>21785</v>
      </c>
      <c r="B162" s="153">
        <v>7</v>
      </c>
      <c r="C162" s="163">
        <v>86.4693</v>
      </c>
      <c r="D162" s="163">
        <v>86.4848</v>
      </c>
      <c r="E162" s="199">
        <f t="shared" si="15"/>
        <v>0.015500000000002956</v>
      </c>
      <c r="F162" s="200">
        <f t="shared" si="16"/>
        <v>50.40486488245246</v>
      </c>
      <c r="G162" s="201">
        <f t="shared" si="17"/>
        <v>307.51</v>
      </c>
      <c r="H162" s="211">
        <v>25</v>
      </c>
      <c r="I162" s="172">
        <v>825.97</v>
      </c>
      <c r="J162" s="172">
        <v>518.46</v>
      </c>
    </row>
    <row r="163" spans="1:10" ht="23.25">
      <c r="A163" s="151"/>
      <c r="B163" s="153">
        <v>8</v>
      </c>
      <c r="C163" s="163">
        <v>84.773</v>
      </c>
      <c r="D163" s="163">
        <v>84.7942</v>
      </c>
      <c r="E163" s="199">
        <f t="shared" si="15"/>
        <v>0.021200000000007435</v>
      </c>
      <c r="F163" s="200">
        <f t="shared" si="16"/>
        <v>61.69965075671548</v>
      </c>
      <c r="G163" s="201">
        <f t="shared" si="17"/>
        <v>343.59999999999997</v>
      </c>
      <c r="H163" s="153">
        <v>26</v>
      </c>
      <c r="I163" s="172">
        <v>681.18</v>
      </c>
      <c r="J163" s="172">
        <v>337.58</v>
      </c>
    </row>
    <row r="164" spans="1:10" ht="23.25">
      <c r="A164" s="151"/>
      <c r="B164" s="153">
        <v>9</v>
      </c>
      <c r="C164" s="163">
        <v>87.6106</v>
      </c>
      <c r="D164" s="163">
        <v>87.6311</v>
      </c>
      <c r="E164" s="199">
        <f t="shared" si="15"/>
        <v>0.02049999999999841</v>
      </c>
      <c r="F164" s="200">
        <f t="shared" si="16"/>
        <v>71.87434261271444</v>
      </c>
      <c r="G164" s="201">
        <f t="shared" si="17"/>
        <v>285.2199999999999</v>
      </c>
      <c r="H164" s="211">
        <v>27</v>
      </c>
      <c r="I164" s="172">
        <v>809.8</v>
      </c>
      <c r="J164" s="172">
        <v>524.58</v>
      </c>
    </row>
    <row r="165" spans="1:10" ht="23.25">
      <c r="A165" s="151">
        <v>21801</v>
      </c>
      <c r="B165" s="153">
        <v>19</v>
      </c>
      <c r="C165" s="163">
        <v>88.9521</v>
      </c>
      <c r="D165" s="163">
        <v>88.9707</v>
      </c>
      <c r="E165" s="199">
        <f t="shared" si="15"/>
        <v>0.01859999999999218</v>
      </c>
      <c r="F165" s="200">
        <f t="shared" si="16"/>
        <v>61.44494730928009</v>
      </c>
      <c r="G165" s="201">
        <f t="shared" si="17"/>
        <v>302.71000000000004</v>
      </c>
      <c r="H165" s="153">
        <v>28</v>
      </c>
      <c r="I165" s="172">
        <v>872.2</v>
      </c>
      <c r="J165" s="172">
        <v>569.49</v>
      </c>
    </row>
    <row r="166" spans="1:10" ht="23.25">
      <c r="A166" s="151"/>
      <c r="B166" s="153">
        <v>20</v>
      </c>
      <c r="C166" s="163">
        <v>84.6117</v>
      </c>
      <c r="D166" s="163">
        <v>84.6351</v>
      </c>
      <c r="E166" s="199">
        <f t="shared" si="15"/>
        <v>0.023399999999995202</v>
      </c>
      <c r="F166" s="200">
        <f t="shared" si="16"/>
        <v>62.31857040132947</v>
      </c>
      <c r="G166" s="201">
        <f t="shared" si="17"/>
        <v>375.49</v>
      </c>
      <c r="H166" s="211">
        <v>29</v>
      </c>
      <c r="I166" s="172">
        <v>690.24</v>
      </c>
      <c r="J166" s="172">
        <v>314.75</v>
      </c>
    </row>
    <row r="167" spans="1:10" ht="23.25">
      <c r="A167" s="151"/>
      <c r="B167" s="153">
        <v>21</v>
      </c>
      <c r="C167" s="163">
        <v>86.3194</v>
      </c>
      <c r="D167" s="163">
        <v>86.3421</v>
      </c>
      <c r="E167" s="199">
        <f t="shared" si="15"/>
        <v>0.022700000000000387</v>
      </c>
      <c r="F167" s="200">
        <f t="shared" si="16"/>
        <v>74.24366312346815</v>
      </c>
      <c r="G167" s="201">
        <f t="shared" si="17"/>
        <v>305.75</v>
      </c>
      <c r="H167" s="153">
        <v>30</v>
      </c>
      <c r="I167" s="172">
        <v>699.35</v>
      </c>
      <c r="J167" s="172">
        <v>393.6</v>
      </c>
    </row>
    <row r="168" spans="1:10" ht="23.25">
      <c r="A168" s="151">
        <v>21807</v>
      </c>
      <c r="B168" s="153">
        <v>22</v>
      </c>
      <c r="C168" s="163">
        <v>85.1036</v>
      </c>
      <c r="D168" s="163">
        <v>85.5778</v>
      </c>
      <c r="E168" s="199">
        <f t="shared" si="15"/>
        <v>0.4741999999999962</v>
      </c>
      <c r="F168" s="200">
        <f t="shared" si="16"/>
        <v>1582.988382961664</v>
      </c>
      <c r="G168" s="201">
        <f t="shared" si="17"/>
        <v>299.56000000000006</v>
      </c>
      <c r="H168" s="211">
        <v>31</v>
      </c>
      <c r="I168" s="172">
        <v>846.85</v>
      </c>
      <c r="J168" s="172">
        <v>547.29</v>
      </c>
    </row>
    <row r="169" spans="1:10" ht="23.25">
      <c r="A169" s="151"/>
      <c r="B169" s="153">
        <v>23</v>
      </c>
      <c r="C169" s="163">
        <v>87.6896</v>
      </c>
      <c r="D169" s="163">
        <v>88.26</v>
      </c>
      <c r="E169" s="199">
        <f t="shared" si="15"/>
        <v>0.5704000000000065</v>
      </c>
      <c r="F169" s="200">
        <f t="shared" si="16"/>
        <v>1956.439718744663</v>
      </c>
      <c r="G169" s="201">
        <f t="shared" si="17"/>
        <v>291.54999999999995</v>
      </c>
      <c r="H169" s="153">
        <v>32</v>
      </c>
      <c r="I169" s="172">
        <v>849.56</v>
      </c>
      <c r="J169" s="172">
        <v>558.01</v>
      </c>
    </row>
    <row r="170" spans="1:10" ht="23.25">
      <c r="A170" s="151"/>
      <c r="B170" s="153">
        <v>24</v>
      </c>
      <c r="C170" s="163">
        <v>88.0651</v>
      </c>
      <c r="D170" s="163">
        <v>88.5946</v>
      </c>
      <c r="E170" s="199">
        <f t="shared" si="15"/>
        <v>0.5294999999999987</v>
      </c>
      <c r="F170" s="200">
        <f t="shared" si="16"/>
        <v>1469.527087033744</v>
      </c>
      <c r="G170" s="201">
        <f t="shared" si="17"/>
        <v>360.32000000000005</v>
      </c>
      <c r="H170" s="211">
        <v>33</v>
      </c>
      <c r="I170" s="172">
        <v>731.21</v>
      </c>
      <c r="J170" s="172">
        <v>370.89</v>
      </c>
    </row>
    <row r="171" spans="1:10" ht="23.25">
      <c r="A171" s="151">
        <v>21822</v>
      </c>
      <c r="B171" s="153">
        <v>25</v>
      </c>
      <c r="C171" s="163">
        <v>87.0702</v>
      </c>
      <c r="D171" s="163">
        <v>87.0997</v>
      </c>
      <c r="E171" s="199">
        <f t="shared" si="15"/>
        <v>0.02949999999999875</v>
      </c>
      <c r="F171" s="200">
        <f t="shared" si="16"/>
        <v>77.74205449849457</v>
      </c>
      <c r="G171" s="201">
        <f t="shared" si="17"/>
        <v>379.46</v>
      </c>
      <c r="H171" s="153">
        <v>34</v>
      </c>
      <c r="I171" s="172">
        <v>789.51</v>
      </c>
      <c r="J171" s="172">
        <v>410.05</v>
      </c>
    </row>
    <row r="172" spans="1:10" ht="23.25">
      <c r="A172" s="151"/>
      <c r="B172" s="153">
        <v>26</v>
      </c>
      <c r="C172" s="163">
        <v>85.8124</v>
      </c>
      <c r="D172" s="163">
        <v>85.8361</v>
      </c>
      <c r="E172" s="199">
        <f t="shared" si="15"/>
        <v>0.02370000000000516</v>
      </c>
      <c r="F172" s="200">
        <f t="shared" si="16"/>
        <v>74.97152979882694</v>
      </c>
      <c r="G172" s="201">
        <f t="shared" si="17"/>
        <v>316.1199999999999</v>
      </c>
      <c r="H172" s="211">
        <v>35</v>
      </c>
      <c r="I172" s="172">
        <v>845.81</v>
      </c>
      <c r="J172" s="172">
        <v>529.69</v>
      </c>
    </row>
    <row r="173" spans="1:10" ht="23.25">
      <c r="A173" s="151"/>
      <c r="B173" s="153">
        <v>27</v>
      </c>
      <c r="C173" s="163">
        <v>86.3266</v>
      </c>
      <c r="D173" s="163">
        <v>86.3455</v>
      </c>
      <c r="E173" s="199">
        <f t="shared" si="15"/>
        <v>0.018900000000002137</v>
      </c>
      <c r="F173" s="200">
        <f t="shared" si="16"/>
        <v>60.58857472591568</v>
      </c>
      <c r="G173" s="201">
        <f t="shared" si="17"/>
        <v>311.94000000000005</v>
      </c>
      <c r="H173" s="153">
        <v>36</v>
      </c>
      <c r="I173" s="172">
        <v>842.6</v>
      </c>
      <c r="J173" s="172">
        <v>530.66</v>
      </c>
    </row>
    <row r="174" spans="1:10" ht="23.25">
      <c r="A174" s="151">
        <v>21833</v>
      </c>
      <c r="B174" s="153">
        <v>28</v>
      </c>
      <c r="C174" s="163">
        <v>87.2201</v>
      </c>
      <c r="D174" s="163">
        <v>87.23</v>
      </c>
      <c r="E174" s="199">
        <f t="shared" si="15"/>
        <v>0.009900000000001796</v>
      </c>
      <c r="F174" s="200">
        <f t="shared" si="16"/>
        <v>33.289619691320475</v>
      </c>
      <c r="G174" s="201">
        <f t="shared" si="17"/>
        <v>297.39000000000004</v>
      </c>
      <c r="H174" s="211">
        <v>37</v>
      </c>
      <c r="I174" s="172">
        <v>666.2</v>
      </c>
      <c r="J174" s="172">
        <v>368.81</v>
      </c>
    </row>
    <row r="175" spans="1:10" ht="23.25">
      <c r="A175" s="151"/>
      <c r="B175" s="153">
        <v>29</v>
      </c>
      <c r="C175" s="163">
        <v>85.2494</v>
      </c>
      <c r="D175" s="163">
        <v>85.2594</v>
      </c>
      <c r="E175" s="199">
        <f t="shared" si="15"/>
        <v>0.010000000000005116</v>
      </c>
      <c r="F175" s="200">
        <f t="shared" si="16"/>
        <v>32.20197076062702</v>
      </c>
      <c r="G175" s="201">
        <f t="shared" si="17"/>
        <v>310.54</v>
      </c>
      <c r="H175" s="153">
        <v>38</v>
      </c>
      <c r="I175" s="172">
        <v>610.21</v>
      </c>
      <c r="J175" s="172">
        <v>299.67</v>
      </c>
    </row>
    <row r="176" spans="1:10" ht="23.25">
      <c r="A176" s="151"/>
      <c r="B176" s="153">
        <v>30</v>
      </c>
      <c r="C176" s="163">
        <v>84.9752</v>
      </c>
      <c r="D176" s="163">
        <v>84.9828</v>
      </c>
      <c r="E176" s="199">
        <f t="shared" si="15"/>
        <v>0.0075999999999964984</v>
      </c>
      <c r="F176" s="200">
        <f t="shared" si="16"/>
        <v>28.301184181114536</v>
      </c>
      <c r="G176" s="201">
        <f t="shared" si="17"/>
        <v>268.54</v>
      </c>
      <c r="H176" s="211">
        <v>39</v>
      </c>
      <c r="I176" s="172">
        <v>630.84</v>
      </c>
      <c r="J176" s="172">
        <v>362.3</v>
      </c>
    </row>
    <row r="177" spans="1:10" ht="23.25">
      <c r="A177" s="151">
        <v>21843</v>
      </c>
      <c r="B177" s="153">
        <v>31</v>
      </c>
      <c r="C177" s="163">
        <v>84.8831</v>
      </c>
      <c r="D177" s="163">
        <v>84.8898</v>
      </c>
      <c r="E177" s="199">
        <f t="shared" si="15"/>
        <v>0.006699999999995043</v>
      </c>
      <c r="F177" s="200">
        <f t="shared" si="16"/>
        <v>24.711393058662058</v>
      </c>
      <c r="G177" s="201">
        <f t="shared" si="17"/>
        <v>271.13</v>
      </c>
      <c r="H177" s="153">
        <v>40</v>
      </c>
      <c r="I177" s="172">
        <v>823.17</v>
      </c>
      <c r="J177" s="172">
        <v>552.04</v>
      </c>
    </row>
    <row r="178" spans="1:10" ht="23.25">
      <c r="A178" s="151"/>
      <c r="B178" s="153">
        <v>32</v>
      </c>
      <c r="C178" s="163">
        <v>85.0114</v>
      </c>
      <c r="D178" s="163">
        <v>85.0198</v>
      </c>
      <c r="E178" s="199">
        <f t="shared" si="15"/>
        <v>0.008400000000008845</v>
      </c>
      <c r="F178" s="200">
        <f t="shared" si="16"/>
        <v>29.881541033790487</v>
      </c>
      <c r="G178" s="201">
        <f t="shared" si="17"/>
        <v>281.11</v>
      </c>
      <c r="H178" s="211">
        <v>41</v>
      </c>
      <c r="I178" s="172">
        <v>864.04</v>
      </c>
      <c r="J178" s="172">
        <v>582.93</v>
      </c>
    </row>
    <row r="179" spans="1:10" ht="23.25">
      <c r="A179" s="151"/>
      <c r="B179" s="153">
        <v>33</v>
      </c>
      <c r="C179" s="163">
        <v>85.9723</v>
      </c>
      <c r="D179" s="163">
        <v>85.9834</v>
      </c>
      <c r="E179" s="199">
        <f t="shared" si="15"/>
        <v>0.011099999999999</v>
      </c>
      <c r="F179" s="200">
        <f t="shared" si="16"/>
        <v>36.497550389632714</v>
      </c>
      <c r="G179" s="201">
        <f t="shared" si="17"/>
        <v>304.13000000000005</v>
      </c>
      <c r="H179" s="153">
        <v>42</v>
      </c>
      <c r="I179" s="172">
        <v>664.44</v>
      </c>
      <c r="J179" s="172">
        <v>360.31</v>
      </c>
    </row>
    <row r="180" spans="1:10" ht="23.25">
      <c r="A180" s="151">
        <v>21851</v>
      </c>
      <c r="B180" s="153">
        <v>34</v>
      </c>
      <c r="C180" s="163">
        <v>83.7204</v>
      </c>
      <c r="D180" s="163">
        <v>83.7249</v>
      </c>
      <c r="E180" s="199">
        <f t="shared" si="15"/>
        <v>0.004500000000007276</v>
      </c>
      <c r="F180" s="200">
        <f t="shared" si="16"/>
        <v>14.419379646267865</v>
      </c>
      <c r="G180" s="201">
        <f t="shared" si="17"/>
        <v>312.08000000000004</v>
      </c>
      <c r="H180" s="211">
        <v>43</v>
      </c>
      <c r="I180" s="172">
        <v>858.7</v>
      </c>
      <c r="J180" s="172">
        <v>546.62</v>
      </c>
    </row>
    <row r="181" spans="1:10" ht="23.25">
      <c r="A181" s="151"/>
      <c r="B181" s="153">
        <v>35</v>
      </c>
      <c r="C181" s="163">
        <v>85.0089</v>
      </c>
      <c r="D181" s="163">
        <v>85.0212</v>
      </c>
      <c r="E181" s="199">
        <f t="shared" si="15"/>
        <v>0.012299999999996203</v>
      </c>
      <c r="F181" s="200">
        <f t="shared" si="16"/>
        <v>44.271676924724474</v>
      </c>
      <c r="G181" s="201">
        <f t="shared" si="17"/>
        <v>277.83000000000004</v>
      </c>
      <c r="H181" s="153">
        <v>44</v>
      </c>
      <c r="I181" s="172">
        <v>778.97</v>
      </c>
      <c r="J181" s="172">
        <v>501.14</v>
      </c>
    </row>
    <row r="182" spans="1:10" ht="23.25">
      <c r="A182" s="151"/>
      <c r="B182" s="153">
        <v>36</v>
      </c>
      <c r="C182" s="163">
        <v>84.5765</v>
      </c>
      <c r="D182" s="163">
        <v>84.5834</v>
      </c>
      <c r="E182" s="199">
        <f t="shared" si="15"/>
        <v>0.0069000000000016826</v>
      </c>
      <c r="F182" s="200">
        <f t="shared" si="16"/>
        <v>20.72134298327782</v>
      </c>
      <c r="G182" s="201">
        <f t="shared" si="17"/>
        <v>332.99</v>
      </c>
      <c r="H182" s="211">
        <v>45</v>
      </c>
      <c r="I182" s="172">
        <v>661.63</v>
      </c>
      <c r="J182" s="172">
        <v>328.64</v>
      </c>
    </row>
    <row r="183" spans="1:10" ht="23.25">
      <c r="A183" s="151">
        <v>21862</v>
      </c>
      <c r="B183" s="153">
        <v>10</v>
      </c>
      <c r="C183" s="163">
        <v>85.0856</v>
      </c>
      <c r="D183" s="163">
        <v>85.0895</v>
      </c>
      <c r="E183" s="199">
        <f t="shared" si="15"/>
        <v>0.003900000000001569</v>
      </c>
      <c r="F183" s="200">
        <f t="shared" si="16"/>
        <v>13.799448022084668</v>
      </c>
      <c r="G183" s="201">
        <f t="shared" si="17"/>
        <v>282.62</v>
      </c>
      <c r="H183" s="153">
        <v>46</v>
      </c>
      <c r="I183" s="172">
        <v>824.03</v>
      </c>
      <c r="J183" s="172">
        <v>541.41</v>
      </c>
    </row>
    <row r="184" spans="1:10" ht="23.25">
      <c r="A184" s="151"/>
      <c r="B184" s="153">
        <v>11</v>
      </c>
      <c r="C184" s="163">
        <v>86.0687</v>
      </c>
      <c r="D184" s="163">
        <v>86.0735</v>
      </c>
      <c r="E184" s="199">
        <f t="shared" si="15"/>
        <v>0.004799999999988813</v>
      </c>
      <c r="F184" s="200">
        <f t="shared" si="16"/>
        <v>13.769758168590071</v>
      </c>
      <c r="G184" s="201">
        <f t="shared" si="17"/>
        <v>348.59000000000003</v>
      </c>
      <c r="H184" s="211">
        <v>47</v>
      </c>
      <c r="I184" s="172">
        <v>732.96</v>
      </c>
      <c r="J184" s="172">
        <v>384.37</v>
      </c>
    </row>
    <row r="185" spans="1:10" ht="23.25">
      <c r="A185" s="151"/>
      <c r="B185" s="153">
        <v>12</v>
      </c>
      <c r="C185" s="163">
        <v>84.808</v>
      </c>
      <c r="D185" s="163">
        <v>84.809</v>
      </c>
      <c r="E185" s="199">
        <f t="shared" si="15"/>
        <v>0.000999999999990564</v>
      </c>
      <c r="F185" s="200">
        <f t="shared" si="16"/>
        <v>3.689900741635231</v>
      </c>
      <c r="G185" s="201">
        <f t="shared" si="17"/>
        <v>271.01</v>
      </c>
      <c r="H185" s="153">
        <v>48</v>
      </c>
      <c r="I185" s="172">
        <v>827.28</v>
      </c>
      <c r="J185" s="172">
        <v>556.27</v>
      </c>
    </row>
    <row r="186" spans="1:10" ht="23.25">
      <c r="A186" s="151">
        <v>21871</v>
      </c>
      <c r="B186" s="153">
        <v>13</v>
      </c>
      <c r="C186" s="163">
        <v>86.7105</v>
      </c>
      <c r="D186" s="163">
        <v>86.7172</v>
      </c>
      <c r="E186" s="199">
        <f t="shared" si="15"/>
        <v>0.006700000000009254</v>
      </c>
      <c r="F186" s="200">
        <f t="shared" si="16"/>
        <v>20.020319129890794</v>
      </c>
      <c r="G186" s="201">
        <f t="shared" si="17"/>
        <v>334.66</v>
      </c>
      <c r="H186" s="211">
        <v>49</v>
      </c>
      <c r="I186" s="172">
        <v>699.23</v>
      </c>
      <c r="J186" s="172">
        <v>364.57</v>
      </c>
    </row>
    <row r="187" spans="1:10" ht="23.25">
      <c r="A187" s="151"/>
      <c r="B187" s="153">
        <v>14</v>
      </c>
      <c r="C187" s="163">
        <v>85.8818</v>
      </c>
      <c r="D187" s="163">
        <v>85.884</v>
      </c>
      <c r="E187" s="199">
        <f t="shared" si="15"/>
        <v>0.002200000000001978</v>
      </c>
      <c r="F187" s="200">
        <f t="shared" si="16"/>
        <v>6.804614766020159</v>
      </c>
      <c r="G187" s="201">
        <f t="shared" si="17"/>
        <v>323.31000000000006</v>
      </c>
      <c r="H187" s="153">
        <v>50</v>
      </c>
      <c r="I187" s="172">
        <v>688.44</v>
      </c>
      <c r="J187" s="172">
        <v>365.13</v>
      </c>
    </row>
    <row r="188" spans="1:10" ht="23.25">
      <c r="A188" s="151"/>
      <c r="B188" s="153">
        <v>15</v>
      </c>
      <c r="C188" s="163">
        <v>86.9544</v>
      </c>
      <c r="D188" s="163">
        <v>86.9602</v>
      </c>
      <c r="E188" s="199">
        <f t="shared" si="15"/>
        <v>0.005799999999993588</v>
      </c>
      <c r="F188" s="200">
        <f t="shared" si="16"/>
        <v>16.916032315436137</v>
      </c>
      <c r="G188" s="201">
        <f t="shared" si="17"/>
        <v>342.86999999999995</v>
      </c>
      <c r="H188" s="211">
        <v>51</v>
      </c>
      <c r="I188" s="172">
        <v>730.3</v>
      </c>
      <c r="J188" s="172">
        <v>387.43</v>
      </c>
    </row>
    <row r="189" spans="1:10" ht="23.25">
      <c r="A189" s="151">
        <v>21883</v>
      </c>
      <c r="B189" s="153">
        <v>16</v>
      </c>
      <c r="C189" s="163">
        <v>86.1522</v>
      </c>
      <c r="D189" s="163">
        <v>86.1525</v>
      </c>
      <c r="E189" s="199">
        <f t="shared" si="15"/>
        <v>0.00030000000000995897</v>
      </c>
      <c r="F189" s="200">
        <f t="shared" si="16"/>
        <v>1.067539676926763</v>
      </c>
      <c r="G189" s="201">
        <f t="shared" si="17"/>
        <v>281.02</v>
      </c>
      <c r="H189" s="153">
        <v>52</v>
      </c>
      <c r="I189" s="172">
        <v>839.14</v>
      </c>
      <c r="J189" s="172">
        <v>558.12</v>
      </c>
    </row>
    <row r="190" spans="1:10" ht="23.25">
      <c r="A190" s="151"/>
      <c r="B190" s="153">
        <v>17</v>
      </c>
      <c r="C190" s="163">
        <v>87.2408</v>
      </c>
      <c r="D190" s="163">
        <v>87.2411</v>
      </c>
      <c r="E190" s="199">
        <f t="shared" si="15"/>
        <v>0.00030000000000995897</v>
      </c>
      <c r="F190" s="200">
        <f t="shared" si="16"/>
        <v>1.107378834335975</v>
      </c>
      <c r="G190" s="201">
        <f t="shared" si="17"/>
        <v>270.90999999999997</v>
      </c>
      <c r="H190" s="211">
        <v>53</v>
      </c>
      <c r="I190" s="172">
        <v>856.43</v>
      </c>
      <c r="J190" s="172">
        <v>585.52</v>
      </c>
    </row>
    <row r="191" spans="1:10" ht="23.25">
      <c r="A191" s="151"/>
      <c r="B191" s="153">
        <v>18</v>
      </c>
      <c r="C191" s="163">
        <v>85.1586</v>
      </c>
      <c r="D191" s="163">
        <v>85.1632</v>
      </c>
      <c r="E191" s="199">
        <f t="shared" si="15"/>
        <v>0.004599999999996385</v>
      </c>
      <c r="F191" s="200">
        <f t="shared" si="16"/>
        <v>15.857694429110536</v>
      </c>
      <c r="G191" s="201">
        <f t="shared" si="17"/>
        <v>290.08000000000004</v>
      </c>
      <c r="H191" s="153">
        <v>54</v>
      </c>
      <c r="I191" s="172">
        <v>832.23</v>
      </c>
      <c r="J191" s="172">
        <v>542.15</v>
      </c>
    </row>
    <row r="192" spans="1:10" ht="23.25">
      <c r="A192" s="151">
        <v>21904</v>
      </c>
      <c r="B192" s="153">
        <v>19</v>
      </c>
      <c r="C192" s="163">
        <v>88.9446</v>
      </c>
      <c r="D192" s="163">
        <v>88.9673</v>
      </c>
      <c r="E192" s="253">
        <f t="shared" si="15"/>
        <v>0.022700000000000387</v>
      </c>
      <c r="F192" s="253">
        <f t="shared" si="16"/>
        <v>57.22208217796921</v>
      </c>
      <c r="G192" s="253">
        <f t="shared" si="17"/>
        <v>396.7</v>
      </c>
      <c r="H192" s="253">
        <v>55</v>
      </c>
      <c r="I192" s="172">
        <v>716.75</v>
      </c>
      <c r="J192" s="172">
        <v>320.05</v>
      </c>
    </row>
    <row r="193" spans="1:10" ht="23.25">
      <c r="A193" s="151"/>
      <c r="B193" s="153">
        <v>20</v>
      </c>
      <c r="C193" s="163">
        <v>84.6414</v>
      </c>
      <c r="D193" s="163">
        <v>84.6437</v>
      </c>
      <c r="E193" s="253">
        <f t="shared" si="15"/>
        <v>0.002299999999991087</v>
      </c>
      <c r="F193" s="253">
        <f t="shared" si="16"/>
        <v>5.926460357110687</v>
      </c>
      <c r="G193" s="253">
        <f t="shared" si="17"/>
        <v>388.09000000000003</v>
      </c>
      <c r="H193" s="253">
        <v>56</v>
      </c>
      <c r="I193" s="172">
        <v>658.73</v>
      </c>
      <c r="J193" s="172">
        <v>270.64</v>
      </c>
    </row>
    <row r="194" spans="1:10" ht="23.25">
      <c r="A194" s="151"/>
      <c r="B194" s="153">
        <v>21</v>
      </c>
      <c r="C194" s="163">
        <v>86.3131</v>
      </c>
      <c r="D194" s="163">
        <v>86.3151</v>
      </c>
      <c r="E194" s="253">
        <f t="shared" si="15"/>
        <v>0.001999999999995339</v>
      </c>
      <c r="F194" s="253">
        <f t="shared" si="16"/>
        <v>5.616557611826614</v>
      </c>
      <c r="G194" s="253">
        <f t="shared" si="17"/>
        <v>356.09</v>
      </c>
      <c r="H194" s="253">
        <v>57</v>
      </c>
      <c r="I194" s="172">
        <v>688.67</v>
      </c>
      <c r="J194" s="172">
        <v>332.58</v>
      </c>
    </row>
    <row r="195" spans="1:10" ht="23.25">
      <c r="A195" s="151">
        <v>21910</v>
      </c>
      <c r="B195" s="153">
        <v>22</v>
      </c>
      <c r="C195" s="163">
        <v>85.1229</v>
      </c>
      <c r="D195" s="163">
        <v>85.1231</v>
      </c>
      <c r="E195" s="253">
        <f t="shared" si="15"/>
        <v>0.00019999999999242846</v>
      </c>
      <c r="F195" s="253">
        <f t="shared" si="16"/>
        <v>0.64564031375675</v>
      </c>
      <c r="G195" s="253">
        <f t="shared" si="17"/>
        <v>309.77</v>
      </c>
      <c r="H195" s="253">
        <v>58</v>
      </c>
      <c r="I195" s="172">
        <v>832.73</v>
      </c>
      <c r="J195" s="172">
        <v>522.96</v>
      </c>
    </row>
    <row r="196" spans="1:10" ht="23.25">
      <c r="A196" s="151"/>
      <c r="B196" s="153">
        <v>23</v>
      </c>
      <c r="C196" s="163">
        <v>87.6451</v>
      </c>
      <c r="D196" s="163">
        <v>87.6452</v>
      </c>
      <c r="E196" s="253">
        <f t="shared" si="15"/>
        <v>0.00010000000000331966</v>
      </c>
      <c r="F196" s="253">
        <f t="shared" si="16"/>
        <v>0.3586414661382193</v>
      </c>
      <c r="G196" s="253">
        <f t="shared" si="17"/>
        <v>278.8299999999999</v>
      </c>
      <c r="H196" s="253">
        <v>59</v>
      </c>
      <c r="I196" s="172">
        <v>839.54</v>
      </c>
      <c r="J196" s="172">
        <v>560.71</v>
      </c>
    </row>
    <row r="197" spans="1:10" ht="23.25">
      <c r="A197" s="151"/>
      <c r="B197" s="153">
        <v>24</v>
      </c>
      <c r="C197" s="163">
        <v>88.0499</v>
      </c>
      <c r="D197" s="163">
        <v>88.0505</v>
      </c>
      <c r="E197" s="253">
        <f t="shared" si="15"/>
        <v>0.0006000000000057071</v>
      </c>
      <c r="F197" s="253">
        <f t="shared" si="16"/>
        <v>1.7555666091397928</v>
      </c>
      <c r="G197" s="253">
        <f t="shared" si="17"/>
        <v>341.77000000000004</v>
      </c>
      <c r="H197" s="253">
        <v>60</v>
      </c>
      <c r="I197" s="172">
        <v>695.7</v>
      </c>
      <c r="J197" s="172">
        <v>353.93</v>
      </c>
    </row>
    <row r="198" spans="1:10" ht="23.25">
      <c r="A198" s="151"/>
      <c r="B198" s="153"/>
      <c r="C198" s="163"/>
      <c r="D198" s="163"/>
      <c r="E198" s="253"/>
      <c r="F198" s="253"/>
      <c r="G198" s="253"/>
      <c r="H198" s="253"/>
      <c r="I198" s="172"/>
      <c r="J198" s="172"/>
    </row>
    <row r="199" spans="1:10" ht="23.25">
      <c r="A199" s="151"/>
      <c r="B199" s="153"/>
      <c r="C199" s="163"/>
      <c r="D199" s="163"/>
      <c r="E199" s="253"/>
      <c r="F199" s="253"/>
      <c r="G199" s="253"/>
      <c r="H199" s="253"/>
      <c r="I199" s="172"/>
      <c r="J199" s="172"/>
    </row>
    <row r="200" spans="1:10" ht="23.25">
      <c r="A200" s="151"/>
      <c r="B200" s="153"/>
      <c r="C200" s="163"/>
      <c r="D200" s="163"/>
      <c r="E200" s="253"/>
      <c r="F200" s="253"/>
      <c r="G200" s="253"/>
      <c r="H200" s="253"/>
      <c r="I200" s="172"/>
      <c r="J200" s="172"/>
    </row>
    <row r="201" spans="1:10" ht="23.25">
      <c r="A201" s="151"/>
      <c r="B201" s="153"/>
      <c r="C201" s="163"/>
      <c r="D201" s="163"/>
      <c r="E201" s="253"/>
      <c r="F201" s="253"/>
      <c r="G201" s="253"/>
      <c r="H201" s="253"/>
      <c r="I201" s="172"/>
      <c r="J201" s="172"/>
    </row>
    <row r="202" spans="1:10" ht="23.25">
      <c r="A202" s="151"/>
      <c r="B202" s="153"/>
      <c r="C202" s="163"/>
      <c r="D202" s="163"/>
      <c r="E202" s="253"/>
      <c r="F202" s="253"/>
      <c r="G202" s="253"/>
      <c r="H202" s="253"/>
      <c r="I202" s="172"/>
      <c r="J202" s="172"/>
    </row>
    <row r="203" spans="1:10" ht="23.25">
      <c r="A203" s="151"/>
      <c r="B203" s="153"/>
      <c r="C203" s="163"/>
      <c r="D203" s="163"/>
      <c r="E203" s="253"/>
      <c r="F203" s="253"/>
      <c r="G203" s="253"/>
      <c r="H203" s="253"/>
      <c r="I203" s="172"/>
      <c r="J203" s="172"/>
    </row>
    <row r="204" spans="1:10" ht="23.25">
      <c r="A204" s="151"/>
      <c r="B204" s="153"/>
      <c r="C204" s="163"/>
      <c r="D204" s="163"/>
      <c r="E204" s="253"/>
      <c r="F204" s="253"/>
      <c r="G204" s="253"/>
      <c r="H204" s="253"/>
      <c r="I204" s="172"/>
      <c r="J204" s="172"/>
    </row>
    <row r="205" spans="1:10" ht="23.25">
      <c r="A205" s="151"/>
      <c r="B205" s="153"/>
      <c r="C205" s="163"/>
      <c r="D205" s="163"/>
      <c r="E205" s="253"/>
      <c r="F205" s="253"/>
      <c r="G205" s="253"/>
      <c r="H205" s="253"/>
      <c r="I205" s="172"/>
      <c r="J205" s="172"/>
    </row>
    <row r="206" spans="1:10" ht="23.25">
      <c r="A206" s="151"/>
      <c r="B206" s="153"/>
      <c r="C206" s="163"/>
      <c r="D206" s="163"/>
      <c r="E206" s="253"/>
      <c r="F206" s="253"/>
      <c r="G206" s="253"/>
      <c r="H206" s="253"/>
      <c r="I206" s="172"/>
      <c r="J206" s="172"/>
    </row>
    <row r="207" spans="1:10" ht="23.25">
      <c r="A207" s="151"/>
      <c r="B207" s="153"/>
      <c r="C207" s="163"/>
      <c r="D207" s="163"/>
      <c r="E207" s="253"/>
      <c r="F207" s="253"/>
      <c r="G207" s="253"/>
      <c r="H207" s="253"/>
      <c r="I207" s="172"/>
      <c r="J207" s="172"/>
    </row>
    <row r="208" spans="1:10" ht="23.25">
      <c r="A208" s="151"/>
      <c r="B208" s="153"/>
      <c r="C208" s="163"/>
      <c r="D208" s="163"/>
      <c r="E208" s="253"/>
      <c r="F208" s="253"/>
      <c r="G208" s="253"/>
      <c r="H208" s="253"/>
      <c r="I208" s="172"/>
      <c r="J208" s="172"/>
    </row>
    <row r="209" spans="1:10" ht="23.25">
      <c r="A209" s="151"/>
      <c r="B209" s="153"/>
      <c r="C209" s="163"/>
      <c r="D209" s="163"/>
      <c r="E209" s="253"/>
      <c r="F209" s="253"/>
      <c r="G209" s="253"/>
      <c r="H209" s="253"/>
      <c r="I209" s="172"/>
      <c r="J209" s="172"/>
    </row>
    <row r="210" spans="1:10" ht="23.25">
      <c r="A210" s="151"/>
      <c r="B210" s="153"/>
      <c r="C210" s="163"/>
      <c r="D210" s="163"/>
      <c r="E210" s="253"/>
      <c r="F210" s="253"/>
      <c r="G210" s="253"/>
      <c r="H210" s="253"/>
      <c r="I210" s="172"/>
      <c r="J210" s="172"/>
    </row>
    <row r="211" spans="1:10" ht="23.25">
      <c r="A211" s="151"/>
      <c r="B211" s="153"/>
      <c r="C211" s="163"/>
      <c r="D211" s="163"/>
      <c r="E211" s="253"/>
      <c r="F211" s="253"/>
      <c r="G211" s="253"/>
      <c r="H211" s="253"/>
      <c r="I211" s="172"/>
      <c r="J211" s="172"/>
    </row>
    <row r="212" spans="1:10" ht="23.25">
      <c r="A212" s="151"/>
      <c r="B212" s="153"/>
      <c r="C212" s="163"/>
      <c r="D212" s="163"/>
      <c r="E212" s="253"/>
      <c r="F212" s="253"/>
      <c r="G212" s="253"/>
      <c r="H212" s="253"/>
      <c r="I212" s="172"/>
      <c r="J212" s="172"/>
    </row>
    <row r="213" spans="1:10" ht="23.25">
      <c r="A213" s="151"/>
      <c r="B213" s="153"/>
      <c r="C213" s="163"/>
      <c r="D213" s="163"/>
      <c r="E213" s="253"/>
      <c r="F213" s="253"/>
      <c r="G213" s="253"/>
      <c r="H213" s="253"/>
      <c r="I213" s="172"/>
      <c r="J213" s="172"/>
    </row>
    <row r="214" spans="1:10" ht="23.25">
      <c r="A214" s="151"/>
      <c r="B214" s="153"/>
      <c r="C214" s="163"/>
      <c r="D214" s="163"/>
      <c r="E214" s="253"/>
      <c r="F214" s="253"/>
      <c r="G214" s="253"/>
      <c r="H214" s="253"/>
      <c r="I214" s="172"/>
      <c r="J214" s="172"/>
    </row>
    <row r="215" spans="1:10" ht="23.25">
      <c r="A215" s="151"/>
      <c r="B215" s="153"/>
      <c r="C215" s="163"/>
      <c r="D215" s="163"/>
      <c r="E215" s="253"/>
      <c r="F215" s="253"/>
      <c r="G215" s="253"/>
      <c r="H215" s="253"/>
      <c r="I215" s="172"/>
      <c r="J215" s="172"/>
    </row>
    <row r="216" spans="1:10" ht="23.25">
      <c r="A216" s="151"/>
      <c r="B216" s="153"/>
      <c r="C216" s="163"/>
      <c r="D216" s="163"/>
      <c r="E216" s="253"/>
      <c r="F216" s="253"/>
      <c r="G216" s="253"/>
      <c r="H216" s="253"/>
      <c r="I216" s="172"/>
      <c r="J216" s="172"/>
    </row>
    <row r="217" spans="1:10" ht="23.25">
      <c r="A217" s="151"/>
      <c r="B217" s="153"/>
      <c r="C217" s="163"/>
      <c r="D217" s="163"/>
      <c r="E217" s="253"/>
      <c r="F217" s="253"/>
      <c r="G217" s="253"/>
      <c r="H217" s="253"/>
      <c r="I217" s="172"/>
      <c r="J217" s="172"/>
    </row>
    <row r="218" spans="1:10" ht="23.25">
      <c r="A218" s="151"/>
      <c r="B218" s="153"/>
      <c r="C218" s="163"/>
      <c r="D218" s="163"/>
      <c r="E218" s="253"/>
      <c r="F218" s="253"/>
      <c r="G218" s="253"/>
      <c r="H218" s="253"/>
      <c r="I218" s="172"/>
      <c r="J218" s="172"/>
    </row>
    <row r="219" spans="1:10" ht="23.25">
      <c r="A219" s="151"/>
      <c r="B219" s="153"/>
      <c r="C219" s="163"/>
      <c r="D219" s="163"/>
      <c r="E219" s="253"/>
      <c r="F219" s="253"/>
      <c r="G219" s="253"/>
      <c r="H219" s="253"/>
      <c r="I219" s="172"/>
      <c r="J219" s="172"/>
    </row>
    <row r="220" spans="1:10" ht="23.25">
      <c r="A220" s="151"/>
      <c r="B220" s="153"/>
      <c r="C220" s="163"/>
      <c r="D220" s="163"/>
      <c r="E220" s="253"/>
      <c r="F220" s="253"/>
      <c r="G220" s="253"/>
      <c r="H220" s="253"/>
      <c r="I220" s="172"/>
      <c r="J220" s="172"/>
    </row>
    <row r="221" spans="1:10" ht="23.25">
      <c r="A221" s="151"/>
      <c r="B221" s="153"/>
      <c r="C221" s="163"/>
      <c r="D221" s="163"/>
      <c r="E221" s="253"/>
      <c r="F221" s="253"/>
      <c r="G221" s="253"/>
      <c r="H221" s="253"/>
      <c r="I221" s="172"/>
      <c r="J221" s="172"/>
    </row>
    <row r="222" spans="1:10" ht="23.25">
      <c r="A222" s="151"/>
      <c r="B222" s="153"/>
      <c r="C222" s="163"/>
      <c r="D222" s="163"/>
      <c r="E222" s="253"/>
      <c r="F222" s="253"/>
      <c r="G222" s="253"/>
      <c r="H222" s="253"/>
      <c r="I222" s="172"/>
      <c r="J222" s="172"/>
    </row>
    <row r="223" spans="1:10" ht="23.25">
      <c r="A223" s="151"/>
      <c r="B223" s="153"/>
      <c r="C223" s="163"/>
      <c r="D223" s="163"/>
      <c r="E223" s="253"/>
      <c r="F223" s="253"/>
      <c r="G223" s="253"/>
      <c r="H223" s="253"/>
      <c r="I223" s="172"/>
      <c r="J223" s="172"/>
    </row>
    <row r="224" spans="1:10" ht="23.25">
      <c r="A224" s="151"/>
      <c r="B224" s="153"/>
      <c r="C224" s="163"/>
      <c r="D224" s="163"/>
      <c r="E224" s="253"/>
      <c r="F224" s="253"/>
      <c r="G224" s="253"/>
      <c r="H224" s="253"/>
      <c r="I224" s="172"/>
      <c r="J224" s="172"/>
    </row>
    <row r="225" spans="1:10" ht="23.25">
      <c r="A225" s="151"/>
      <c r="B225" s="153"/>
      <c r="C225" s="163"/>
      <c r="D225" s="163"/>
      <c r="E225" s="253"/>
      <c r="F225" s="253"/>
      <c r="G225" s="253"/>
      <c r="H225" s="253"/>
      <c r="I225" s="172"/>
      <c r="J225" s="172"/>
    </row>
    <row r="226" spans="1:10" ht="23.25">
      <c r="A226" s="151"/>
      <c r="B226" s="153"/>
      <c r="C226" s="163"/>
      <c r="D226" s="163"/>
      <c r="E226" s="253"/>
      <c r="F226" s="253"/>
      <c r="G226" s="253"/>
      <c r="H226" s="253"/>
      <c r="I226" s="172"/>
      <c r="J226" s="172"/>
    </row>
    <row r="227" spans="1:10" ht="23.25">
      <c r="A227" s="151"/>
      <c r="B227" s="153"/>
      <c r="C227" s="163"/>
      <c r="D227" s="163"/>
      <c r="E227" s="253"/>
      <c r="F227" s="253"/>
      <c r="G227" s="253"/>
      <c r="H227" s="253"/>
      <c r="I227" s="172"/>
      <c r="J227" s="17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75" zoomScaleNormal="75" zoomScalePageLayoutView="0" workbookViewId="0" topLeftCell="A444">
      <selection activeCell="I453" sqref="I453:K455"/>
    </sheetView>
  </sheetViews>
  <sheetFormatPr defaultColWidth="9.140625" defaultRowHeight="23.25"/>
  <cols>
    <col min="1" max="1" width="10.421875" style="5" bestFit="1" customWidth="1"/>
    <col min="2" max="2" width="12.7109375" style="118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17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8" t="s">
        <v>196</v>
      </c>
      <c r="G3" s="4" t="s">
        <v>1</v>
      </c>
    </row>
    <row r="4" spans="2:7" ht="24">
      <c r="B4" s="118" t="s">
        <v>156</v>
      </c>
      <c r="G4" s="4" t="s">
        <v>2</v>
      </c>
    </row>
    <row r="5" spans="2:7" ht="27.75" thickBot="1">
      <c r="B5" s="118" t="s">
        <v>197</v>
      </c>
      <c r="G5" s="4" t="s">
        <v>3</v>
      </c>
    </row>
    <row r="6" spans="2:13" ht="96">
      <c r="B6" s="119" t="s">
        <v>4</v>
      </c>
      <c r="C6" s="155" t="s">
        <v>5</v>
      </c>
      <c r="D6" s="104" t="s">
        <v>6</v>
      </c>
      <c r="E6" s="108"/>
      <c r="F6" s="8" t="s">
        <v>7</v>
      </c>
      <c r="G6" s="8" t="s">
        <v>8</v>
      </c>
      <c r="H6" s="3" t="s">
        <v>9</v>
      </c>
      <c r="I6" s="122"/>
      <c r="J6" s="122"/>
      <c r="K6" s="122"/>
      <c r="L6" s="10"/>
      <c r="M6" s="10"/>
    </row>
    <row r="7" spans="2:13" ht="72">
      <c r="B7" s="120"/>
      <c r="C7" s="105" t="s">
        <v>10</v>
      </c>
      <c r="D7" s="105" t="s">
        <v>11</v>
      </c>
      <c r="E7" s="105" t="s">
        <v>12</v>
      </c>
      <c r="F7" s="9" t="s">
        <v>13</v>
      </c>
      <c r="G7" s="105" t="s">
        <v>14</v>
      </c>
      <c r="H7" s="109"/>
      <c r="I7" s="63"/>
      <c r="J7" s="63"/>
      <c r="K7" s="63"/>
      <c r="L7" s="11"/>
      <c r="M7" s="11"/>
    </row>
    <row r="8" spans="2:13" ht="24">
      <c r="B8" s="121" t="s">
        <v>15</v>
      </c>
      <c r="C8" s="66" t="s">
        <v>16</v>
      </c>
      <c r="D8" s="66" t="s">
        <v>17</v>
      </c>
      <c r="E8" s="66" t="s">
        <v>18</v>
      </c>
      <c r="F8" s="66" t="s">
        <v>19</v>
      </c>
      <c r="G8" s="66" t="s">
        <v>20</v>
      </c>
      <c r="H8" s="67" t="s">
        <v>21</v>
      </c>
      <c r="I8" s="123"/>
      <c r="J8" s="123"/>
      <c r="K8" s="123"/>
      <c r="L8" s="12"/>
      <c r="M8" s="12"/>
    </row>
    <row r="9" spans="1:14" s="13" customFormat="1" ht="24">
      <c r="A9" s="68">
        <v>1</v>
      </c>
      <c r="B9" s="191">
        <v>36640</v>
      </c>
      <c r="C9" s="69">
        <v>0.54</v>
      </c>
      <c r="D9" s="69">
        <v>0.191</v>
      </c>
      <c r="E9" s="70">
        <f aca="true" t="shared" si="0" ref="E9:E32">D9*0.0864</f>
        <v>0.0165024</v>
      </c>
      <c r="F9" s="71">
        <f>+AVERAGE(I9:K9)</f>
        <v>132.53333333333333</v>
      </c>
      <c r="G9" s="72">
        <f aca="true" t="shared" si="1" ref="G9:G32">F9*E9</f>
        <v>2.18711808</v>
      </c>
      <c r="H9" s="14" t="s">
        <v>50</v>
      </c>
      <c r="I9" s="124">
        <v>142.9</v>
      </c>
      <c r="J9" s="124">
        <v>139.5</v>
      </c>
      <c r="K9" s="124">
        <v>115.2</v>
      </c>
      <c r="L9" s="73"/>
      <c r="M9" s="73"/>
      <c r="N9" s="74"/>
    </row>
    <row r="10" spans="1:14" s="13" customFormat="1" ht="24">
      <c r="A10" s="68">
        <f aca="true" t="shared" si="2" ref="A10:A32">+A9+1</f>
        <v>2</v>
      </c>
      <c r="B10" s="191">
        <v>36665</v>
      </c>
      <c r="C10" s="69">
        <v>1.385</v>
      </c>
      <c r="D10" s="69">
        <v>6.879</v>
      </c>
      <c r="E10" s="70">
        <f t="shared" si="0"/>
        <v>0.5943456</v>
      </c>
      <c r="F10" s="71">
        <f aca="true" t="shared" si="3" ref="F10:F73">+AVERAGE(I10:K10)</f>
        <v>155.53333333333333</v>
      </c>
      <c r="G10" s="72">
        <f t="shared" si="1"/>
        <v>92.44055232000001</v>
      </c>
      <c r="H10" s="14" t="s">
        <v>49</v>
      </c>
      <c r="I10" s="124">
        <v>156.6</v>
      </c>
      <c r="J10" s="124">
        <v>170</v>
      </c>
      <c r="K10" s="124">
        <v>140</v>
      </c>
      <c r="L10" s="73"/>
      <c r="M10" s="73"/>
      <c r="N10" s="74"/>
    </row>
    <row r="11" spans="1:14" s="13" customFormat="1" ht="24">
      <c r="A11" s="68">
        <f t="shared" si="2"/>
        <v>3</v>
      </c>
      <c r="B11" s="191">
        <v>36682</v>
      </c>
      <c r="C11" s="71">
        <v>2.125</v>
      </c>
      <c r="D11" s="71">
        <v>26.537</v>
      </c>
      <c r="E11" s="70">
        <f t="shared" si="0"/>
        <v>2.2927968</v>
      </c>
      <c r="F11" s="71">
        <f t="shared" si="3"/>
        <v>337.23333333333335</v>
      </c>
      <c r="G11" s="72">
        <f t="shared" si="1"/>
        <v>773.20750752</v>
      </c>
      <c r="H11" s="14" t="s">
        <v>26</v>
      </c>
      <c r="I11" s="75">
        <v>359.6</v>
      </c>
      <c r="J11" s="75">
        <v>329</v>
      </c>
      <c r="K11" s="75">
        <v>323.1</v>
      </c>
      <c r="L11" s="73"/>
      <c r="M11" s="73"/>
      <c r="N11" s="74"/>
    </row>
    <row r="12" spans="1:14" s="13" customFormat="1" ht="24">
      <c r="A12" s="68">
        <f t="shared" si="2"/>
        <v>4</v>
      </c>
      <c r="B12" s="191">
        <v>36691</v>
      </c>
      <c r="C12" s="71">
        <v>0.72</v>
      </c>
      <c r="D12" s="71">
        <v>1.31</v>
      </c>
      <c r="E12" s="70">
        <f t="shared" si="0"/>
        <v>0.113184</v>
      </c>
      <c r="F12" s="71">
        <f t="shared" si="3"/>
        <v>37.96666666666667</v>
      </c>
      <c r="G12" s="72">
        <f t="shared" si="1"/>
        <v>4.297219200000001</v>
      </c>
      <c r="H12" s="14" t="s">
        <v>27</v>
      </c>
      <c r="I12" s="75">
        <v>71.37</v>
      </c>
      <c r="J12" s="75">
        <v>25.4</v>
      </c>
      <c r="K12" s="75">
        <v>17.13</v>
      </c>
      <c r="L12" s="73"/>
      <c r="M12" s="73"/>
      <c r="N12" s="74"/>
    </row>
    <row r="13" spans="1:14" s="13" customFormat="1" ht="24">
      <c r="A13" s="68">
        <f t="shared" si="2"/>
        <v>5</v>
      </c>
      <c r="B13" s="191">
        <v>36707</v>
      </c>
      <c r="C13" s="71">
        <v>1.48</v>
      </c>
      <c r="D13" s="71">
        <v>8.816</v>
      </c>
      <c r="E13" s="70">
        <f t="shared" si="0"/>
        <v>0.7617024000000001</v>
      </c>
      <c r="F13" s="71">
        <f t="shared" si="3"/>
        <v>492.6000000000001</v>
      </c>
      <c r="G13" s="72">
        <f t="shared" si="1"/>
        <v>375.2146022400001</v>
      </c>
      <c r="H13" s="68" t="s">
        <v>28</v>
      </c>
      <c r="I13" s="75">
        <v>484.3</v>
      </c>
      <c r="J13" s="75">
        <v>473.3</v>
      </c>
      <c r="K13" s="75">
        <v>520.2</v>
      </c>
      <c r="L13" s="73"/>
      <c r="M13" s="73"/>
      <c r="N13" s="74"/>
    </row>
    <row r="14" spans="1:14" s="13" customFormat="1" ht="24">
      <c r="A14" s="68">
        <f t="shared" si="2"/>
        <v>6</v>
      </c>
      <c r="B14" s="191">
        <v>36718</v>
      </c>
      <c r="C14" s="71">
        <v>1.09</v>
      </c>
      <c r="D14" s="71">
        <v>4.441</v>
      </c>
      <c r="E14" s="70">
        <f t="shared" si="0"/>
        <v>0.3837024</v>
      </c>
      <c r="F14" s="71">
        <f t="shared" si="3"/>
        <v>63.14333333333334</v>
      </c>
      <c r="G14" s="72">
        <f t="shared" si="1"/>
        <v>24.228248544000003</v>
      </c>
      <c r="H14" s="14" t="s">
        <v>22</v>
      </c>
      <c r="I14" s="75">
        <v>63.78</v>
      </c>
      <c r="J14" s="75">
        <v>46.22</v>
      </c>
      <c r="K14" s="75">
        <v>79.43</v>
      </c>
      <c r="L14" s="73"/>
      <c r="M14" s="73"/>
      <c r="N14" s="74"/>
    </row>
    <row r="15" spans="1:14" s="13" customFormat="1" ht="24">
      <c r="A15" s="68">
        <f t="shared" si="2"/>
        <v>7</v>
      </c>
      <c r="B15" s="191">
        <v>36727</v>
      </c>
      <c r="C15" s="71">
        <v>0.9</v>
      </c>
      <c r="D15" s="71">
        <v>3.247</v>
      </c>
      <c r="E15" s="70">
        <f t="shared" si="0"/>
        <v>0.2805408</v>
      </c>
      <c r="F15" s="71">
        <f t="shared" si="3"/>
        <v>46.36333333333334</v>
      </c>
      <c r="G15" s="72">
        <f t="shared" si="1"/>
        <v>13.006806624</v>
      </c>
      <c r="H15" s="14" t="s">
        <v>23</v>
      </c>
      <c r="I15" s="75">
        <v>52.28</v>
      </c>
      <c r="J15" s="75">
        <v>49.35</v>
      </c>
      <c r="K15" s="75">
        <v>37.46</v>
      </c>
      <c r="L15" s="73"/>
      <c r="M15" s="73"/>
      <c r="N15" s="74"/>
    </row>
    <row r="16" spans="1:14" s="13" customFormat="1" ht="24">
      <c r="A16" s="68">
        <f t="shared" si="2"/>
        <v>8</v>
      </c>
      <c r="B16" s="191">
        <v>36732</v>
      </c>
      <c r="C16" s="71">
        <v>0.71</v>
      </c>
      <c r="D16" s="71">
        <v>1.359</v>
      </c>
      <c r="E16" s="70">
        <f t="shared" si="0"/>
        <v>0.11741760000000001</v>
      </c>
      <c r="F16" s="71">
        <f t="shared" si="3"/>
        <v>33.68333333333333</v>
      </c>
      <c r="G16" s="72">
        <f t="shared" si="1"/>
        <v>3.95501616</v>
      </c>
      <c r="H16" s="68" t="s">
        <v>24</v>
      </c>
      <c r="I16" s="75">
        <v>29.07</v>
      </c>
      <c r="J16" s="75">
        <v>39.22</v>
      </c>
      <c r="K16" s="75">
        <v>32.76</v>
      </c>
      <c r="L16" s="73"/>
      <c r="M16" s="73"/>
      <c r="N16" s="74"/>
    </row>
    <row r="17" spans="1:14" s="13" customFormat="1" ht="24">
      <c r="A17" s="68">
        <f t="shared" si="2"/>
        <v>9</v>
      </c>
      <c r="B17" s="191">
        <v>36747</v>
      </c>
      <c r="C17" s="71">
        <v>1.425</v>
      </c>
      <c r="D17" s="71">
        <v>9.172</v>
      </c>
      <c r="E17" s="70">
        <f t="shared" si="0"/>
        <v>0.7924608000000001</v>
      </c>
      <c r="F17" s="71">
        <f t="shared" si="3"/>
        <v>236.9</v>
      </c>
      <c r="G17" s="72">
        <f t="shared" si="1"/>
        <v>187.73396352000003</v>
      </c>
      <c r="H17" s="14" t="s">
        <v>29</v>
      </c>
      <c r="I17" s="75">
        <v>240.6</v>
      </c>
      <c r="J17" s="75">
        <v>255</v>
      </c>
      <c r="K17" s="75">
        <v>215.1</v>
      </c>
      <c r="L17" s="73"/>
      <c r="M17" s="73"/>
      <c r="N17" s="74"/>
    </row>
    <row r="18" spans="1:14" s="13" customFormat="1" ht="24">
      <c r="A18" s="68">
        <f t="shared" si="2"/>
        <v>10</v>
      </c>
      <c r="B18" s="191">
        <v>36761</v>
      </c>
      <c r="C18" s="71">
        <v>0.88</v>
      </c>
      <c r="D18" s="71">
        <v>2.981</v>
      </c>
      <c r="E18" s="70">
        <f t="shared" si="0"/>
        <v>0.2575584</v>
      </c>
      <c r="F18" s="71">
        <f t="shared" si="3"/>
        <v>19.173333333333332</v>
      </c>
      <c r="G18" s="72">
        <f t="shared" si="1"/>
        <v>4.938253056</v>
      </c>
      <c r="H18" s="14" t="s">
        <v>30</v>
      </c>
      <c r="I18" s="75">
        <v>17.06</v>
      </c>
      <c r="J18" s="75">
        <v>22.34</v>
      </c>
      <c r="K18" s="75">
        <v>18.12</v>
      </c>
      <c r="L18" s="73"/>
      <c r="M18" s="73"/>
      <c r="N18" s="74"/>
    </row>
    <row r="19" spans="1:14" s="13" customFormat="1" ht="24">
      <c r="A19" s="68">
        <f t="shared" si="2"/>
        <v>11</v>
      </c>
      <c r="B19" s="191">
        <v>36767</v>
      </c>
      <c r="C19" s="71">
        <v>1.25</v>
      </c>
      <c r="D19" s="71">
        <v>7.239</v>
      </c>
      <c r="E19" s="70">
        <f t="shared" si="0"/>
        <v>0.6254496</v>
      </c>
      <c r="F19" s="71">
        <f t="shared" si="3"/>
        <v>49.88333333333333</v>
      </c>
      <c r="G19" s="72">
        <f t="shared" si="1"/>
        <v>31.199510880000002</v>
      </c>
      <c r="H19" s="68" t="s">
        <v>31</v>
      </c>
      <c r="I19" s="75">
        <v>53.9</v>
      </c>
      <c r="J19" s="75">
        <v>46.04</v>
      </c>
      <c r="K19" s="75">
        <v>49.71</v>
      </c>
      <c r="L19" s="73"/>
      <c r="M19" s="73"/>
      <c r="N19" s="74"/>
    </row>
    <row r="20" spans="1:14" s="13" customFormat="1" ht="24">
      <c r="A20" s="68">
        <f t="shared" si="2"/>
        <v>12</v>
      </c>
      <c r="B20" s="191">
        <v>36782</v>
      </c>
      <c r="C20" s="71">
        <v>2.74</v>
      </c>
      <c r="D20" s="71">
        <v>68.798</v>
      </c>
      <c r="E20" s="70">
        <f t="shared" si="0"/>
        <v>5.944147200000001</v>
      </c>
      <c r="F20" s="71">
        <f t="shared" si="3"/>
        <v>479.3666666666666</v>
      </c>
      <c r="G20" s="72">
        <f t="shared" si="1"/>
        <v>2849.42602944</v>
      </c>
      <c r="H20" s="14" t="s">
        <v>32</v>
      </c>
      <c r="I20" s="75">
        <v>488</v>
      </c>
      <c r="J20" s="75">
        <v>453.4</v>
      </c>
      <c r="K20" s="75">
        <v>496.7</v>
      </c>
      <c r="L20" s="73"/>
      <c r="M20" s="73"/>
      <c r="N20" s="74"/>
    </row>
    <row r="21" spans="1:14" s="13" customFormat="1" ht="24">
      <c r="A21" s="68">
        <f t="shared" si="2"/>
        <v>13</v>
      </c>
      <c r="B21" s="191">
        <v>36792</v>
      </c>
      <c r="C21" s="71">
        <v>0.81</v>
      </c>
      <c r="D21" s="71">
        <v>2.898</v>
      </c>
      <c r="E21" s="70">
        <f t="shared" si="0"/>
        <v>0.25038720000000003</v>
      </c>
      <c r="F21" s="71">
        <f t="shared" si="3"/>
        <v>43.88</v>
      </c>
      <c r="G21" s="72">
        <f t="shared" si="1"/>
        <v>10.986990336000002</v>
      </c>
      <c r="H21" s="14" t="s">
        <v>33</v>
      </c>
      <c r="I21" s="75">
        <v>42.52</v>
      </c>
      <c r="J21" s="75">
        <v>58.96</v>
      </c>
      <c r="K21" s="75">
        <v>30.16</v>
      </c>
      <c r="L21" s="73"/>
      <c r="M21" s="73"/>
      <c r="N21" s="74"/>
    </row>
    <row r="22" spans="1:14" s="13" customFormat="1" ht="24">
      <c r="A22" s="68">
        <f t="shared" si="2"/>
        <v>14</v>
      </c>
      <c r="B22" s="191">
        <v>36799</v>
      </c>
      <c r="C22" s="71">
        <v>0.83</v>
      </c>
      <c r="D22" s="71">
        <v>3.671</v>
      </c>
      <c r="E22" s="70">
        <f t="shared" si="0"/>
        <v>0.3171744</v>
      </c>
      <c r="F22" s="71">
        <f t="shared" si="3"/>
        <v>45.48333333333333</v>
      </c>
      <c r="G22" s="72">
        <f t="shared" si="1"/>
        <v>14.426148959999999</v>
      </c>
      <c r="H22" s="68" t="s">
        <v>34</v>
      </c>
      <c r="I22" s="75">
        <v>42.23</v>
      </c>
      <c r="J22" s="75">
        <v>49.93</v>
      </c>
      <c r="K22" s="75">
        <v>44.29</v>
      </c>
      <c r="L22" s="73"/>
      <c r="M22" s="73"/>
      <c r="N22" s="74"/>
    </row>
    <row r="23" spans="1:14" s="13" customFormat="1" ht="24">
      <c r="A23" s="68">
        <f t="shared" si="2"/>
        <v>15</v>
      </c>
      <c r="B23" s="191">
        <v>36819</v>
      </c>
      <c r="C23" s="71">
        <v>1.09</v>
      </c>
      <c r="D23" s="71">
        <v>5.714</v>
      </c>
      <c r="E23" s="70">
        <f t="shared" si="0"/>
        <v>0.49368960000000006</v>
      </c>
      <c r="F23" s="71">
        <f t="shared" si="3"/>
        <v>53.02666666666667</v>
      </c>
      <c r="G23" s="72">
        <f t="shared" si="1"/>
        <v>26.178713856000005</v>
      </c>
      <c r="H23" s="14" t="s">
        <v>35</v>
      </c>
      <c r="I23" s="75">
        <v>63.31</v>
      </c>
      <c r="J23" s="75">
        <v>48.99</v>
      </c>
      <c r="K23" s="75">
        <v>46.78</v>
      </c>
      <c r="L23" s="73"/>
      <c r="M23" s="73"/>
      <c r="N23" s="74"/>
    </row>
    <row r="24" spans="1:14" s="13" customFormat="1" ht="24">
      <c r="A24" s="68">
        <f t="shared" si="2"/>
        <v>16</v>
      </c>
      <c r="B24" s="191">
        <v>36826</v>
      </c>
      <c r="C24" s="71">
        <v>0.81</v>
      </c>
      <c r="D24" s="71">
        <v>3.327</v>
      </c>
      <c r="E24" s="70">
        <f t="shared" si="0"/>
        <v>0.2874528</v>
      </c>
      <c r="F24" s="71">
        <f t="shared" si="3"/>
        <v>15.746666666666664</v>
      </c>
      <c r="G24" s="72">
        <f t="shared" si="1"/>
        <v>4.526423424</v>
      </c>
      <c r="H24" s="14" t="s">
        <v>36</v>
      </c>
      <c r="I24" s="75">
        <v>14.28</v>
      </c>
      <c r="J24" s="75">
        <v>18.2</v>
      </c>
      <c r="K24" s="75">
        <v>14.76</v>
      </c>
      <c r="L24" s="73"/>
      <c r="M24" s="73"/>
      <c r="N24" s="74"/>
    </row>
    <row r="25" spans="1:14" s="13" customFormat="1" ht="24">
      <c r="A25" s="68">
        <f t="shared" si="2"/>
        <v>17</v>
      </c>
      <c r="B25" s="191">
        <v>36829</v>
      </c>
      <c r="C25" s="71">
        <v>2.465</v>
      </c>
      <c r="D25" s="71">
        <v>47.527</v>
      </c>
      <c r="E25" s="70">
        <f t="shared" si="0"/>
        <v>4.106332800000001</v>
      </c>
      <c r="F25" s="71">
        <f t="shared" si="3"/>
        <v>598.5</v>
      </c>
      <c r="G25" s="72">
        <f t="shared" si="1"/>
        <v>2457.6401808000005</v>
      </c>
      <c r="H25" s="68" t="s">
        <v>37</v>
      </c>
      <c r="I25" s="75">
        <v>601.5</v>
      </c>
      <c r="J25" s="75">
        <v>595.6</v>
      </c>
      <c r="K25" s="75">
        <v>598.4</v>
      </c>
      <c r="L25" s="73"/>
      <c r="M25" s="73"/>
      <c r="N25" s="74"/>
    </row>
    <row r="26" spans="1:14" s="13" customFormat="1" ht="24">
      <c r="A26" s="68">
        <f t="shared" si="2"/>
        <v>18</v>
      </c>
      <c r="B26" s="191">
        <v>36839</v>
      </c>
      <c r="C26" s="71">
        <v>0.7</v>
      </c>
      <c r="D26" s="71">
        <v>3.35</v>
      </c>
      <c r="E26" s="70">
        <f t="shared" si="0"/>
        <v>0.28944000000000003</v>
      </c>
      <c r="F26" s="71">
        <f t="shared" si="3"/>
        <v>24.286666666666665</v>
      </c>
      <c r="G26" s="72">
        <f t="shared" si="1"/>
        <v>7.0295328</v>
      </c>
      <c r="H26" s="14" t="s">
        <v>38</v>
      </c>
      <c r="I26" s="75">
        <v>24.09</v>
      </c>
      <c r="J26" s="75">
        <v>26.61</v>
      </c>
      <c r="K26" s="75">
        <v>22.16</v>
      </c>
      <c r="L26" s="73"/>
      <c r="M26" s="73"/>
      <c r="N26" s="74"/>
    </row>
    <row r="27" spans="1:14" s="13" customFormat="1" ht="24">
      <c r="A27" s="68">
        <f t="shared" si="2"/>
        <v>19</v>
      </c>
      <c r="B27" s="191">
        <v>36850</v>
      </c>
      <c r="C27" s="71">
        <v>0.53</v>
      </c>
      <c r="D27" s="71">
        <v>1.723</v>
      </c>
      <c r="E27" s="70">
        <f t="shared" si="0"/>
        <v>0.1488672</v>
      </c>
      <c r="F27" s="71">
        <f t="shared" si="3"/>
        <v>26.356666666666666</v>
      </c>
      <c r="G27" s="72">
        <f t="shared" si="1"/>
        <v>3.923643168</v>
      </c>
      <c r="H27" s="14" t="s">
        <v>39</v>
      </c>
      <c r="I27" s="75">
        <v>24.74</v>
      </c>
      <c r="J27" s="75">
        <v>22.19</v>
      </c>
      <c r="K27" s="75">
        <v>32.14</v>
      </c>
      <c r="L27" s="73"/>
      <c r="M27" s="73"/>
      <c r="N27" s="74"/>
    </row>
    <row r="28" spans="1:14" s="13" customFormat="1" ht="24">
      <c r="A28" s="68">
        <f t="shared" si="2"/>
        <v>20</v>
      </c>
      <c r="B28" s="191">
        <v>36860</v>
      </c>
      <c r="C28" s="71">
        <v>0.42</v>
      </c>
      <c r="D28" s="71">
        <v>1.395</v>
      </c>
      <c r="E28" s="70">
        <f t="shared" si="0"/>
        <v>0.12052800000000001</v>
      </c>
      <c r="F28" s="71">
        <f t="shared" si="3"/>
        <v>23.223333333333333</v>
      </c>
      <c r="G28" s="72">
        <f t="shared" si="1"/>
        <v>2.79906192</v>
      </c>
      <c r="H28" s="68" t="s">
        <v>40</v>
      </c>
      <c r="I28" s="75">
        <v>15.41</v>
      </c>
      <c r="J28" s="75">
        <v>27.24</v>
      </c>
      <c r="K28" s="75">
        <v>27.02</v>
      </c>
      <c r="L28" s="73"/>
      <c r="M28" s="73"/>
      <c r="N28" s="74"/>
    </row>
    <row r="29" spans="1:14" s="13" customFormat="1" ht="24">
      <c r="A29" s="68">
        <f t="shared" si="2"/>
        <v>21</v>
      </c>
      <c r="B29" s="191">
        <v>36874</v>
      </c>
      <c r="C29" s="71">
        <v>0.33</v>
      </c>
      <c r="D29" s="71">
        <v>0.202</v>
      </c>
      <c r="E29" s="70">
        <f t="shared" si="0"/>
        <v>0.0174528</v>
      </c>
      <c r="F29" s="71">
        <f t="shared" si="3"/>
        <v>23.61</v>
      </c>
      <c r="G29" s="72">
        <f t="shared" si="1"/>
        <v>0.412060608</v>
      </c>
      <c r="H29" s="14" t="s">
        <v>45</v>
      </c>
      <c r="I29" s="75">
        <v>23.25</v>
      </c>
      <c r="J29" s="75">
        <v>23.17</v>
      </c>
      <c r="K29" s="75">
        <v>24.41</v>
      </c>
      <c r="L29" s="73"/>
      <c r="M29" s="73"/>
      <c r="N29" s="74"/>
    </row>
    <row r="30" spans="1:14" s="13" customFormat="1" ht="24">
      <c r="A30" s="68">
        <f t="shared" si="2"/>
        <v>22</v>
      </c>
      <c r="B30" s="191">
        <v>36907</v>
      </c>
      <c r="C30" s="71">
        <v>0.28</v>
      </c>
      <c r="D30" s="71">
        <v>0.109</v>
      </c>
      <c r="E30" s="70">
        <f t="shared" si="0"/>
        <v>0.0094176</v>
      </c>
      <c r="F30" s="71">
        <f t="shared" si="3"/>
        <v>25.22666666666667</v>
      </c>
      <c r="G30" s="72">
        <f t="shared" si="1"/>
        <v>0.23757465600000002</v>
      </c>
      <c r="H30" s="14" t="s">
        <v>46</v>
      </c>
      <c r="I30" s="75">
        <v>28.67</v>
      </c>
      <c r="J30" s="75">
        <v>25.44</v>
      </c>
      <c r="K30" s="75">
        <v>21.57</v>
      </c>
      <c r="L30" s="73"/>
      <c r="M30" s="73"/>
      <c r="N30" s="74"/>
    </row>
    <row r="31" spans="1:14" s="13" customFormat="1" ht="24">
      <c r="A31" s="68">
        <f t="shared" si="2"/>
        <v>23</v>
      </c>
      <c r="B31" s="191">
        <v>36949</v>
      </c>
      <c r="C31" s="71">
        <v>0.24</v>
      </c>
      <c r="D31" s="71">
        <v>0.04</v>
      </c>
      <c r="E31" s="70">
        <f t="shared" si="0"/>
        <v>0.0034560000000000003</v>
      </c>
      <c r="F31" s="71">
        <f t="shared" si="3"/>
        <v>34.31333333333333</v>
      </c>
      <c r="G31" s="72">
        <f t="shared" si="1"/>
        <v>0.11858688</v>
      </c>
      <c r="H31" s="68" t="s">
        <v>41</v>
      </c>
      <c r="I31" s="75">
        <v>32.91</v>
      </c>
      <c r="J31" s="75">
        <v>31.32</v>
      </c>
      <c r="K31" s="75">
        <v>38.71</v>
      </c>
      <c r="L31" s="73"/>
      <c r="M31" s="73"/>
      <c r="N31" s="74"/>
    </row>
    <row r="32" spans="1:14" s="13" customFormat="1" ht="24">
      <c r="A32" s="68">
        <f t="shared" si="2"/>
        <v>24</v>
      </c>
      <c r="B32" s="191">
        <v>36980</v>
      </c>
      <c r="C32" s="71">
        <v>0.23</v>
      </c>
      <c r="D32" s="71">
        <v>0.021</v>
      </c>
      <c r="E32" s="70">
        <f t="shared" si="0"/>
        <v>0.0018144000000000003</v>
      </c>
      <c r="F32" s="71">
        <f t="shared" si="3"/>
        <v>47.39666666666667</v>
      </c>
      <c r="G32" s="72">
        <f t="shared" si="1"/>
        <v>0.08599651200000001</v>
      </c>
      <c r="H32" s="68" t="s">
        <v>42</v>
      </c>
      <c r="I32" s="75">
        <v>52.7</v>
      </c>
      <c r="J32" s="75">
        <v>44.37</v>
      </c>
      <c r="K32" s="75">
        <v>45.12</v>
      </c>
      <c r="L32" s="73"/>
      <c r="M32" s="73"/>
      <c r="N32" s="74"/>
    </row>
    <row r="33" spans="1:14" ht="24">
      <c r="A33" s="10">
        <v>1</v>
      </c>
      <c r="B33" s="192">
        <v>37000</v>
      </c>
      <c r="C33" s="63">
        <v>0.22</v>
      </c>
      <c r="D33" s="63">
        <v>0.012</v>
      </c>
      <c r="E33" s="64">
        <f aca="true" t="shared" si="4" ref="E33:E99">D33*0.0864</f>
        <v>0.0010368</v>
      </c>
      <c r="F33" s="71">
        <f t="shared" si="3"/>
        <v>20.323333333333334</v>
      </c>
      <c r="G33" s="64">
        <f aca="true" t="shared" si="5" ref="G33:G79">F33*E33</f>
        <v>0.021071232000000002</v>
      </c>
      <c r="H33" s="12" t="s">
        <v>25</v>
      </c>
      <c r="I33" s="63">
        <v>20.27</v>
      </c>
      <c r="J33" s="63">
        <v>21.05</v>
      </c>
      <c r="K33" s="63">
        <v>19.65</v>
      </c>
      <c r="L33" s="65"/>
      <c r="M33" s="65"/>
      <c r="N33" s="11"/>
    </row>
    <row r="34" spans="1:14" ht="24">
      <c r="A34" s="10">
        <f aca="true" t="shared" si="6" ref="A34:A100">+A33+1</f>
        <v>2</v>
      </c>
      <c r="B34" s="192">
        <v>37004</v>
      </c>
      <c r="C34" s="63">
        <v>0.21</v>
      </c>
      <c r="D34" s="63">
        <v>0.006</v>
      </c>
      <c r="E34" s="64">
        <f t="shared" si="4"/>
        <v>0.0005184</v>
      </c>
      <c r="F34" s="71">
        <f t="shared" si="3"/>
        <v>18.226666666666663</v>
      </c>
      <c r="G34" s="64">
        <f t="shared" si="5"/>
        <v>0.009448703999999999</v>
      </c>
      <c r="H34" s="12" t="s">
        <v>43</v>
      </c>
      <c r="I34" s="63">
        <v>19.72</v>
      </c>
      <c r="J34" s="63">
        <v>14.44</v>
      </c>
      <c r="K34" s="63">
        <v>20.52</v>
      </c>
      <c r="L34" s="65"/>
      <c r="M34" s="65"/>
      <c r="N34" s="11"/>
    </row>
    <row r="35" spans="1:14" ht="24">
      <c r="A35" s="10">
        <f t="shared" si="6"/>
        <v>3</v>
      </c>
      <c r="B35" s="192">
        <v>37011</v>
      </c>
      <c r="C35" s="63">
        <v>0.2</v>
      </c>
      <c r="D35" s="63">
        <v>0.007</v>
      </c>
      <c r="E35" s="64">
        <f t="shared" si="4"/>
        <v>0.0006048000000000001</v>
      </c>
      <c r="F35" s="71">
        <f t="shared" si="3"/>
        <v>37.78</v>
      </c>
      <c r="G35" s="64">
        <f t="shared" si="5"/>
        <v>0.022849344000000004</v>
      </c>
      <c r="H35" s="10" t="s">
        <v>44</v>
      </c>
      <c r="I35" s="63">
        <v>36.77</v>
      </c>
      <c r="J35" s="63">
        <v>43.18</v>
      </c>
      <c r="K35" s="63">
        <v>33.39</v>
      </c>
      <c r="L35" s="65"/>
      <c r="M35" s="65"/>
      <c r="N35" s="11"/>
    </row>
    <row r="36" spans="1:14" ht="24">
      <c r="A36" s="10">
        <f t="shared" si="6"/>
        <v>4</v>
      </c>
      <c r="B36" s="192">
        <v>37025</v>
      </c>
      <c r="C36" s="63">
        <v>0.21</v>
      </c>
      <c r="D36" s="63">
        <v>0.008</v>
      </c>
      <c r="E36" s="64">
        <f t="shared" si="4"/>
        <v>0.0006912000000000001</v>
      </c>
      <c r="F36" s="71">
        <f t="shared" si="3"/>
        <v>19.7</v>
      </c>
      <c r="G36" s="64">
        <f t="shared" si="5"/>
        <v>0.013616640000000001</v>
      </c>
      <c r="H36" s="12" t="s">
        <v>26</v>
      </c>
      <c r="I36" s="63">
        <v>16.77</v>
      </c>
      <c r="J36" s="63">
        <v>18.83</v>
      </c>
      <c r="K36" s="63">
        <v>23.5</v>
      </c>
      <c r="L36" s="65"/>
      <c r="M36" s="65"/>
      <c r="N36" s="11"/>
    </row>
    <row r="37" spans="1:14" ht="24">
      <c r="A37" s="10">
        <f t="shared" si="6"/>
        <v>5</v>
      </c>
      <c r="B37" s="192">
        <v>37032</v>
      </c>
      <c r="C37" s="63">
        <v>0.22</v>
      </c>
      <c r="D37" s="63">
        <v>0.013</v>
      </c>
      <c r="E37" s="64">
        <f t="shared" si="4"/>
        <v>0.0011232</v>
      </c>
      <c r="F37" s="71">
        <f t="shared" si="3"/>
        <v>14.06</v>
      </c>
      <c r="G37" s="64">
        <f t="shared" si="5"/>
        <v>0.015792192</v>
      </c>
      <c r="H37" s="12" t="s">
        <v>27</v>
      </c>
      <c r="I37" s="63">
        <v>16.96</v>
      </c>
      <c r="J37" s="63">
        <v>13.12</v>
      </c>
      <c r="K37" s="63">
        <v>12.1</v>
      </c>
      <c r="L37" s="65"/>
      <c r="M37" s="65"/>
      <c r="N37" s="11"/>
    </row>
    <row r="38" spans="1:14" ht="24">
      <c r="A38" s="10">
        <f t="shared" si="6"/>
        <v>6</v>
      </c>
      <c r="B38" s="192">
        <v>37040</v>
      </c>
      <c r="C38" s="63">
        <v>0.25</v>
      </c>
      <c r="D38" s="63">
        <v>0.048</v>
      </c>
      <c r="E38" s="64">
        <f t="shared" si="4"/>
        <v>0.0041472</v>
      </c>
      <c r="F38" s="71">
        <f t="shared" si="3"/>
        <v>18.26</v>
      </c>
      <c r="G38" s="64">
        <f t="shared" si="5"/>
        <v>0.07572787200000002</v>
      </c>
      <c r="H38" s="10" t="s">
        <v>28</v>
      </c>
      <c r="I38" s="63">
        <v>16.88</v>
      </c>
      <c r="J38" s="63">
        <v>20.63</v>
      </c>
      <c r="K38" s="63">
        <v>17.27</v>
      </c>
      <c r="L38" s="65"/>
      <c r="M38" s="65"/>
      <c r="N38" s="11"/>
    </row>
    <row r="39" spans="1:14" ht="24">
      <c r="A39" s="10">
        <f t="shared" si="6"/>
        <v>7</v>
      </c>
      <c r="B39" s="192">
        <v>37055</v>
      </c>
      <c r="C39" s="63">
        <v>0.68</v>
      </c>
      <c r="D39" s="63">
        <v>1.955</v>
      </c>
      <c r="E39" s="64">
        <f t="shared" si="4"/>
        <v>0.168912</v>
      </c>
      <c r="F39" s="71">
        <f t="shared" si="3"/>
        <v>13.676666666666668</v>
      </c>
      <c r="G39" s="64">
        <f t="shared" si="5"/>
        <v>2.3101531200000003</v>
      </c>
      <c r="H39" s="12" t="s">
        <v>22</v>
      </c>
      <c r="I39" s="63">
        <v>12.99</v>
      </c>
      <c r="J39" s="63">
        <v>12.3</v>
      </c>
      <c r="K39" s="63">
        <v>15.74</v>
      </c>
      <c r="L39" s="65"/>
      <c r="M39" s="65"/>
      <c r="N39" s="11"/>
    </row>
    <row r="40" spans="1:14" ht="24">
      <c r="A40" s="10">
        <f t="shared" si="6"/>
        <v>8</v>
      </c>
      <c r="B40" s="192">
        <v>37065</v>
      </c>
      <c r="C40" s="63">
        <v>0.43</v>
      </c>
      <c r="D40" s="63">
        <v>0.43</v>
      </c>
      <c r="E40" s="64">
        <f t="shared" si="4"/>
        <v>0.037152000000000004</v>
      </c>
      <c r="F40" s="71">
        <f t="shared" si="3"/>
        <v>14.506666666666666</v>
      </c>
      <c r="G40" s="64">
        <f t="shared" si="5"/>
        <v>0.53895168</v>
      </c>
      <c r="H40" s="12" t="s">
        <v>23</v>
      </c>
      <c r="I40" s="63">
        <v>14.51</v>
      </c>
      <c r="J40" s="63">
        <v>15.6</v>
      </c>
      <c r="K40" s="63">
        <v>13.41</v>
      </c>
      <c r="L40" s="65"/>
      <c r="M40" s="65"/>
      <c r="N40" s="11"/>
    </row>
    <row r="41" spans="1:14" ht="24">
      <c r="A41" s="10">
        <f t="shared" si="6"/>
        <v>9</v>
      </c>
      <c r="B41" s="192">
        <v>37071</v>
      </c>
      <c r="C41" s="63">
        <v>0.38</v>
      </c>
      <c r="D41" s="63">
        <v>0.338</v>
      </c>
      <c r="E41" s="64">
        <f t="shared" si="4"/>
        <v>0.029203200000000002</v>
      </c>
      <c r="F41" s="71">
        <f t="shared" si="3"/>
        <v>22.796666666666667</v>
      </c>
      <c r="G41" s="64">
        <f t="shared" si="5"/>
        <v>0.6657356160000001</v>
      </c>
      <c r="H41" s="10" t="s">
        <v>24</v>
      </c>
      <c r="I41" s="63">
        <v>21.94</v>
      </c>
      <c r="J41" s="63">
        <v>23.88</v>
      </c>
      <c r="K41" s="63">
        <v>22.57</v>
      </c>
      <c r="L41" s="65"/>
      <c r="M41" s="65"/>
      <c r="N41" s="11"/>
    </row>
    <row r="42" spans="1:14" ht="24">
      <c r="A42" s="10">
        <f t="shared" si="6"/>
        <v>10</v>
      </c>
      <c r="B42" s="192">
        <v>37082</v>
      </c>
      <c r="C42" s="63">
        <v>0.43</v>
      </c>
      <c r="D42" s="63">
        <v>0.448</v>
      </c>
      <c r="E42" s="64">
        <f t="shared" si="4"/>
        <v>0.038707200000000004</v>
      </c>
      <c r="F42" s="71">
        <f t="shared" si="3"/>
        <v>32.080000000000005</v>
      </c>
      <c r="G42" s="64">
        <f t="shared" si="5"/>
        <v>1.2417269760000003</v>
      </c>
      <c r="H42" s="12" t="s">
        <v>29</v>
      </c>
      <c r="I42" s="63">
        <v>29.24</v>
      </c>
      <c r="J42" s="63">
        <v>30.01</v>
      </c>
      <c r="K42" s="63">
        <v>36.99</v>
      </c>
      <c r="L42" s="65"/>
      <c r="M42" s="65"/>
      <c r="N42" s="11"/>
    </row>
    <row r="43" spans="1:14" ht="24">
      <c r="A43" s="10">
        <f t="shared" si="6"/>
        <v>11</v>
      </c>
      <c r="B43" s="192">
        <v>37093</v>
      </c>
      <c r="C43" s="63">
        <v>0.45</v>
      </c>
      <c r="D43" s="63">
        <v>0.549</v>
      </c>
      <c r="E43" s="64">
        <f t="shared" si="4"/>
        <v>0.047433600000000006</v>
      </c>
      <c r="F43" s="71">
        <f t="shared" si="3"/>
        <v>31.886666666666667</v>
      </c>
      <c r="G43" s="64">
        <f t="shared" si="5"/>
        <v>1.5124993920000003</v>
      </c>
      <c r="H43" s="12" t="s">
        <v>30</v>
      </c>
      <c r="I43" s="63">
        <v>37.71</v>
      </c>
      <c r="J43" s="63">
        <v>30.38</v>
      </c>
      <c r="K43" s="63">
        <v>27.57</v>
      </c>
      <c r="L43" s="65"/>
      <c r="M43" s="65"/>
      <c r="N43" s="11"/>
    </row>
    <row r="44" spans="1:14" ht="24">
      <c r="A44" s="10">
        <f t="shared" si="6"/>
        <v>12</v>
      </c>
      <c r="B44" s="192">
        <v>37097</v>
      </c>
      <c r="C44" s="63">
        <v>1.275</v>
      </c>
      <c r="D44" s="63">
        <v>6.101</v>
      </c>
      <c r="E44" s="64">
        <f t="shared" si="4"/>
        <v>0.5271264</v>
      </c>
      <c r="F44" s="71">
        <f t="shared" si="3"/>
        <v>80.50666666666667</v>
      </c>
      <c r="G44" s="64">
        <f t="shared" si="5"/>
        <v>42.437189376000006</v>
      </c>
      <c r="H44" s="10" t="s">
        <v>31</v>
      </c>
      <c r="I44" s="63">
        <v>70.44</v>
      </c>
      <c r="J44" s="63">
        <v>91.9</v>
      </c>
      <c r="K44" s="63">
        <v>79.18</v>
      </c>
      <c r="L44" s="65"/>
      <c r="M44" s="65"/>
      <c r="N44" s="11"/>
    </row>
    <row r="45" spans="1:14" ht="24">
      <c r="A45" s="10">
        <f t="shared" si="6"/>
        <v>13</v>
      </c>
      <c r="B45" s="192">
        <v>37109</v>
      </c>
      <c r="C45" s="63">
        <v>2.53</v>
      </c>
      <c r="D45" s="63">
        <v>31.359</v>
      </c>
      <c r="E45" s="64">
        <f t="shared" si="4"/>
        <v>2.7094176</v>
      </c>
      <c r="F45" s="71">
        <f t="shared" si="3"/>
        <v>103.20666666666666</v>
      </c>
      <c r="G45" s="64">
        <f t="shared" si="5"/>
        <v>279.629959104</v>
      </c>
      <c r="H45" s="12" t="s">
        <v>32</v>
      </c>
      <c r="I45" s="63">
        <v>90.82</v>
      </c>
      <c r="J45" s="63">
        <v>105.3</v>
      </c>
      <c r="K45" s="63">
        <v>113.5</v>
      </c>
      <c r="L45" s="65"/>
      <c r="M45" s="65"/>
      <c r="N45" s="11"/>
    </row>
    <row r="46" spans="1:14" ht="24">
      <c r="A46" s="10">
        <f t="shared" si="6"/>
        <v>14</v>
      </c>
      <c r="B46" s="192">
        <v>37115</v>
      </c>
      <c r="C46" s="63">
        <v>4.41</v>
      </c>
      <c r="D46" s="63">
        <v>276.334</v>
      </c>
      <c r="E46" s="64">
        <f t="shared" si="4"/>
        <v>23.8752576</v>
      </c>
      <c r="F46" s="71">
        <f t="shared" si="3"/>
        <v>2682.5</v>
      </c>
      <c r="G46" s="64">
        <f t="shared" si="5"/>
        <v>64045.378512</v>
      </c>
      <c r="H46" s="12" t="s">
        <v>33</v>
      </c>
      <c r="I46" s="63"/>
      <c r="J46" s="63">
        <v>2762</v>
      </c>
      <c r="K46" s="63">
        <v>2603</v>
      </c>
      <c r="L46" s="65"/>
      <c r="M46" s="65"/>
      <c r="N46" s="11"/>
    </row>
    <row r="47" spans="1:14" ht="24">
      <c r="A47" s="10">
        <f t="shared" si="6"/>
        <v>15</v>
      </c>
      <c r="B47" s="192">
        <v>37132</v>
      </c>
      <c r="C47" s="63">
        <v>0.72</v>
      </c>
      <c r="D47" s="63">
        <v>4.784</v>
      </c>
      <c r="E47" s="64">
        <f t="shared" si="4"/>
        <v>0.4133376</v>
      </c>
      <c r="F47" s="71">
        <f t="shared" si="3"/>
        <v>67.17</v>
      </c>
      <c r="G47" s="64">
        <f t="shared" si="5"/>
        <v>27.763886592000002</v>
      </c>
      <c r="H47" s="10" t="s">
        <v>34</v>
      </c>
      <c r="I47" s="63">
        <v>97.66</v>
      </c>
      <c r="J47" s="63">
        <v>61.69</v>
      </c>
      <c r="K47" s="63">
        <v>42.16</v>
      </c>
      <c r="L47" s="65"/>
      <c r="M47" s="65"/>
      <c r="N47" s="11"/>
    </row>
    <row r="48" spans="1:14" ht="24">
      <c r="A48" s="10">
        <f t="shared" si="6"/>
        <v>16</v>
      </c>
      <c r="B48" s="192">
        <v>37145</v>
      </c>
      <c r="C48" s="63">
        <v>0.37</v>
      </c>
      <c r="D48" s="63">
        <v>2.032</v>
      </c>
      <c r="E48" s="64">
        <f t="shared" si="4"/>
        <v>0.17556480000000002</v>
      </c>
      <c r="F48" s="71">
        <f t="shared" si="3"/>
        <v>34.51</v>
      </c>
      <c r="G48" s="64">
        <f t="shared" si="5"/>
        <v>6.0587412480000005</v>
      </c>
      <c r="H48" s="12" t="s">
        <v>35</v>
      </c>
      <c r="I48" s="63">
        <v>34.83</v>
      </c>
      <c r="J48" s="63">
        <v>42.12</v>
      </c>
      <c r="K48" s="63">
        <v>26.58</v>
      </c>
      <c r="L48" s="65"/>
      <c r="M48" s="65"/>
      <c r="N48" s="11"/>
    </row>
    <row r="49" spans="1:14" ht="24">
      <c r="A49" s="10">
        <f t="shared" si="6"/>
        <v>17</v>
      </c>
      <c r="B49" s="192">
        <v>37155</v>
      </c>
      <c r="C49" s="63">
        <v>0.9</v>
      </c>
      <c r="D49" s="63">
        <v>12.2</v>
      </c>
      <c r="E49" s="64">
        <f t="shared" si="4"/>
        <v>1.05408</v>
      </c>
      <c r="F49" s="71">
        <f t="shared" si="3"/>
        <v>354.5</v>
      </c>
      <c r="G49" s="64">
        <f t="shared" si="5"/>
        <v>373.67136</v>
      </c>
      <c r="H49" s="12" t="s">
        <v>36</v>
      </c>
      <c r="I49" s="63">
        <v>471.8</v>
      </c>
      <c r="J49" s="63">
        <v>312.7</v>
      </c>
      <c r="K49" s="63">
        <v>279</v>
      </c>
      <c r="L49" s="65"/>
      <c r="M49" s="65"/>
      <c r="N49" s="11"/>
    </row>
    <row r="50" spans="1:14" ht="24">
      <c r="A50" s="10">
        <f t="shared" si="6"/>
        <v>18</v>
      </c>
      <c r="B50" s="192">
        <v>37163</v>
      </c>
      <c r="C50" s="63">
        <v>0.48</v>
      </c>
      <c r="D50" s="63">
        <v>2.693</v>
      </c>
      <c r="E50" s="64">
        <f t="shared" si="4"/>
        <v>0.23267520000000003</v>
      </c>
      <c r="F50" s="71">
        <f t="shared" si="3"/>
        <v>13.35666666666667</v>
      </c>
      <c r="G50" s="64">
        <f t="shared" si="5"/>
        <v>3.1077650880000007</v>
      </c>
      <c r="H50" s="10" t="s">
        <v>37</v>
      </c>
      <c r="I50" s="63">
        <v>30.34</v>
      </c>
      <c r="J50" s="63">
        <v>4.5</v>
      </c>
      <c r="K50" s="63">
        <v>5.23</v>
      </c>
      <c r="L50" s="65"/>
      <c r="M50" s="65"/>
      <c r="N50" s="11"/>
    </row>
    <row r="51" spans="1:14" ht="24">
      <c r="A51" s="10">
        <f t="shared" si="6"/>
        <v>19</v>
      </c>
      <c r="B51" s="192">
        <v>37175</v>
      </c>
      <c r="C51" s="63">
        <v>0.82</v>
      </c>
      <c r="D51" s="63">
        <v>6.909</v>
      </c>
      <c r="E51" s="64">
        <f t="shared" si="4"/>
        <v>0.5969376000000001</v>
      </c>
      <c r="F51" s="71">
        <f t="shared" si="3"/>
        <v>124.33333333333333</v>
      </c>
      <c r="G51" s="64">
        <f t="shared" si="5"/>
        <v>74.2192416</v>
      </c>
      <c r="H51" s="12" t="s">
        <v>38</v>
      </c>
      <c r="I51" s="63">
        <v>129.5</v>
      </c>
      <c r="J51" s="63">
        <v>123</v>
      </c>
      <c r="K51" s="63">
        <v>120.5</v>
      </c>
      <c r="L51" s="65"/>
      <c r="M51" s="65"/>
      <c r="N51" s="11"/>
    </row>
    <row r="52" spans="1:14" ht="24">
      <c r="A52" s="10">
        <f t="shared" si="6"/>
        <v>20</v>
      </c>
      <c r="B52" s="192">
        <v>37190</v>
      </c>
      <c r="C52" s="63">
        <v>0.47</v>
      </c>
      <c r="D52" s="63">
        <v>3.189</v>
      </c>
      <c r="E52" s="64">
        <f t="shared" si="4"/>
        <v>0.27552960000000004</v>
      </c>
      <c r="F52" s="71">
        <f t="shared" si="3"/>
        <v>13.920000000000002</v>
      </c>
      <c r="G52" s="64">
        <f t="shared" si="5"/>
        <v>3.835372032000001</v>
      </c>
      <c r="H52" s="12" t="s">
        <v>39</v>
      </c>
      <c r="I52" s="63">
        <v>13.68</v>
      </c>
      <c r="J52" s="63">
        <v>5.71</v>
      </c>
      <c r="K52" s="63">
        <v>22.37</v>
      </c>
      <c r="L52" s="65"/>
      <c r="M52" s="65"/>
      <c r="N52" s="11"/>
    </row>
    <row r="53" spans="1:14" ht="24">
      <c r="A53" s="10">
        <f t="shared" si="6"/>
        <v>21</v>
      </c>
      <c r="B53" s="192">
        <v>37194</v>
      </c>
      <c r="C53" s="63">
        <v>1.28</v>
      </c>
      <c r="D53" s="63">
        <v>20.068</v>
      </c>
      <c r="E53" s="64">
        <f t="shared" si="4"/>
        <v>1.7338752000000002</v>
      </c>
      <c r="F53" s="71">
        <f t="shared" si="3"/>
        <v>444.5333333333333</v>
      </c>
      <c r="G53" s="64">
        <f t="shared" si="5"/>
        <v>770.76532224</v>
      </c>
      <c r="H53" s="10" t="s">
        <v>40</v>
      </c>
      <c r="I53" s="63">
        <v>244</v>
      </c>
      <c r="J53" s="63">
        <v>804.2</v>
      </c>
      <c r="K53" s="63">
        <v>285.4</v>
      </c>
      <c r="L53" s="65"/>
      <c r="M53" s="65"/>
      <c r="N53" s="11"/>
    </row>
    <row r="54" spans="1:14" ht="24">
      <c r="A54" s="10">
        <f t="shared" si="6"/>
        <v>22</v>
      </c>
      <c r="B54" s="192">
        <v>37207</v>
      </c>
      <c r="C54" s="63">
        <v>0.33</v>
      </c>
      <c r="D54" s="63">
        <v>3.177</v>
      </c>
      <c r="E54" s="64">
        <f t="shared" si="4"/>
        <v>0.27449280000000004</v>
      </c>
      <c r="F54" s="71">
        <f t="shared" si="3"/>
        <v>83.53999999999999</v>
      </c>
      <c r="G54" s="64">
        <f t="shared" si="5"/>
        <v>22.931128512</v>
      </c>
      <c r="H54" s="12" t="s">
        <v>45</v>
      </c>
      <c r="I54" s="63">
        <v>210.2</v>
      </c>
      <c r="J54" s="63">
        <v>28.94</v>
      </c>
      <c r="K54" s="63">
        <v>11.48</v>
      </c>
      <c r="L54" s="65"/>
      <c r="M54" s="65"/>
      <c r="N54" s="11"/>
    </row>
    <row r="55" spans="1:14" ht="24">
      <c r="A55" s="10">
        <f t="shared" si="6"/>
        <v>23</v>
      </c>
      <c r="B55" s="192">
        <v>37217</v>
      </c>
      <c r="C55" s="63">
        <v>0.23</v>
      </c>
      <c r="D55" s="63">
        <v>1.567</v>
      </c>
      <c r="E55" s="64">
        <f t="shared" si="4"/>
        <v>0.1353888</v>
      </c>
      <c r="F55" s="71">
        <f t="shared" si="3"/>
        <v>30.886666666666667</v>
      </c>
      <c r="G55" s="64">
        <f t="shared" si="5"/>
        <v>4.181708736</v>
      </c>
      <c r="H55" s="12" t="s">
        <v>47</v>
      </c>
      <c r="I55" s="63">
        <v>65.59</v>
      </c>
      <c r="J55" s="63">
        <v>15.97</v>
      </c>
      <c r="K55" s="63">
        <v>11.1</v>
      </c>
      <c r="L55" s="65"/>
      <c r="M55" s="65"/>
      <c r="N55" s="11"/>
    </row>
    <row r="56" spans="1:14" ht="24">
      <c r="A56" s="10">
        <f t="shared" si="6"/>
        <v>24</v>
      </c>
      <c r="B56" s="192">
        <v>37224</v>
      </c>
      <c r="C56" s="63">
        <v>0.19</v>
      </c>
      <c r="D56" s="63">
        <v>1.263</v>
      </c>
      <c r="E56" s="64">
        <f t="shared" si="4"/>
        <v>0.1091232</v>
      </c>
      <c r="F56" s="71">
        <f t="shared" si="3"/>
        <v>35.9</v>
      </c>
      <c r="G56" s="64">
        <f t="shared" si="5"/>
        <v>3.91752288</v>
      </c>
      <c r="H56" s="10" t="s">
        <v>48</v>
      </c>
      <c r="I56" s="63">
        <v>20.82</v>
      </c>
      <c r="J56" s="63">
        <v>62.48</v>
      </c>
      <c r="K56" s="63">
        <v>24.4</v>
      </c>
      <c r="L56" s="65"/>
      <c r="M56" s="65"/>
      <c r="N56" s="11"/>
    </row>
    <row r="57" spans="1:14" ht="24">
      <c r="A57" s="10">
        <f t="shared" si="6"/>
        <v>25</v>
      </c>
      <c r="B57" s="192">
        <v>37236</v>
      </c>
      <c r="C57" s="63">
        <v>0.1</v>
      </c>
      <c r="D57" s="63">
        <v>0.444</v>
      </c>
      <c r="E57" s="64">
        <f t="shared" si="4"/>
        <v>0.0383616</v>
      </c>
      <c r="F57" s="71">
        <f t="shared" si="3"/>
        <v>25.22666666666667</v>
      </c>
      <c r="G57" s="64">
        <f t="shared" si="5"/>
        <v>0.9677352960000002</v>
      </c>
      <c r="H57" s="12" t="s">
        <v>51</v>
      </c>
      <c r="I57" s="63">
        <v>41.27</v>
      </c>
      <c r="J57" s="63">
        <v>30.62</v>
      </c>
      <c r="K57" s="63">
        <v>3.79</v>
      </c>
      <c r="L57" s="65"/>
      <c r="M57" s="65"/>
      <c r="N57" s="11"/>
    </row>
    <row r="58" spans="1:14" ht="24">
      <c r="A58" s="10">
        <f t="shared" si="6"/>
        <v>26</v>
      </c>
      <c r="B58" s="192">
        <v>37246</v>
      </c>
      <c r="C58" s="63">
        <v>0.04</v>
      </c>
      <c r="D58" s="63">
        <v>0.177</v>
      </c>
      <c r="E58" s="64">
        <f t="shared" si="4"/>
        <v>0.0152928</v>
      </c>
      <c r="F58" s="71">
        <f t="shared" si="3"/>
        <v>4.95</v>
      </c>
      <c r="G58" s="64">
        <f t="shared" si="5"/>
        <v>0.07569936000000001</v>
      </c>
      <c r="H58" s="12" t="s">
        <v>52</v>
      </c>
      <c r="I58" s="63">
        <v>7.54</v>
      </c>
      <c r="J58" s="63">
        <v>3.78</v>
      </c>
      <c r="K58" s="63">
        <v>3.53</v>
      </c>
      <c r="L58" s="65"/>
      <c r="M58" s="65"/>
      <c r="N58" s="11"/>
    </row>
    <row r="59" spans="1:14" ht="24">
      <c r="A59" s="10">
        <f t="shared" si="6"/>
        <v>27</v>
      </c>
      <c r="B59" s="192">
        <v>37253</v>
      </c>
      <c r="C59" s="63">
        <v>0.06</v>
      </c>
      <c r="D59" s="63">
        <v>0.159</v>
      </c>
      <c r="E59" s="64">
        <f t="shared" si="4"/>
        <v>0.0137376</v>
      </c>
      <c r="F59" s="71">
        <f t="shared" si="3"/>
        <v>10.363333333333333</v>
      </c>
      <c r="G59" s="64">
        <f t="shared" si="5"/>
        <v>0.14236732800000002</v>
      </c>
      <c r="H59" s="10" t="s">
        <v>42</v>
      </c>
      <c r="I59" s="63">
        <v>3.9</v>
      </c>
      <c r="J59" s="63">
        <v>9.08</v>
      </c>
      <c r="K59" s="63">
        <v>18.11</v>
      </c>
      <c r="L59" s="65"/>
      <c r="M59" s="65"/>
      <c r="N59" s="11"/>
    </row>
    <row r="60" spans="1:14" ht="24">
      <c r="A60" s="10">
        <f t="shared" si="6"/>
        <v>28</v>
      </c>
      <c r="B60" s="192">
        <v>37265</v>
      </c>
      <c r="C60" s="63">
        <v>0.08</v>
      </c>
      <c r="D60" s="63">
        <v>0.179</v>
      </c>
      <c r="E60" s="64">
        <f t="shared" si="4"/>
        <v>0.0154656</v>
      </c>
      <c r="F60" s="71">
        <f t="shared" si="3"/>
        <v>24.77333333333333</v>
      </c>
      <c r="G60" s="64">
        <f t="shared" si="5"/>
        <v>0.38313446399999995</v>
      </c>
      <c r="H60" s="12" t="s">
        <v>53</v>
      </c>
      <c r="I60" s="63">
        <v>25.38</v>
      </c>
      <c r="J60" s="63">
        <v>32.34</v>
      </c>
      <c r="K60" s="63">
        <v>16.6</v>
      </c>
      <c r="L60" s="65"/>
      <c r="M60" s="65"/>
      <c r="N60" s="11"/>
    </row>
    <row r="61" spans="1:14" ht="24">
      <c r="A61" s="10">
        <f t="shared" si="6"/>
        <v>29</v>
      </c>
      <c r="B61" s="192">
        <v>37271</v>
      </c>
      <c r="C61" s="63">
        <v>0.08</v>
      </c>
      <c r="D61" s="63">
        <v>0.163</v>
      </c>
      <c r="E61" s="64">
        <f t="shared" si="4"/>
        <v>0.0140832</v>
      </c>
      <c r="F61" s="71">
        <f t="shared" si="3"/>
        <v>25.13333333333333</v>
      </c>
      <c r="G61" s="64">
        <f t="shared" si="5"/>
        <v>0.35395775999999995</v>
      </c>
      <c r="H61" s="12" t="s">
        <v>54</v>
      </c>
      <c r="I61" s="63">
        <v>24.52</v>
      </c>
      <c r="J61" s="63">
        <v>16.22</v>
      </c>
      <c r="K61" s="63">
        <v>34.66</v>
      </c>
      <c r="L61" s="65"/>
      <c r="M61" s="65"/>
      <c r="N61" s="11"/>
    </row>
    <row r="62" spans="1:14" ht="24">
      <c r="A62" s="10">
        <f t="shared" si="6"/>
        <v>30</v>
      </c>
      <c r="B62" s="192">
        <v>37287</v>
      </c>
      <c r="C62" s="63">
        <v>0.05</v>
      </c>
      <c r="D62" s="63">
        <v>0.12</v>
      </c>
      <c r="E62" s="64">
        <f t="shared" si="4"/>
        <v>0.010368</v>
      </c>
      <c r="F62" s="71">
        <f t="shared" si="3"/>
        <v>31.723333333333333</v>
      </c>
      <c r="G62" s="64">
        <f t="shared" si="5"/>
        <v>0.32890752</v>
      </c>
      <c r="H62" s="10" t="s">
        <v>55</v>
      </c>
      <c r="I62" s="63">
        <v>28.63</v>
      </c>
      <c r="J62" s="63">
        <v>31.1</v>
      </c>
      <c r="K62" s="63">
        <v>35.44</v>
      </c>
      <c r="L62" s="65"/>
      <c r="M62" s="65"/>
      <c r="N62" s="11"/>
    </row>
    <row r="63" spans="1:14" ht="24">
      <c r="A63" s="10">
        <f t="shared" si="6"/>
        <v>31</v>
      </c>
      <c r="B63" s="192">
        <v>37295</v>
      </c>
      <c r="C63" s="63">
        <v>0.05</v>
      </c>
      <c r="D63" s="63">
        <v>0.101</v>
      </c>
      <c r="E63" s="64">
        <f t="shared" si="4"/>
        <v>0.0087264</v>
      </c>
      <c r="F63" s="71">
        <f t="shared" si="3"/>
        <v>27.28666666666666</v>
      </c>
      <c r="G63" s="64">
        <f t="shared" si="5"/>
        <v>0.23811436799999997</v>
      </c>
      <c r="H63" s="89" t="s">
        <v>56</v>
      </c>
      <c r="I63" s="63">
        <v>35.98</v>
      </c>
      <c r="J63" s="63">
        <v>23.59</v>
      </c>
      <c r="K63" s="63">
        <v>22.29</v>
      </c>
      <c r="L63" s="65"/>
      <c r="M63" s="65"/>
      <c r="N63" s="11"/>
    </row>
    <row r="64" spans="1:14" ht="24">
      <c r="A64" s="10">
        <f t="shared" si="6"/>
        <v>32</v>
      </c>
      <c r="B64" s="192">
        <v>37309</v>
      </c>
      <c r="C64" s="63">
        <v>0.05</v>
      </c>
      <c r="D64" s="63">
        <v>0.099</v>
      </c>
      <c r="E64" s="64">
        <f t="shared" si="4"/>
        <v>0.008553600000000001</v>
      </c>
      <c r="F64" s="71">
        <f t="shared" si="3"/>
        <v>43.22666666666667</v>
      </c>
      <c r="G64" s="64">
        <f t="shared" si="5"/>
        <v>0.36974361600000005</v>
      </c>
      <c r="H64" s="89" t="s">
        <v>57</v>
      </c>
      <c r="I64" s="63">
        <v>37.3</v>
      </c>
      <c r="J64" s="63">
        <v>31.74</v>
      </c>
      <c r="K64" s="63">
        <v>60.64</v>
      </c>
      <c r="L64" s="65"/>
      <c r="M64" s="65"/>
      <c r="N64" s="11"/>
    </row>
    <row r="65" spans="1:14" ht="24">
      <c r="A65" s="10">
        <f t="shared" si="6"/>
        <v>33</v>
      </c>
      <c r="B65" s="192">
        <v>37315</v>
      </c>
      <c r="C65" s="63">
        <v>0.04</v>
      </c>
      <c r="D65" s="63">
        <v>0.048</v>
      </c>
      <c r="E65" s="64">
        <f t="shared" si="4"/>
        <v>0.0041472</v>
      </c>
      <c r="F65" s="71">
        <f t="shared" si="3"/>
        <v>16.32</v>
      </c>
      <c r="G65" s="64">
        <f t="shared" si="5"/>
        <v>0.067682304</v>
      </c>
      <c r="H65" s="89" t="s">
        <v>58</v>
      </c>
      <c r="I65" s="63">
        <v>30.05</v>
      </c>
      <c r="J65" s="63">
        <v>14.17</v>
      </c>
      <c r="K65" s="63">
        <v>4.74</v>
      </c>
      <c r="L65" s="65"/>
      <c r="M65" s="65"/>
      <c r="N65" s="11"/>
    </row>
    <row r="66" spans="1:14" ht="24">
      <c r="A66" s="10">
        <f t="shared" si="6"/>
        <v>34</v>
      </c>
      <c r="B66" s="192">
        <v>37327</v>
      </c>
      <c r="C66" s="63">
        <v>-0.02</v>
      </c>
      <c r="D66" s="63">
        <v>0.021</v>
      </c>
      <c r="E66" s="64">
        <f t="shared" si="4"/>
        <v>0.0018144000000000003</v>
      </c>
      <c r="F66" s="71">
        <f t="shared" si="3"/>
        <v>14.416666666666666</v>
      </c>
      <c r="G66" s="64">
        <f t="shared" si="5"/>
        <v>0.026157600000000003</v>
      </c>
      <c r="H66" s="89" t="s">
        <v>59</v>
      </c>
      <c r="I66" s="63">
        <v>14.91</v>
      </c>
      <c r="J66" s="63">
        <v>16.45</v>
      </c>
      <c r="K66" s="63">
        <v>11.89</v>
      </c>
      <c r="L66" s="65"/>
      <c r="M66" s="65"/>
      <c r="N66" s="11"/>
    </row>
    <row r="67" spans="1:14" ht="24">
      <c r="A67" s="10">
        <f t="shared" si="6"/>
        <v>35</v>
      </c>
      <c r="B67" s="192">
        <v>37335</v>
      </c>
      <c r="C67" s="63">
        <v>-0.04</v>
      </c>
      <c r="D67" s="63">
        <v>0.032</v>
      </c>
      <c r="E67" s="64">
        <f t="shared" si="4"/>
        <v>0.0027648000000000004</v>
      </c>
      <c r="F67" s="71">
        <f t="shared" si="3"/>
        <v>29.71666666666667</v>
      </c>
      <c r="G67" s="64">
        <f t="shared" si="5"/>
        <v>0.08216064000000002</v>
      </c>
      <c r="H67" s="89" t="s">
        <v>60</v>
      </c>
      <c r="I67" s="63">
        <v>23.11</v>
      </c>
      <c r="J67" s="63">
        <v>11.48</v>
      </c>
      <c r="K67" s="63">
        <v>54.56</v>
      </c>
      <c r="L67" s="65"/>
      <c r="M67" s="65"/>
      <c r="N67" s="11"/>
    </row>
    <row r="68" spans="1:14" ht="24.75" thickBot="1">
      <c r="A68" s="15">
        <f t="shared" si="6"/>
        <v>36</v>
      </c>
      <c r="B68" s="193">
        <v>37344</v>
      </c>
      <c r="C68" s="16">
        <v>-0.06</v>
      </c>
      <c r="D68" s="16">
        <v>0.008</v>
      </c>
      <c r="E68" s="76">
        <f t="shared" si="4"/>
        <v>0.0006912000000000001</v>
      </c>
      <c r="F68" s="77">
        <f t="shared" si="3"/>
        <v>65.07333333333334</v>
      </c>
      <c r="G68" s="76">
        <f t="shared" si="5"/>
        <v>0.04497868800000001</v>
      </c>
      <c r="H68" s="90" t="s">
        <v>61</v>
      </c>
      <c r="I68" s="16">
        <v>10.26</v>
      </c>
      <c r="J68" s="16">
        <v>136.4</v>
      </c>
      <c r="K68" s="16">
        <v>48.56</v>
      </c>
      <c r="L68" s="65"/>
      <c r="M68" s="65"/>
      <c r="N68" s="11"/>
    </row>
    <row r="69" spans="1:14" ht="24.75" thickTop="1">
      <c r="A69" s="17">
        <v>1</v>
      </c>
      <c r="B69" s="194">
        <v>37358</v>
      </c>
      <c r="C69" s="18">
        <v>-0.04</v>
      </c>
      <c r="D69" s="18">
        <v>0.008</v>
      </c>
      <c r="E69" s="78">
        <f t="shared" si="4"/>
        <v>0.0006912000000000001</v>
      </c>
      <c r="F69" s="79">
        <f t="shared" si="3"/>
        <v>27.516666666666666</v>
      </c>
      <c r="G69" s="78">
        <f t="shared" si="5"/>
        <v>0.01901952</v>
      </c>
      <c r="H69" s="91" t="s">
        <v>25</v>
      </c>
      <c r="I69" s="18">
        <v>16.92</v>
      </c>
      <c r="J69" s="18">
        <v>23.44</v>
      </c>
      <c r="K69" s="18">
        <v>42.19</v>
      </c>
      <c r="L69" s="65"/>
      <c r="M69" s="65"/>
      <c r="N69" s="11"/>
    </row>
    <row r="70" spans="1:14" ht="24">
      <c r="A70" s="10">
        <f t="shared" si="6"/>
        <v>2</v>
      </c>
      <c r="B70" s="192">
        <v>37364</v>
      </c>
      <c r="C70" s="63">
        <v>-0.05</v>
      </c>
      <c r="D70" s="63">
        <v>0.009</v>
      </c>
      <c r="E70" s="64">
        <f t="shared" si="4"/>
        <v>0.0007776</v>
      </c>
      <c r="F70" s="71">
        <f t="shared" si="3"/>
        <v>44.68333333333334</v>
      </c>
      <c r="G70" s="64">
        <f t="shared" si="5"/>
        <v>0.03474576000000001</v>
      </c>
      <c r="H70" s="89" t="s">
        <v>43</v>
      </c>
      <c r="I70" s="63">
        <v>42.11</v>
      </c>
      <c r="J70" s="63">
        <v>28.77</v>
      </c>
      <c r="K70" s="63">
        <v>63.17</v>
      </c>
      <c r="L70" s="65"/>
      <c r="M70" s="65"/>
      <c r="N70" s="11"/>
    </row>
    <row r="71" spans="1:14" ht="24">
      <c r="A71" s="10">
        <f t="shared" si="6"/>
        <v>3</v>
      </c>
      <c r="B71" s="192">
        <v>37376</v>
      </c>
      <c r="C71" s="63">
        <v>-0.03</v>
      </c>
      <c r="D71" s="63">
        <v>0.005</v>
      </c>
      <c r="E71" s="64">
        <f t="shared" si="4"/>
        <v>0.00043200000000000004</v>
      </c>
      <c r="F71" s="71">
        <f t="shared" si="3"/>
        <v>22.186666666666664</v>
      </c>
      <c r="G71" s="64">
        <f t="shared" si="5"/>
        <v>0.00958464</v>
      </c>
      <c r="H71" s="89" t="s">
        <v>44</v>
      </c>
      <c r="I71" s="63">
        <v>20.06</v>
      </c>
      <c r="J71" s="63">
        <v>35.48</v>
      </c>
      <c r="K71" s="63">
        <v>11.02</v>
      </c>
      <c r="L71" s="65"/>
      <c r="M71" s="65"/>
      <c r="N71" s="11"/>
    </row>
    <row r="72" spans="1:14" ht="24">
      <c r="A72" s="10">
        <f t="shared" si="6"/>
        <v>4</v>
      </c>
      <c r="B72" s="192">
        <v>37384</v>
      </c>
      <c r="C72" s="63">
        <v>-0.05</v>
      </c>
      <c r="D72" s="63">
        <v>0.001</v>
      </c>
      <c r="E72" s="64">
        <f t="shared" si="4"/>
        <v>8.640000000000001E-05</v>
      </c>
      <c r="F72" s="71">
        <f t="shared" si="3"/>
        <v>17.115000000000002</v>
      </c>
      <c r="G72" s="64">
        <f t="shared" si="5"/>
        <v>0.0014787360000000005</v>
      </c>
      <c r="H72" s="89" t="s">
        <v>26</v>
      </c>
      <c r="I72" s="63">
        <v>21.37</v>
      </c>
      <c r="J72" s="63">
        <v>12.86</v>
      </c>
      <c r="K72" s="63"/>
      <c r="L72" s="65"/>
      <c r="M72" s="65"/>
      <c r="N72" s="11"/>
    </row>
    <row r="73" spans="1:14" ht="24">
      <c r="A73" s="10">
        <f t="shared" si="6"/>
        <v>5</v>
      </c>
      <c r="B73" s="192">
        <v>37397</v>
      </c>
      <c r="C73" s="63">
        <v>0.22</v>
      </c>
      <c r="D73" s="63">
        <v>0.687</v>
      </c>
      <c r="E73" s="64">
        <f t="shared" si="4"/>
        <v>0.05935680000000001</v>
      </c>
      <c r="F73" s="71">
        <f t="shared" si="3"/>
        <v>15.593333333333334</v>
      </c>
      <c r="G73" s="64">
        <f t="shared" si="5"/>
        <v>0.9255703680000001</v>
      </c>
      <c r="H73" s="89" t="s">
        <v>27</v>
      </c>
      <c r="I73" s="63">
        <v>18.26</v>
      </c>
      <c r="J73" s="63">
        <v>15.79</v>
      </c>
      <c r="K73" s="63">
        <v>12.73</v>
      </c>
      <c r="L73" s="65"/>
      <c r="M73" s="65"/>
      <c r="N73" s="11"/>
    </row>
    <row r="74" spans="1:14" ht="24">
      <c r="A74" s="10">
        <f t="shared" si="6"/>
        <v>6</v>
      </c>
      <c r="B74" s="192">
        <v>37407</v>
      </c>
      <c r="C74" s="63">
        <v>0.34</v>
      </c>
      <c r="D74" s="63">
        <v>1.403</v>
      </c>
      <c r="E74" s="64">
        <f t="shared" si="4"/>
        <v>0.12121920000000001</v>
      </c>
      <c r="F74" s="71">
        <f aca="true" t="shared" si="7" ref="F74:F120">+AVERAGE(I74:K74)</f>
        <v>26.91</v>
      </c>
      <c r="G74" s="64">
        <f t="shared" si="5"/>
        <v>3.2620086720000003</v>
      </c>
      <c r="H74" s="89" t="s">
        <v>28</v>
      </c>
      <c r="I74" s="63">
        <v>29.23</v>
      </c>
      <c r="J74" s="63">
        <v>33.05</v>
      </c>
      <c r="K74" s="63">
        <v>18.45</v>
      </c>
      <c r="L74" s="65"/>
      <c r="M74" s="65"/>
      <c r="N74" s="11"/>
    </row>
    <row r="75" spans="1:14" ht="24">
      <c r="A75" s="10">
        <f t="shared" si="6"/>
        <v>7</v>
      </c>
      <c r="B75" s="192">
        <v>37418</v>
      </c>
      <c r="C75" s="63">
        <v>0.5</v>
      </c>
      <c r="D75" s="63">
        <v>3.145</v>
      </c>
      <c r="E75" s="64">
        <f t="shared" si="4"/>
        <v>0.271728</v>
      </c>
      <c r="F75" s="71">
        <f t="shared" si="7"/>
        <v>43.23666666666667</v>
      </c>
      <c r="G75" s="64">
        <f t="shared" si="5"/>
        <v>11.748612960000003</v>
      </c>
      <c r="H75" s="89" t="s">
        <v>22</v>
      </c>
      <c r="I75" s="63">
        <v>27.54</v>
      </c>
      <c r="J75" s="63">
        <v>56.15</v>
      </c>
      <c r="K75" s="63">
        <v>46.02</v>
      </c>
      <c r="L75" s="65"/>
      <c r="M75" s="65"/>
      <c r="N75" s="11"/>
    </row>
    <row r="76" spans="1:14" ht="24">
      <c r="A76" s="10">
        <f t="shared" si="6"/>
        <v>8</v>
      </c>
      <c r="B76" s="192">
        <v>37431</v>
      </c>
      <c r="C76" s="63">
        <v>0.21</v>
      </c>
      <c r="D76" s="63">
        <v>0.801</v>
      </c>
      <c r="E76" s="64">
        <f t="shared" si="4"/>
        <v>0.0692064</v>
      </c>
      <c r="F76" s="71">
        <f t="shared" si="7"/>
        <v>21.61</v>
      </c>
      <c r="G76" s="64">
        <f t="shared" si="5"/>
        <v>1.495550304</v>
      </c>
      <c r="H76" s="89" t="s">
        <v>23</v>
      </c>
      <c r="I76" s="63">
        <v>17.52</v>
      </c>
      <c r="J76" s="63">
        <v>32.17</v>
      </c>
      <c r="K76" s="63">
        <v>15.14</v>
      </c>
      <c r="L76" s="65"/>
      <c r="M76" s="65"/>
      <c r="N76" s="11"/>
    </row>
    <row r="77" spans="1:14" ht="24">
      <c r="A77" s="10">
        <f t="shared" si="6"/>
        <v>9</v>
      </c>
      <c r="B77" s="192">
        <v>37435</v>
      </c>
      <c r="C77" s="63">
        <v>0.22</v>
      </c>
      <c r="D77" s="63">
        <v>0.761</v>
      </c>
      <c r="E77" s="64">
        <f t="shared" si="4"/>
        <v>0.0657504</v>
      </c>
      <c r="F77" s="71">
        <f t="shared" si="7"/>
        <v>11.183333333333332</v>
      </c>
      <c r="G77" s="64">
        <f t="shared" si="5"/>
        <v>0.73530864</v>
      </c>
      <c r="H77" s="89" t="s">
        <v>24</v>
      </c>
      <c r="I77" s="63">
        <v>12.35</v>
      </c>
      <c r="J77" s="63">
        <v>7.54</v>
      </c>
      <c r="K77" s="63">
        <v>13.66</v>
      </c>
      <c r="L77" s="65"/>
      <c r="M77" s="65"/>
      <c r="N77" s="11"/>
    </row>
    <row r="78" spans="1:14" ht="24">
      <c r="A78" s="10">
        <f t="shared" si="6"/>
        <v>10</v>
      </c>
      <c r="B78" s="192">
        <v>37440</v>
      </c>
      <c r="C78" s="63">
        <v>0.21</v>
      </c>
      <c r="D78" s="63">
        <v>0.634</v>
      </c>
      <c r="E78" s="64">
        <f t="shared" si="4"/>
        <v>0.0547776</v>
      </c>
      <c r="F78" s="71">
        <f t="shared" si="7"/>
        <v>34.33</v>
      </c>
      <c r="G78" s="64">
        <f t="shared" si="5"/>
        <v>1.880515008</v>
      </c>
      <c r="H78" s="89" t="s">
        <v>29</v>
      </c>
      <c r="I78" s="63">
        <v>53.62</v>
      </c>
      <c r="J78" s="63">
        <v>27.57</v>
      </c>
      <c r="K78" s="63">
        <v>21.8</v>
      </c>
      <c r="L78" s="65"/>
      <c r="M78" s="65"/>
      <c r="N78" s="11"/>
    </row>
    <row r="79" spans="1:14" ht="24">
      <c r="A79" s="10">
        <f t="shared" si="6"/>
        <v>11</v>
      </c>
      <c r="B79" s="192">
        <v>37454</v>
      </c>
      <c r="C79" s="63">
        <v>0.26</v>
      </c>
      <c r="D79" s="63">
        <v>0.937</v>
      </c>
      <c r="E79" s="64">
        <f t="shared" si="4"/>
        <v>0.08095680000000001</v>
      </c>
      <c r="F79" s="71">
        <f t="shared" si="7"/>
        <v>44.14000000000001</v>
      </c>
      <c r="G79" s="64">
        <f t="shared" si="5"/>
        <v>3.573433152000001</v>
      </c>
      <c r="H79" s="89" t="s">
        <v>30</v>
      </c>
      <c r="I79" s="63">
        <v>32.27</v>
      </c>
      <c r="J79" s="63">
        <v>66.79</v>
      </c>
      <c r="K79" s="63">
        <v>33.36</v>
      </c>
      <c r="L79" s="65"/>
      <c r="M79" s="65"/>
      <c r="N79" s="11"/>
    </row>
    <row r="80" spans="1:14" ht="24">
      <c r="A80" s="10">
        <f t="shared" si="6"/>
        <v>12</v>
      </c>
      <c r="B80" s="192">
        <v>37468</v>
      </c>
      <c r="C80" s="63">
        <v>0.3</v>
      </c>
      <c r="D80" s="63">
        <v>1.303</v>
      </c>
      <c r="E80" s="64">
        <f t="shared" si="4"/>
        <v>0.1125792</v>
      </c>
      <c r="F80" s="71">
        <f t="shared" si="7"/>
        <v>37.42333333333334</v>
      </c>
      <c r="G80" s="64">
        <f aca="true" t="shared" si="8" ref="G80:G120">F80*E80</f>
        <v>4.213088928000001</v>
      </c>
      <c r="H80" s="89" t="s">
        <v>31</v>
      </c>
      <c r="I80" s="63">
        <v>40.45</v>
      </c>
      <c r="J80" s="63">
        <v>32</v>
      </c>
      <c r="K80" s="63">
        <v>39.82</v>
      </c>
      <c r="L80" s="65"/>
      <c r="M80" s="65"/>
      <c r="N80" s="11"/>
    </row>
    <row r="81" spans="1:14" ht="24">
      <c r="A81" s="10">
        <f t="shared" si="6"/>
        <v>13</v>
      </c>
      <c r="B81" s="192">
        <v>37477</v>
      </c>
      <c r="C81" s="63">
        <v>0.48</v>
      </c>
      <c r="D81" s="63">
        <v>2.894</v>
      </c>
      <c r="E81" s="64">
        <f t="shared" si="4"/>
        <v>0.25004160000000003</v>
      </c>
      <c r="F81" s="71">
        <f t="shared" si="7"/>
        <v>35.32333333333334</v>
      </c>
      <c r="G81" s="64">
        <f t="shared" si="8"/>
        <v>8.832302784000003</v>
      </c>
      <c r="H81" s="89" t="s">
        <v>32</v>
      </c>
      <c r="I81" s="63">
        <v>33.85</v>
      </c>
      <c r="J81" s="63">
        <v>40.14</v>
      </c>
      <c r="K81" s="63">
        <v>31.98</v>
      </c>
      <c r="L81" s="65"/>
      <c r="M81" s="65"/>
      <c r="N81" s="11"/>
    </row>
    <row r="82" spans="1:14" ht="24">
      <c r="A82" s="10">
        <f t="shared" si="6"/>
        <v>14</v>
      </c>
      <c r="B82" s="192">
        <v>37488</v>
      </c>
      <c r="C82" s="63">
        <v>0.77</v>
      </c>
      <c r="D82" s="63">
        <v>5.257</v>
      </c>
      <c r="E82" s="64">
        <f t="shared" si="4"/>
        <v>0.4542048</v>
      </c>
      <c r="F82" s="71">
        <f t="shared" si="7"/>
        <v>66.61</v>
      </c>
      <c r="G82" s="64">
        <f t="shared" si="8"/>
        <v>30.254581728</v>
      </c>
      <c r="H82" s="89" t="s">
        <v>33</v>
      </c>
      <c r="I82" s="63">
        <v>57.35</v>
      </c>
      <c r="J82" s="63">
        <v>72.44</v>
      </c>
      <c r="K82" s="63">
        <v>70.04</v>
      </c>
      <c r="L82" s="65"/>
      <c r="M82" s="65"/>
      <c r="N82" s="11"/>
    </row>
    <row r="83" spans="1:14" ht="24">
      <c r="A83" s="10">
        <f t="shared" si="6"/>
        <v>15</v>
      </c>
      <c r="B83" s="192">
        <v>37494</v>
      </c>
      <c r="C83" s="63">
        <v>1.07</v>
      </c>
      <c r="D83" s="63">
        <v>11.5</v>
      </c>
      <c r="E83" s="64">
        <f t="shared" si="4"/>
        <v>0.9936</v>
      </c>
      <c r="F83" s="71">
        <f t="shared" si="7"/>
        <v>67.63</v>
      </c>
      <c r="G83" s="64">
        <f t="shared" si="8"/>
        <v>67.197168</v>
      </c>
      <c r="H83" s="89" t="s">
        <v>34</v>
      </c>
      <c r="I83" s="63">
        <v>51.05</v>
      </c>
      <c r="J83" s="63">
        <v>86.22</v>
      </c>
      <c r="K83" s="63">
        <v>65.62</v>
      </c>
      <c r="L83" s="65"/>
      <c r="M83" s="65"/>
      <c r="N83" s="11"/>
    </row>
    <row r="84" spans="1:14" ht="24">
      <c r="A84" s="10">
        <f t="shared" si="6"/>
        <v>16</v>
      </c>
      <c r="B84" s="192">
        <v>37510</v>
      </c>
      <c r="C84" s="63">
        <v>1.64</v>
      </c>
      <c r="D84" s="63">
        <v>23.19</v>
      </c>
      <c r="E84" s="64">
        <f t="shared" si="4"/>
        <v>2.003616</v>
      </c>
      <c r="F84" s="71">
        <f t="shared" si="7"/>
        <v>316.03333333333336</v>
      </c>
      <c r="G84" s="64">
        <f>F84*E84</f>
        <v>633.2094432000001</v>
      </c>
      <c r="H84" s="89" t="s">
        <v>35</v>
      </c>
      <c r="I84" s="63">
        <v>288.1</v>
      </c>
      <c r="J84" s="63">
        <v>305</v>
      </c>
      <c r="K84" s="63">
        <v>355</v>
      </c>
      <c r="L84" s="65"/>
      <c r="M84" s="65"/>
      <c r="N84" s="11"/>
    </row>
    <row r="85" spans="1:14" ht="24">
      <c r="A85" s="10">
        <f t="shared" si="6"/>
        <v>17</v>
      </c>
      <c r="B85" s="192">
        <v>37519</v>
      </c>
      <c r="C85" s="63">
        <v>2.625</v>
      </c>
      <c r="D85" s="63">
        <v>101.544</v>
      </c>
      <c r="E85" s="64">
        <f t="shared" si="4"/>
        <v>8.7734016</v>
      </c>
      <c r="F85" s="71">
        <f t="shared" si="7"/>
        <v>1078.4333333333334</v>
      </c>
      <c r="G85" s="64">
        <f>F85*E85</f>
        <v>9461.52873216</v>
      </c>
      <c r="H85" s="89" t="s">
        <v>36</v>
      </c>
      <c r="I85" s="63">
        <v>1131</v>
      </c>
      <c r="J85" s="63">
        <v>969.3</v>
      </c>
      <c r="K85" s="63">
        <v>1135</v>
      </c>
      <c r="L85" s="65"/>
      <c r="M85" s="65"/>
      <c r="N85" s="11"/>
    </row>
    <row r="86" spans="1:14" ht="24">
      <c r="A86" s="10">
        <f t="shared" si="6"/>
        <v>18</v>
      </c>
      <c r="B86" s="192">
        <v>37526</v>
      </c>
      <c r="C86" s="63">
        <v>0.76</v>
      </c>
      <c r="D86" s="63">
        <v>5.359</v>
      </c>
      <c r="E86" s="64">
        <f t="shared" si="4"/>
        <v>0.46301760000000003</v>
      </c>
      <c r="F86" s="71">
        <f t="shared" si="7"/>
        <v>93.09666666666668</v>
      </c>
      <c r="G86" s="64">
        <f>F86*E86</f>
        <v>43.10539516800001</v>
      </c>
      <c r="H86" s="89" t="s">
        <v>37</v>
      </c>
      <c r="I86" s="63">
        <v>95.79</v>
      </c>
      <c r="J86" s="63">
        <v>80.3</v>
      </c>
      <c r="K86" s="63">
        <v>103.2</v>
      </c>
      <c r="L86" s="65"/>
      <c r="M86" s="65"/>
      <c r="N86" s="11"/>
    </row>
    <row r="87" spans="1:14" ht="24">
      <c r="A87" s="10">
        <f t="shared" si="6"/>
        <v>19</v>
      </c>
      <c r="B87" s="192">
        <v>37538</v>
      </c>
      <c r="C87" s="63">
        <v>0.69</v>
      </c>
      <c r="D87" s="63">
        <v>3.765</v>
      </c>
      <c r="E87" s="64">
        <f t="shared" si="4"/>
        <v>0.32529600000000003</v>
      </c>
      <c r="F87" s="71">
        <f t="shared" si="7"/>
        <v>35.13666666666667</v>
      </c>
      <c r="G87" s="64">
        <f>F87*E87</f>
        <v>11.429817120000003</v>
      </c>
      <c r="H87" s="89" t="s">
        <v>38</v>
      </c>
      <c r="I87" s="63">
        <v>36.59</v>
      </c>
      <c r="J87" s="63">
        <v>38.34</v>
      </c>
      <c r="K87" s="63">
        <v>30.48</v>
      </c>
      <c r="L87" s="65"/>
      <c r="M87" s="65"/>
      <c r="N87" s="11"/>
    </row>
    <row r="88" spans="1:14" ht="24">
      <c r="A88" s="10">
        <f t="shared" si="6"/>
        <v>20</v>
      </c>
      <c r="B88" s="192">
        <v>37551</v>
      </c>
      <c r="C88" s="63">
        <v>0.43</v>
      </c>
      <c r="D88" s="63">
        <v>1.877</v>
      </c>
      <c r="E88" s="64">
        <f t="shared" si="4"/>
        <v>0.1621728</v>
      </c>
      <c r="F88" s="71">
        <f t="shared" si="7"/>
        <v>19.293333333333333</v>
      </c>
      <c r="G88" s="64">
        <f t="shared" si="8"/>
        <v>3.128853888</v>
      </c>
      <c r="H88" s="89" t="s">
        <v>39</v>
      </c>
      <c r="I88" s="63">
        <v>15.54</v>
      </c>
      <c r="J88" s="63">
        <v>22.16</v>
      </c>
      <c r="K88" s="63">
        <v>20.18</v>
      </c>
      <c r="L88" s="65"/>
      <c r="M88" s="65"/>
      <c r="N88" s="11"/>
    </row>
    <row r="89" spans="1:14" ht="24">
      <c r="A89" s="10">
        <f t="shared" si="6"/>
        <v>21</v>
      </c>
      <c r="B89" s="192">
        <v>37560</v>
      </c>
      <c r="C89" s="63">
        <v>0.85</v>
      </c>
      <c r="D89" s="63">
        <v>5.702</v>
      </c>
      <c r="E89" s="64">
        <f t="shared" si="4"/>
        <v>0.4926528</v>
      </c>
      <c r="F89" s="71">
        <f t="shared" si="7"/>
        <v>35.47</v>
      </c>
      <c r="G89" s="64">
        <f t="shared" si="8"/>
        <v>17.474394816</v>
      </c>
      <c r="H89" s="89" t="s">
        <v>40</v>
      </c>
      <c r="I89" s="63">
        <v>28.11</v>
      </c>
      <c r="J89" s="63">
        <v>46.26</v>
      </c>
      <c r="K89" s="63">
        <v>32.04</v>
      </c>
      <c r="L89" s="65"/>
      <c r="M89" s="65"/>
      <c r="N89" s="11"/>
    </row>
    <row r="90" spans="1:14" ht="24">
      <c r="A90" s="10">
        <f t="shared" si="6"/>
        <v>22</v>
      </c>
      <c r="B90" s="192">
        <v>37571</v>
      </c>
      <c r="C90" s="63">
        <v>0.85</v>
      </c>
      <c r="D90" s="63">
        <v>4.97</v>
      </c>
      <c r="E90" s="64">
        <f t="shared" si="4"/>
        <v>0.429408</v>
      </c>
      <c r="F90" s="71">
        <f t="shared" si="7"/>
        <v>116.07000000000001</v>
      </c>
      <c r="G90" s="64">
        <f t="shared" si="8"/>
        <v>49.841386560000004</v>
      </c>
      <c r="H90" s="89" t="s">
        <v>45</v>
      </c>
      <c r="I90" s="63">
        <v>93.91</v>
      </c>
      <c r="J90" s="63">
        <v>119.7</v>
      </c>
      <c r="K90" s="63">
        <v>134.6</v>
      </c>
      <c r="L90" s="65"/>
      <c r="M90" s="65"/>
      <c r="N90" s="11"/>
    </row>
    <row r="91" spans="1:14" ht="24">
      <c r="A91" s="10">
        <f t="shared" si="6"/>
        <v>23</v>
      </c>
      <c r="B91" s="192">
        <v>37586</v>
      </c>
      <c r="C91" s="63">
        <v>0.8</v>
      </c>
      <c r="D91" s="63">
        <v>4.617</v>
      </c>
      <c r="E91" s="64">
        <f t="shared" si="4"/>
        <v>0.3989088</v>
      </c>
      <c r="F91" s="71">
        <f t="shared" si="7"/>
        <v>155.26666666666668</v>
      </c>
      <c r="G91" s="64">
        <f t="shared" si="8"/>
        <v>61.937239680000005</v>
      </c>
      <c r="H91" s="89" t="s">
        <v>47</v>
      </c>
      <c r="I91" s="63">
        <v>166.4</v>
      </c>
      <c r="J91" s="63">
        <v>139.8</v>
      </c>
      <c r="K91" s="63">
        <v>159.6</v>
      </c>
      <c r="L91" s="65"/>
      <c r="M91" s="65"/>
      <c r="N91" s="11"/>
    </row>
    <row r="92" spans="1:14" ht="24">
      <c r="A92" s="10">
        <f t="shared" si="6"/>
        <v>24</v>
      </c>
      <c r="B92" s="192">
        <v>37589</v>
      </c>
      <c r="C92" s="63">
        <v>1.2</v>
      </c>
      <c r="D92" s="63">
        <v>9.296</v>
      </c>
      <c r="E92" s="64">
        <f t="shared" si="4"/>
        <v>0.8031744</v>
      </c>
      <c r="F92" s="71">
        <f t="shared" si="7"/>
        <v>145.36666666666667</v>
      </c>
      <c r="G92" s="64">
        <f t="shared" si="8"/>
        <v>116.75478528</v>
      </c>
      <c r="H92" s="89" t="s">
        <v>48</v>
      </c>
      <c r="I92" s="63">
        <v>136.3</v>
      </c>
      <c r="J92" s="63">
        <v>157.3</v>
      </c>
      <c r="K92" s="63">
        <v>142.5</v>
      </c>
      <c r="L92" s="65"/>
      <c r="M92" s="65"/>
      <c r="N92" s="11"/>
    </row>
    <row r="93" spans="1:14" ht="24">
      <c r="A93" s="10">
        <f t="shared" si="6"/>
        <v>25</v>
      </c>
      <c r="B93" s="192">
        <v>37601</v>
      </c>
      <c r="C93" s="63">
        <v>0.68</v>
      </c>
      <c r="D93" s="63">
        <v>2.431</v>
      </c>
      <c r="E93" s="64">
        <f t="shared" si="4"/>
        <v>0.21003840000000001</v>
      </c>
      <c r="F93" s="71">
        <f t="shared" si="7"/>
        <v>84.11666666666667</v>
      </c>
      <c r="G93" s="64">
        <f t="shared" si="8"/>
        <v>17.667730080000002</v>
      </c>
      <c r="H93" s="89" t="s">
        <v>51</v>
      </c>
      <c r="I93" s="63">
        <v>79.56</v>
      </c>
      <c r="J93" s="63">
        <v>57.99</v>
      </c>
      <c r="K93" s="63">
        <v>114.8</v>
      </c>
      <c r="L93" s="65"/>
      <c r="M93" s="65"/>
      <c r="N93" s="11"/>
    </row>
    <row r="94" spans="1:14" ht="24">
      <c r="A94" s="10">
        <f t="shared" si="6"/>
        <v>26</v>
      </c>
      <c r="B94" s="192">
        <v>37608</v>
      </c>
      <c r="C94" s="63">
        <v>0.55</v>
      </c>
      <c r="D94" s="63">
        <v>1.186</v>
      </c>
      <c r="E94" s="64">
        <f t="shared" si="4"/>
        <v>0.1024704</v>
      </c>
      <c r="F94" s="71">
        <f t="shared" si="7"/>
        <v>110.42333333333333</v>
      </c>
      <c r="G94" s="64">
        <f t="shared" si="8"/>
        <v>11.315123136</v>
      </c>
      <c r="H94" s="89" t="s">
        <v>52</v>
      </c>
      <c r="I94" s="63">
        <v>84.29</v>
      </c>
      <c r="J94" s="63">
        <v>60.78</v>
      </c>
      <c r="K94" s="63">
        <v>186.2</v>
      </c>
      <c r="L94" s="65"/>
      <c r="M94" s="65"/>
      <c r="N94" s="11"/>
    </row>
    <row r="95" spans="1:14" ht="24">
      <c r="A95" s="10">
        <f t="shared" si="6"/>
        <v>27</v>
      </c>
      <c r="B95" s="192">
        <v>37614</v>
      </c>
      <c r="C95" s="63">
        <v>0.52</v>
      </c>
      <c r="D95" s="63">
        <v>1.273</v>
      </c>
      <c r="E95" s="64">
        <f t="shared" si="4"/>
        <v>0.1099872</v>
      </c>
      <c r="F95" s="71">
        <f t="shared" si="7"/>
        <v>54.27333333333333</v>
      </c>
      <c r="G95" s="64">
        <f t="shared" si="8"/>
        <v>5.969371968</v>
      </c>
      <c r="H95" s="89" t="s">
        <v>42</v>
      </c>
      <c r="I95" s="63">
        <v>34.25</v>
      </c>
      <c r="J95" s="63">
        <v>69.63</v>
      </c>
      <c r="K95" s="63">
        <v>58.94</v>
      </c>
      <c r="L95" s="65"/>
      <c r="M95" s="65"/>
      <c r="N95" s="11"/>
    </row>
    <row r="96" spans="1:14" ht="24">
      <c r="A96" s="10">
        <f t="shared" si="6"/>
        <v>28</v>
      </c>
      <c r="B96" s="192">
        <v>37635</v>
      </c>
      <c r="C96" s="63">
        <v>0.53</v>
      </c>
      <c r="D96" s="63">
        <v>1.003</v>
      </c>
      <c r="E96" s="64">
        <f t="shared" si="4"/>
        <v>0.08665919999999999</v>
      </c>
      <c r="F96" s="71">
        <f t="shared" si="7"/>
        <v>21.133333333333336</v>
      </c>
      <c r="G96" s="64">
        <f t="shared" si="8"/>
        <v>1.83139776</v>
      </c>
      <c r="H96" s="89" t="s">
        <v>53</v>
      </c>
      <c r="I96" s="63">
        <v>17.14</v>
      </c>
      <c r="J96" s="63">
        <v>33.6</v>
      </c>
      <c r="K96" s="63">
        <v>12.66</v>
      </c>
      <c r="L96" s="65"/>
      <c r="M96" s="65"/>
      <c r="N96" s="11"/>
    </row>
    <row r="97" spans="1:14" ht="24">
      <c r="A97" s="10">
        <f t="shared" si="6"/>
        <v>29</v>
      </c>
      <c r="B97" s="192">
        <v>37642</v>
      </c>
      <c r="C97" s="63">
        <v>0.52</v>
      </c>
      <c r="D97" s="63">
        <v>0.572</v>
      </c>
      <c r="E97" s="64">
        <f t="shared" si="4"/>
        <v>0.0494208</v>
      </c>
      <c r="F97" s="71">
        <f t="shared" si="7"/>
        <v>23.88</v>
      </c>
      <c r="G97" s="64">
        <f t="shared" si="8"/>
        <v>1.180168704</v>
      </c>
      <c r="H97" s="89" t="s">
        <v>54</v>
      </c>
      <c r="I97" s="63">
        <v>12.41</v>
      </c>
      <c r="J97" s="63">
        <v>18.35</v>
      </c>
      <c r="K97" s="63">
        <v>40.88</v>
      </c>
      <c r="L97" s="65"/>
      <c r="M97" s="65"/>
      <c r="N97" s="11"/>
    </row>
    <row r="98" spans="1:14" ht="24">
      <c r="A98" s="10">
        <f t="shared" si="6"/>
        <v>30</v>
      </c>
      <c r="B98" s="192">
        <v>37652</v>
      </c>
      <c r="C98" s="63">
        <v>0.49</v>
      </c>
      <c r="D98" s="63">
        <v>0.389</v>
      </c>
      <c r="E98" s="64">
        <f t="shared" si="4"/>
        <v>0.0336096</v>
      </c>
      <c r="F98" s="71">
        <f t="shared" si="7"/>
        <v>69.44333333333334</v>
      </c>
      <c r="G98" s="64">
        <f t="shared" si="8"/>
        <v>2.3339626560000006</v>
      </c>
      <c r="H98" s="89" t="s">
        <v>55</v>
      </c>
      <c r="I98" s="63">
        <v>5.13</v>
      </c>
      <c r="J98" s="63">
        <v>198.4</v>
      </c>
      <c r="K98" s="63">
        <v>4.8</v>
      </c>
      <c r="L98" s="65"/>
      <c r="M98" s="65"/>
      <c r="N98" s="11"/>
    </row>
    <row r="99" spans="1:14" ht="24">
      <c r="A99" s="10">
        <f t="shared" si="6"/>
        <v>31</v>
      </c>
      <c r="B99" s="192">
        <v>37670</v>
      </c>
      <c r="C99" s="63">
        <v>0.42</v>
      </c>
      <c r="D99" s="63">
        <v>0.114</v>
      </c>
      <c r="E99" s="64">
        <f t="shared" si="4"/>
        <v>0.0098496</v>
      </c>
      <c r="F99" s="71">
        <f t="shared" si="7"/>
        <v>106.2</v>
      </c>
      <c r="G99" s="64">
        <f t="shared" si="8"/>
        <v>1.04602752</v>
      </c>
      <c r="H99" s="89" t="s">
        <v>84</v>
      </c>
      <c r="I99" s="63">
        <v>111.5</v>
      </c>
      <c r="J99" s="63">
        <v>103.2</v>
      </c>
      <c r="K99" s="63">
        <v>103.9</v>
      </c>
      <c r="L99" s="65"/>
      <c r="M99" s="65"/>
      <c r="N99" s="11"/>
    </row>
    <row r="100" spans="1:14" ht="24">
      <c r="A100" s="10">
        <f t="shared" si="6"/>
        <v>32</v>
      </c>
      <c r="B100" s="192">
        <v>37677</v>
      </c>
      <c r="C100" s="63">
        <v>0.4</v>
      </c>
      <c r="D100" s="63">
        <v>0.085</v>
      </c>
      <c r="E100" s="64">
        <f aca="true" t="shared" si="9" ref="E100:E163">D100*0.0864</f>
        <v>0.007344000000000001</v>
      </c>
      <c r="F100" s="71">
        <f t="shared" si="7"/>
        <v>22.51</v>
      </c>
      <c r="G100" s="64">
        <f t="shared" si="8"/>
        <v>0.16531344000000003</v>
      </c>
      <c r="H100" s="89" t="s">
        <v>85</v>
      </c>
      <c r="I100" s="63">
        <v>29.86</v>
      </c>
      <c r="J100" s="63">
        <v>20.61</v>
      </c>
      <c r="K100" s="63">
        <v>17.06</v>
      </c>
      <c r="L100" s="65"/>
      <c r="M100" s="65"/>
      <c r="N100" s="11"/>
    </row>
    <row r="101" spans="1:14" ht="24">
      <c r="A101" s="10">
        <f aca="true" t="shared" si="10" ref="A101:A131">+A100+1</f>
        <v>33</v>
      </c>
      <c r="B101" s="192">
        <v>37680</v>
      </c>
      <c r="C101" s="63">
        <v>0.4</v>
      </c>
      <c r="D101" s="63">
        <v>0.086</v>
      </c>
      <c r="E101" s="64">
        <f t="shared" si="9"/>
        <v>0.0074304</v>
      </c>
      <c r="F101" s="71">
        <f t="shared" si="7"/>
        <v>14.49</v>
      </c>
      <c r="G101" s="64">
        <f t="shared" si="8"/>
        <v>0.107666496</v>
      </c>
      <c r="H101" s="89" t="s">
        <v>86</v>
      </c>
      <c r="I101" s="63">
        <v>26.11</v>
      </c>
      <c r="J101" s="63">
        <v>7.5</v>
      </c>
      <c r="K101" s="63">
        <v>9.86</v>
      </c>
      <c r="L101" s="65"/>
      <c r="M101" s="65"/>
      <c r="N101" s="11"/>
    </row>
    <row r="102" spans="1:14" ht="24">
      <c r="A102" s="10">
        <f t="shared" si="10"/>
        <v>34</v>
      </c>
      <c r="B102" s="192">
        <v>37692</v>
      </c>
      <c r="C102" s="63">
        <v>0.38</v>
      </c>
      <c r="D102" s="63">
        <v>0.076</v>
      </c>
      <c r="E102" s="64">
        <f t="shared" si="9"/>
        <v>0.0065664</v>
      </c>
      <c r="F102" s="71">
        <f t="shared" si="7"/>
        <v>11.86</v>
      </c>
      <c r="G102" s="64">
        <f t="shared" si="8"/>
        <v>0.077877504</v>
      </c>
      <c r="H102" s="89" t="s">
        <v>59</v>
      </c>
      <c r="I102" s="63">
        <v>15.18</v>
      </c>
      <c r="J102" s="63">
        <v>8.83</v>
      </c>
      <c r="K102" s="63">
        <v>11.57</v>
      </c>
      <c r="L102" s="65"/>
      <c r="M102" s="65"/>
      <c r="N102" s="11"/>
    </row>
    <row r="103" spans="1:14" ht="24">
      <c r="A103" s="10">
        <f t="shared" si="10"/>
        <v>35</v>
      </c>
      <c r="B103" s="192">
        <v>37698</v>
      </c>
      <c r="C103" s="63">
        <v>0.39</v>
      </c>
      <c r="D103" s="63">
        <v>0.075</v>
      </c>
      <c r="E103" s="64">
        <f t="shared" si="9"/>
        <v>0.0064800000000000005</v>
      </c>
      <c r="F103" s="71">
        <f t="shared" si="7"/>
        <v>16.026666666666667</v>
      </c>
      <c r="G103" s="64">
        <f t="shared" si="8"/>
        <v>0.10385280000000001</v>
      </c>
      <c r="H103" s="89" t="s">
        <v>60</v>
      </c>
      <c r="I103" s="63">
        <v>10.06</v>
      </c>
      <c r="J103" s="63">
        <v>8.55</v>
      </c>
      <c r="K103" s="63">
        <v>29.47</v>
      </c>
      <c r="L103" s="65"/>
      <c r="M103" s="65"/>
      <c r="N103" s="11"/>
    </row>
    <row r="104" spans="1:14" ht="24.75" thickBot="1">
      <c r="A104" s="15">
        <f t="shared" si="10"/>
        <v>36</v>
      </c>
      <c r="B104" s="193">
        <v>37708</v>
      </c>
      <c r="C104" s="16">
        <v>0.37</v>
      </c>
      <c r="D104" s="16">
        <v>0.039</v>
      </c>
      <c r="E104" s="76">
        <f t="shared" si="9"/>
        <v>0.0033696000000000004</v>
      </c>
      <c r="F104" s="77">
        <f t="shared" si="7"/>
        <v>31.643333333333334</v>
      </c>
      <c r="G104" s="76">
        <f t="shared" si="8"/>
        <v>0.10662537600000002</v>
      </c>
      <c r="H104" s="90" t="s">
        <v>61</v>
      </c>
      <c r="I104" s="16">
        <v>18.14</v>
      </c>
      <c r="J104" s="16">
        <v>12.74</v>
      </c>
      <c r="K104" s="16">
        <v>64.05</v>
      </c>
      <c r="L104" s="65"/>
      <c r="M104" s="65"/>
      <c r="N104" s="11"/>
    </row>
    <row r="105" spans="1:14" ht="24.75" thickTop="1">
      <c r="A105" s="17">
        <v>1</v>
      </c>
      <c r="B105" s="194">
        <v>37721</v>
      </c>
      <c r="C105" s="18">
        <v>0.36</v>
      </c>
      <c r="D105" s="18">
        <v>0.033</v>
      </c>
      <c r="E105" s="78">
        <f t="shared" si="9"/>
        <v>0.0028512000000000003</v>
      </c>
      <c r="F105" s="79">
        <f t="shared" si="7"/>
        <v>36.24</v>
      </c>
      <c r="G105" s="78">
        <f t="shared" si="8"/>
        <v>0.10332748800000002</v>
      </c>
      <c r="H105" s="91" t="s">
        <v>25</v>
      </c>
      <c r="I105" s="18">
        <v>41.81</v>
      </c>
      <c r="J105" s="18">
        <v>37.55</v>
      </c>
      <c r="K105" s="18">
        <v>29.36</v>
      </c>
      <c r="L105" s="65"/>
      <c r="M105" s="65"/>
      <c r="N105" s="11"/>
    </row>
    <row r="106" spans="1:14" ht="24">
      <c r="A106" s="10">
        <f t="shared" si="10"/>
        <v>2</v>
      </c>
      <c r="B106" s="192">
        <v>37732</v>
      </c>
      <c r="C106" s="63">
        <v>0.35</v>
      </c>
      <c r="D106" s="63">
        <v>0.015</v>
      </c>
      <c r="E106" s="64">
        <f t="shared" si="9"/>
        <v>0.001296</v>
      </c>
      <c r="F106" s="71">
        <f t="shared" si="7"/>
        <v>37.9</v>
      </c>
      <c r="G106" s="64">
        <f t="shared" si="8"/>
        <v>0.0491184</v>
      </c>
      <c r="H106" s="89" t="s">
        <v>43</v>
      </c>
      <c r="I106" s="63">
        <v>27.82</v>
      </c>
      <c r="J106" s="63">
        <v>49.82</v>
      </c>
      <c r="K106" s="63">
        <v>36.06</v>
      </c>
      <c r="L106" s="65"/>
      <c r="M106" s="65"/>
      <c r="N106" s="11"/>
    </row>
    <row r="107" spans="1:14" ht="24">
      <c r="A107" s="10">
        <f t="shared" si="10"/>
        <v>3</v>
      </c>
      <c r="B107" s="192">
        <v>37740</v>
      </c>
      <c r="C107" s="63">
        <v>0.36</v>
      </c>
      <c r="D107" s="63">
        <v>0.025</v>
      </c>
      <c r="E107" s="64">
        <f t="shared" si="9"/>
        <v>0.00216</v>
      </c>
      <c r="F107" s="71">
        <f t="shared" si="7"/>
        <v>71.57666666666667</v>
      </c>
      <c r="G107" s="64">
        <f t="shared" si="8"/>
        <v>0.1546056</v>
      </c>
      <c r="H107" s="89" t="s">
        <v>44</v>
      </c>
      <c r="I107" s="63">
        <v>88.68</v>
      </c>
      <c r="J107" s="63">
        <v>43.5</v>
      </c>
      <c r="K107" s="63">
        <v>82.55</v>
      </c>
      <c r="L107" s="65"/>
      <c r="M107" s="65"/>
      <c r="N107" s="11"/>
    </row>
    <row r="108" spans="1:14" ht="24">
      <c r="A108" s="10">
        <f t="shared" si="10"/>
        <v>4</v>
      </c>
      <c r="B108" s="192">
        <v>37747</v>
      </c>
      <c r="C108" s="63">
        <v>0.36</v>
      </c>
      <c r="D108" s="63">
        <v>0.025</v>
      </c>
      <c r="E108" s="64">
        <f t="shared" si="9"/>
        <v>0.00216</v>
      </c>
      <c r="F108" s="71">
        <f t="shared" si="7"/>
        <v>64.39666666666666</v>
      </c>
      <c r="G108" s="64">
        <f t="shared" si="8"/>
        <v>0.1390968</v>
      </c>
      <c r="H108" s="89" t="s">
        <v>26</v>
      </c>
      <c r="I108" s="63">
        <v>42.77</v>
      </c>
      <c r="J108" s="63">
        <v>47.92</v>
      </c>
      <c r="K108" s="63">
        <v>102.5</v>
      </c>
      <c r="L108" s="65"/>
      <c r="M108" s="65"/>
      <c r="N108" s="11"/>
    </row>
    <row r="109" spans="1:14" ht="24">
      <c r="A109" s="10">
        <f t="shared" si="10"/>
        <v>5</v>
      </c>
      <c r="B109" s="192">
        <v>37761</v>
      </c>
      <c r="C109" s="63">
        <v>0.41</v>
      </c>
      <c r="D109" s="63">
        <v>0.088</v>
      </c>
      <c r="E109" s="64">
        <f t="shared" si="9"/>
        <v>0.0076032</v>
      </c>
      <c r="F109" s="71">
        <f t="shared" si="7"/>
        <v>47.333333333333336</v>
      </c>
      <c r="G109" s="64">
        <f t="shared" si="8"/>
        <v>0.3598848</v>
      </c>
      <c r="H109" s="89" t="s">
        <v>27</v>
      </c>
      <c r="I109" s="63">
        <v>43.08</v>
      </c>
      <c r="J109" s="63">
        <v>50.87</v>
      </c>
      <c r="K109" s="63">
        <v>48.05</v>
      </c>
      <c r="L109" s="65"/>
      <c r="M109" s="65"/>
      <c r="N109" s="11"/>
    </row>
    <row r="110" spans="1:14" ht="24">
      <c r="A110" s="10">
        <f t="shared" si="10"/>
        <v>6</v>
      </c>
      <c r="B110" s="192">
        <v>37768</v>
      </c>
      <c r="C110" s="63">
        <v>0.49</v>
      </c>
      <c r="D110" s="63">
        <v>0.276</v>
      </c>
      <c r="E110" s="64">
        <f t="shared" si="9"/>
        <v>0.023846400000000004</v>
      </c>
      <c r="F110" s="71">
        <f t="shared" si="7"/>
        <v>46.606666666666676</v>
      </c>
      <c r="G110" s="64">
        <f t="shared" si="8"/>
        <v>1.1114012160000004</v>
      </c>
      <c r="H110" s="89" t="s">
        <v>28</v>
      </c>
      <c r="I110" s="63">
        <v>64.68</v>
      </c>
      <c r="J110" s="63">
        <v>51.4</v>
      </c>
      <c r="K110" s="63">
        <v>23.74</v>
      </c>
      <c r="L110" s="65"/>
      <c r="M110" s="65"/>
      <c r="N110" s="11"/>
    </row>
    <row r="111" spans="1:14" ht="24">
      <c r="A111" s="10">
        <f t="shared" si="10"/>
        <v>7</v>
      </c>
      <c r="B111" s="192">
        <v>37774</v>
      </c>
      <c r="C111" s="63">
        <v>0.48</v>
      </c>
      <c r="D111" s="63">
        <v>0.203</v>
      </c>
      <c r="E111" s="64">
        <f t="shared" si="9"/>
        <v>0.0175392</v>
      </c>
      <c r="F111" s="71">
        <f t="shared" si="7"/>
        <v>39.5</v>
      </c>
      <c r="G111" s="64">
        <f t="shared" si="8"/>
        <v>0.6927984</v>
      </c>
      <c r="H111" s="89" t="s">
        <v>22</v>
      </c>
      <c r="I111" s="63">
        <v>32.24</v>
      </c>
      <c r="J111" s="63">
        <v>39.28</v>
      </c>
      <c r="K111" s="63">
        <v>46.98</v>
      </c>
      <c r="L111" s="65"/>
      <c r="M111" s="65"/>
      <c r="N111" s="11"/>
    </row>
    <row r="112" spans="1:14" ht="24">
      <c r="A112" s="10">
        <f t="shared" si="10"/>
        <v>8</v>
      </c>
      <c r="B112" s="192">
        <v>37789</v>
      </c>
      <c r="C112" s="63">
        <v>0.43</v>
      </c>
      <c r="D112" s="63">
        <v>0.118</v>
      </c>
      <c r="E112" s="64">
        <f t="shared" si="9"/>
        <v>0.0101952</v>
      </c>
      <c r="F112" s="71">
        <f t="shared" si="7"/>
        <v>65.1</v>
      </c>
      <c r="G112" s="64">
        <f t="shared" si="8"/>
        <v>0.6637075199999999</v>
      </c>
      <c r="H112" s="89" t="s">
        <v>23</v>
      </c>
      <c r="I112" s="63">
        <v>71.63</v>
      </c>
      <c r="J112" s="63">
        <v>58.07</v>
      </c>
      <c r="K112" s="63">
        <v>65.6</v>
      </c>
      <c r="L112" s="65"/>
      <c r="M112" s="65"/>
      <c r="N112" s="11"/>
    </row>
    <row r="113" spans="1:14" ht="24">
      <c r="A113" s="10">
        <f t="shared" si="10"/>
        <v>9</v>
      </c>
      <c r="B113" s="192">
        <v>37797</v>
      </c>
      <c r="C113" s="63">
        <v>0.45</v>
      </c>
      <c r="D113" s="63">
        <v>0.147</v>
      </c>
      <c r="E113" s="64">
        <f t="shared" si="9"/>
        <v>0.0127008</v>
      </c>
      <c r="F113" s="71">
        <f t="shared" si="7"/>
        <v>49.46666666666667</v>
      </c>
      <c r="G113" s="64">
        <f t="shared" si="8"/>
        <v>0.62826624</v>
      </c>
      <c r="H113" s="89" t="s">
        <v>24</v>
      </c>
      <c r="I113" s="63">
        <v>55.25</v>
      </c>
      <c r="J113" s="63">
        <v>44.38</v>
      </c>
      <c r="K113" s="63">
        <v>48.77</v>
      </c>
      <c r="L113" s="65"/>
      <c r="M113" s="65"/>
      <c r="N113" s="11"/>
    </row>
    <row r="114" spans="1:14" ht="24">
      <c r="A114" s="10">
        <f t="shared" si="10"/>
        <v>10</v>
      </c>
      <c r="B114" s="192">
        <v>37803</v>
      </c>
      <c r="C114" s="63">
        <v>0.46</v>
      </c>
      <c r="D114" s="63">
        <v>0.173</v>
      </c>
      <c r="E114" s="64">
        <f t="shared" si="9"/>
        <v>0.014947199999999999</v>
      </c>
      <c r="F114" s="71">
        <f t="shared" si="7"/>
        <v>86.53000000000002</v>
      </c>
      <c r="G114" s="64">
        <f t="shared" si="8"/>
        <v>1.2933812160000002</v>
      </c>
      <c r="H114" s="89" t="s">
        <v>29</v>
      </c>
      <c r="I114" s="63">
        <v>93.27</v>
      </c>
      <c r="J114" s="63">
        <v>75.6</v>
      </c>
      <c r="K114" s="63">
        <v>90.72</v>
      </c>
      <c r="L114" s="65"/>
      <c r="M114" s="65"/>
      <c r="N114" s="11"/>
    </row>
    <row r="115" spans="1:14" ht="24">
      <c r="A115" s="10">
        <f t="shared" si="10"/>
        <v>11</v>
      </c>
      <c r="B115" s="192">
        <v>37820</v>
      </c>
      <c r="C115" s="63">
        <v>0.65</v>
      </c>
      <c r="D115" s="63">
        <v>0.917</v>
      </c>
      <c r="E115" s="64">
        <f t="shared" si="9"/>
        <v>0.0792288</v>
      </c>
      <c r="F115" s="71">
        <f t="shared" si="7"/>
        <v>98.45666666666666</v>
      </c>
      <c r="G115" s="64">
        <f t="shared" si="8"/>
        <v>7.800603552</v>
      </c>
      <c r="H115" s="89" t="s">
        <v>30</v>
      </c>
      <c r="I115" s="63">
        <v>92.73</v>
      </c>
      <c r="J115" s="63">
        <v>95.64</v>
      </c>
      <c r="K115" s="63">
        <v>107</v>
      </c>
      <c r="L115" s="65"/>
      <c r="M115" s="65"/>
      <c r="N115" s="11"/>
    </row>
    <row r="116" spans="1:14" ht="24">
      <c r="A116" s="10">
        <f t="shared" si="10"/>
        <v>12</v>
      </c>
      <c r="B116" s="192">
        <v>37830</v>
      </c>
      <c r="C116" s="63">
        <v>0.6</v>
      </c>
      <c r="D116" s="63">
        <v>0.623</v>
      </c>
      <c r="E116" s="64">
        <f t="shared" si="9"/>
        <v>0.053827200000000006</v>
      </c>
      <c r="F116" s="71">
        <f t="shared" si="7"/>
        <v>148.6</v>
      </c>
      <c r="G116" s="64">
        <f t="shared" si="8"/>
        <v>7.99872192</v>
      </c>
      <c r="H116" s="89" t="s">
        <v>31</v>
      </c>
      <c r="I116" s="63">
        <v>143.3</v>
      </c>
      <c r="J116" s="63">
        <v>146.6</v>
      </c>
      <c r="K116" s="63">
        <v>155.9</v>
      </c>
      <c r="L116" s="65"/>
      <c r="M116" s="65"/>
      <c r="N116" s="11"/>
    </row>
    <row r="117" spans="1:14" ht="24">
      <c r="A117" s="10">
        <f t="shared" si="10"/>
        <v>13</v>
      </c>
      <c r="B117" s="192">
        <v>37834</v>
      </c>
      <c r="C117" s="63">
        <v>0.69</v>
      </c>
      <c r="D117" s="63">
        <v>1.051</v>
      </c>
      <c r="E117" s="64">
        <f t="shared" si="9"/>
        <v>0.0908064</v>
      </c>
      <c r="F117" s="71">
        <f t="shared" si="7"/>
        <v>90.39666666666666</v>
      </c>
      <c r="G117" s="64">
        <f t="shared" si="8"/>
        <v>8.208595871999998</v>
      </c>
      <c r="H117" s="89" t="s">
        <v>32</v>
      </c>
      <c r="I117" s="63">
        <v>66.13</v>
      </c>
      <c r="J117" s="63">
        <v>84.36</v>
      </c>
      <c r="K117" s="63">
        <v>120.7</v>
      </c>
      <c r="L117" s="65"/>
      <c r="M117" s="65"/>
      <c r="N117" s="11"/>
    </row>
    <row r="118" spans="1:14" ht="24">
      <c r="A118" s="10">
        <f t="shared" si="10"/>
        <v>14</v>
      </c>
      <c r="B118" s="192">
        <v>37847</v>
      </c>
      <c r="C118" s="63">
        <v>0.54</v>
      </c>
      <c r="D118" s="63">
        <v>0.54</v>
      </c>
      <c r="E118" s="64">
        <f t="shared" si="9"/>
        <v>0.046656</v>
      </c>
      <c r="F118" s="71">
        <f t="shared" si="7"/>
        <v>127.40000000000002</v>
      </c>
      <c r="G118" s="64">
        <f t="shared" si="8"/>
        <v>5.943974400000001</v>
      </c>
      <c r="H118" s="89" t="s">
        <v>33</v>
      </c>
      <c r="I118" s="63">
        <v>131.6</v>
      </c>
      <c r="J118" s="63">
        <v>119.7</v>
      </c>
      <c r="K118" s="63">
        <v>130.9</v>
      </c>
      <c r="L118" s="65"/>
      <c r="M118" s="65"/>
      <c r="N118" s="11"/>
    </row>
    <row r="119" spans="1:14" ht="24">
      <c r="A119" s="10">
        <f t="shared" si="10"/>
        <v>15</v>
      </c>
      <c r="B119" s="192">
        <v>37861</v>
      </c>
      <c r="C119" s="63">
        <v>0.83</v>
      </c>
      <c r="D119" s="63">
        <v>1.93</v>
      </c>
      <c r="E119" s="64">
        <f t="shared" si="9"/>
        <v>0.166752</v>
      </c>
      <c r="F119" s="71">
        <f t="shared" si="7"/>
        <v>90.53000000000002</v>
      </c>
      <c r="G119" s="64">
        <f t="shared" si="8"/>
        <v>15.096058560000003</v>
      </c>
      <c r="H119" s="89" t="s">
        <v>34</v>
      </c>
      <c r="I119" s="63">
        <v>78.87</v>
      </c>
      <c r="J119" s="63">
        <v>78.32</v>
      </c>
      <c r="K119" s="63">
        <v>114.4</v>
      </c>
      <c r="L119" s="65"/>
      <c r="M119" s="65"/>
      <c r="N119" s="11"/>
    </row>
    <row r="120" spans="1:14" ht="24">
      <c r="A120" s="10">
        <f t="shared" si="10"/>
        <v>16</v>
      </c>
      <c r="B120" s="192">
        <v>37865</v>
      </c>
      <c r="C120" s="63">
        <v>0.69</v>
      </c>
      <c r="D120" s="63">
        <v>1.051</v>
      </c>
      <c r="E120" s="64">
        <f t="shared" si="9"/>
        <v>0.0908064</v>
      </c>
      <c r="F120" s="71">
        <f t="shared" si="7"/>
        <v>91.78666666666668</v>
      </c>
      <c r="G120" s="64">
        <f t="shared" si="8"/>
        <v>8.334816768</v>
      </c>
      <c r="H120" s="89" t="s">
        <v>32</v>
      </c>
      <c r="I120" s="63">
        <v>80.7</v>
      </c>
      <c r="J120" s="63">
        <v>83.86</v>
      </c>
      <c r="K120" s="63">
        <v>110.8</v>
      </c>
      <c r="L120" s="65"/>
      <c r="M120" s="65"/>
      <c r="N120" s="11"/>
    </row>
    <row r="121" spans="1:14" ht="24">
      <c r="A121" s="10">
        <f t="shared" si="10"/>
        <v>17</v>
      </c>
      <c r="B121" s="192">
        <v>37874</v>
      </c>
      <c r="C121" s="63">
        <v>0.54</v>
      </c>
      <c r="D121" s="63">
        <v>0.54</v>
      </c>
      <c r="E121" s="64">
        <f t="shared" si="9"/>
        <v>0.046656</v>
      </c>
      <c r="F121" s="71">
        <f aca="true" t="shared" si="11" ref="F121:F131">+AVERAGE(I121:K121)</f>
        <v>229.76666666666665</v>
      </c>
      <c r="G121" s="64">
        <f aca="true" t="shared" si="12" ref="G121:G131">F121*E121</f>
        <v>10.7199936</v>
      </c>
      <c r="H121" s="89" t="s">
        <v>33</v>
      </c>
      <c r="I121" s="63">
        <v>191.7</v>
      </c>
      <c r="J121" s="63">
        <v>223.2</v>
      </c>
      <c r="K121" s="63">
        <v>274.4</v>
      </c>
      <c r="L121" s="65"/>
      <c r="M121" s="65"/>
      <c r="N121" s="11"/>
    </row>
    <row r="122" spans="1:14" ht="24">
      <c r="A122" s="10">
        <f t="shared" si="10"/>
        <v>18</v>
      </c>
      <c r="B122" s="192">
        <v>37892</v>
      </c>
      <c r="C122" s="63">
        <v>0.83</v>
      </c>
      <c r="D122" s="63">
        <v>1.93</v>
      </c>
      <c r="E122" s="64">
        <f t="shared" si="9"/>
        <v>0.166752</v>
      </c>
      <c r="F122" s="71">
        <f t="shared" si="11"/>
        <v>208.5666666666667</v>
      </c>
      <c r="G122" s="64">
        <f t="shared" si="12"/>
        <v>34.7789088</v>
      </c>
      <c r="H122" s="89" t="s">
        <v>34</v>
      </c>
      <c r="I122" s="63">
        <v>234.1</v>
      </c>
      <c r="J122" s="63">
        <v>207.5</v>
      </c>
      <c r="K122" s="63">
        <v>184.1</v>
      </c>
      <c r="L122" s="65"/>
      <c r="M122" s="65"/>
      <c r="N122" s="11"/>
    </row>
    <row r="123" spans="1:14" ht="24">
      <c r="A123" s="10">
        <f t="shared" si="10"/>
        <v>19</v>
      </c>
      <c r="B123" s="192">
        <v>37896</v>
      </c>
      <c r="C123" s="63">
        <v>1.02</v>
      </c>
      <c r="D123" s="63">
        <v>4.502</v>
      </c>
      <c r="E123" s="64">
        <f t="shared" si="9"/>
        <v>0.3889728</v>
      </c>
      <c r="F123" s="71">
        <f t="shared" si="11"/>
        <v>38.28333333333334</v>
      </c>
      <c r="G123" s="64">
        <f t="shared" si="12"/>
        <v>14.891175360000002</v>
      </c>
      <c r="H123" s="89" t="s">
        <v>38</v>
      </c>
      <c r="I123" s="63">
        <v>40.14</v>
      </c>
      <c r="J123" s="63">
        <v>33.04</v>
      </c>
      <c r="K123" s="63">
        <v>41.67</v>
      </c>
      <c r="L123" s="65"/>
      <c r="M123" s="65"/>
      <c r="N123" s="11"/>
    </row>
    <row r="124" spans="1:14" ht="24">
      <c r="A124" s="10">
        <f t="shared" si="10"/>
        <v>20</v>
      </c>
      <c r="B124" s="192">
        <v>37915</v>
      </c>
      <c r="C124" s="63">
        <v>0.54</v>
      </c>
      <c r="D124" s="63">
        <v>1.002</v>
      </c>
      <c r="E124" s="64">
        <f t="shared" si="9"/>
        <v>0.0865728</v>
      </c>
      <c r="F124" s="71">
        <f t="shared" si="11"/>
        <v>27.046666666666667</v>
      </c>
      <c r="G124" s="64">
        <f t="shared" si="12"/>
        <v>2.341505664</v>
      </c>
      <c r="H124" s="89" t="s">
        <v>39</v>
      </c>
      <c r="I124" s="63">
        <v>22.2</v>
      </c>
      <c r="J124" s="63">
        <v>27.94</v>
      </c>
      <c r="K124" s="63">
        <v>31</v>
      </c>
      <c r="L124" s="65"/>
      <c r="M124" s="65"/>
      <c r="N124" s="11"/>
    </row>
    <row r="125" spans="1:14" ht="24">
      <c r="A125" s="10">
        <f t="shared" si="10"/>
        <v>21</v>
      </c>
      <c r="B125" s="192">
        <v>37925</v>
      </c>
      <c r="C125" s="63">
        <v>0.43</v>
      </c>
      <c r="D125" s="63">
        <v>0.595</v>
      </c>
      <c r="E125" s="64">
        <f t="shared" si="9"/>
        <v>0.051408</v>
      </c>
      <c r="F125" s="71">
        <f t="shared" si="11"/>
        <v>14.39</v>
      </c>
      <c r="G125" s="64">
        <f t="shared" si="12"/>
        <v>0.73976112</v>
      </c>
      <c r="H125" s="89" t="s">
        <v>40</v>
      </c>
      <c r="I125" s="63">
        <v>14.3</v>
      </c>
      <c r="J125" s="63">
        <v>23.77</v>
      </c>
      <c r="K125" s="63">
        <v>5.1</v>
      </c>
      <c r="L125" s="65"/>
      <c r="M125" s="65"/>
      <c r="N125" s="11"/>
    </row>
    <row r="126" spans="1:14" ht="24">
      <c r="A126" s="10">
        <f t="shared" si="10"/>
        <v>22</v>
      </c>
      <c r="B126" s="192">
        <v>37931</v>
      </c>
      <c r="C126" s="63">
        <v>0.62</v>
      </c>
      <c r="D126" s="63">
        <v>1.458</v>
      </c>
      <c r="E126" s="64">
        <f t="shared" si="9"/>
        <v>0.1259712</v>
      </c>
      <c r="F126" s="71">
        <f t="shared" si="11"/>
        <v>48.669999999999995</v>
      </c>
      <c r="G126" s="64">
        <f t="shared" si="12"/>
        <v>6.1310183039999995</v>
      </c>
      <c r="H126" s="89" t="s">
        <v>45</v>
      </c>
      <c r="I126" s="63">
        <v>51.4</v>
      </c>
      <c r="J126" s="63">
        <v>50</v>
      </c>
      <c r="K126" s="63">
        <v>44.61</v>
      </c>
      <c r="L126" s="65"/>
      <c r="M126" s="65"/>
      <c r="N126" s="11"/>
    </row>
    <row r="127" spans="1:14" ht="24">
      <c r="A127" s="10">
        <f t="shared" si="10"/>
        <v>23</v>
      </c>
      <c r="B127" s="192">
        <v>37944</v>
      </c>
      <c r="C127" s="63">
        <v>0.45</v>
      </c>
      <c r="D127" s="63">
        <v>0.518</v>
      </c>
      <c r="E127" s="64">
        <f t="shared" si="9"/>
        <v>0.0447552</v>
      </c>
      <c r="F127" s="71">
        <f t="shared" si="11"/>
        <v>43.93666666666667</v>
      </c>
      <c r="G127" s="64">
        <f t="shared" si="12"/>
        <v>1.966394304</v>
      </c>
      <c r="H127" s="89" t="s">
        <v>47</v>
      </c>
      <c r="I127" s="63">
        <v>38.1</v>
      </c>
      <c r="J127" s="63">
        <v>44.53</v>
      </c>
      <c r="K127" s="63">
        <v>49.18</v>
      </c>
      <c r="L127" s="65"/>
      <c r="M127" s="65"/>
      <c r="N127" s="11"/>
    </row>
    <row r="128" spans="1:14" ht="24">
      <c r="A128" s="10">
        <f t="shared" si="10"/>
        <v>24</v>
      </c>
      <c r="B128" s="192">
        <v>37951</v>
      </c>
      <c r="C128" s="63">
        <v>0.42</v>
      </c>
      <c r="D128" s="63">
        <v>0.422</v>
      </c>
      <c r="E128" s="64">
        <f t="shared" si="9"/>
        <v>0.0364608</v>
      </c>
      <c r="F128" s="71">
        <f t="shared" si="11"/>
        <v>39.67333333333334</v>
      </c>
      <c r="G128" s="64">
        <f t="shared" si="12"/>
        <v>1.4465214720000004</v>
      </c>
      <c r="H128" s="89" t="s">
        <v>48</v>
      </c>
      <c r="I128" s="63">
        <v>42.82</v>
      </c>
      <c r="J128" s="63">
        <v>41.07</v>
      </c>
      <c r="K128" s="63">
        <v>35.13</v>
      </c>
      <c r="L128" s="65"/>
      <c r="M128" s="65"/>
      <c r="N128" s="11"/>
    </row>
    <row r="129" spans="1:14" ht="24">
      <c r="A129" s="10">
        <f t="shared" si="10"/>
        <v>25</v>
      </c>
      <c r="B129" s="192">
        <v>37956</v>
      </c>
      <c r="C129" s="63">
        <v>0.38</v>
      </c>
      <c r="D129" s="63">
        <v>0.274</v>
      </c>
      <c r="E129" s="64">
        <f t="shared" si="9"/>
        <v>0.023673600000000003</v>
      </c>
      <c r="F129" s="71">
        <f t="shared" si="11"/>
        <v>68.43333333333334</v>
      </c>
      <c r="G129" s="64">
        <f t="shared" si="12"/>
        <v>1.6200633600000003</v>
      </c>
      <c r="H129" s="89" t="s">
        <v>51</v>
      </c>
      <c r="I129" s="63">
        <v>67.26</v>
      </c>
      <c r="J129" s="63">
        <v>64.53</v>
      </c>
      <c r="K129" s="63">
        <v>73.51</v>
      </c>
      <c r="L129" s="65"/>
      <c r="M129" s="65"/>
      <c r="N129" s="11"/>
    </row>
    <row r="130" spans="1:14" ht="24">
      <c r="A130" s="10">
        <f t="shared" si="10"/>
        <v>26</v>
      </c>
      <c r="B130" s="192">
        <v>37973</v>
      </c>
      <c r="C130" s="63">
        <v>0.32</v>
      </c>
      <c r="D130" s="63">
        <v>0.038</v>
      </c>
      <c r="E130" s="64">
        <f t="shared" si="9"/>
        <v>0.0032832</v>
      </c>
      <c r="F130" s="71">
        <f t="shared" si="11"/>
        <v>96.2</v>
      </c>
      <c r="G130" s="64">
        <f t="shared" si="12"/>
        <v>0.31584384</v>
      </c>
      <c r="H130" s="89" t="s">
        <v>52</v>
      </c>
      <c r="I130" s="63">
        <v>79.13</v>
      </c>
      <c r="J130" s="63">
        <v>111</v>
      </c>
      <c r="K130" s="63">
        <v>98.47</v>
      </c>
      <c r="L130" s="65"/>
      <c r="M130" s="65"/>
      <c r="N130" s="11"/>
    </row>
    <row r="131" spans="1:14" ht="24.75" thickBot="1">
      <c r="A131" s="15">
        <f t="shared" si="10"/>
        <v>27</v>
      </c>
      <c r="B131" s="193">
        <v>37984</v>
      </c>
      <c r="C131" s="16">
        <v>0.31</v>
      </c>
      <c r="D131" s="16">
        <v>0.054</v>
      </c>
      <c r="E131" s="76">
        <f t="shared" si="9"/>
        <v>0.0046656</v>
      </c>
      <c r="F131" s="77">
        <f t="shared" si="11"/>
        <v>99.49333333333334</v>
      </c>
      <c r="G131" s="76">
        <f t="shared" si="12"/>
        <v>0.464196096</v>
      </c>
      <c r="H131" s="90" t="s">
        <v>42</v>
      </c>
      <c r="I131" s="16">
        <v>102.4</v>
      </c>
      <c r="J131" s="16">
        <v>87.88</v>
      </c>
      <c r="K131" s="16">
        <v>108.2</v>
      </c>
      <c r="L131" s="65"/>
      <c r="M131" s="65"/>
      <c r="N131" s="11"/>
    </row>
    <row r="132" spans="1:14" ht="24.75" thickTop="1">
      <c r="A132" s="10">
        <v>1</v>
      </c>
      <c r="B132" s="192">
        <v>38138</v>
      </c>
      <c r="C132" s="63">
        <v>365.008</v>
      </c>
      <c r="D132" s="63">
        <v>1.75</v>
      </c>
      <c r="E132" s="64">
        <v>0.151</v>
      </c>
      <c r="F132" s="71">
        <v>72.183</v>
      </c>
      <c r="G132" s="64">
        <v>10.914</v>
      </c>
      <c r="H132" s="89" t="s">
        <v>87</v>
      </c>
      <c r="I132" s="63">
        <v>70.76</v>
      </c>
      <c r="J132" s="63">
        <v>70.45</v>
      </c>
      <c r="K132" s="63">
        <v>75.34</v>
      </c>
      <c r="L132" s="65"/>
      <c r="M132" s="65"/>
      <c r="N132" s="11"/>
    </row>
    <row r="133" spans="1:14" ht="24">
      <c r="A133" s="10">
        <v>2</v>
      </c>
      <c r="B133" s="192">
        <v>38146</v>
      </c>
      <c r="C133" s="63">
        <v>364.758</v>
      </c>
      <c r="D133" s="63">
        <v>0.477</v>
      </c>
      <c r="E133" s="64">
        <v>0.041</v>
      </c>
      <c r="F133" s="71">
        <v>0.001</v>
      </c>
      <c r="G133" s="71">
        <v>0.001</v>
      </c>
      <c r="H133" s="89" t="s">
        <v>49</v>
      </c>
      <c r="I133" s="63">
        <v>0.001</v>
      </c>
      <c r="J133" s="63">
        <v>0.001</v>
      </c>
      <c r="K133" s="63">
        <v>0.001</v>
      </c>
      <c r="L133" s="65"/>
      <c r="M133" s="65"/>
      <c r="N133" s="11"/>
    </row>
    <row r="134" spans="1:14" ht="24">
      <c r="A134" s="10">
        <v>3</v>
      </c>
      <c r="B134" s="192">
        <v>38153</v>
      </c>
      <c r="C134" s="63">
        <v>364.908</v>
      </c>
      <c r="D134" s="63">
        <v>1.289</v>
      </c>
      <c r="E134" s="64">
        <v>0.111</v>
      </c>
      <c r="F134" s="71">
        <v>0.001</v>
      </c>
      <c r="G134" s="71">
        <v>0.001</v>
      </c>
      <c r="H134" s="89" t="s">
        <v>88</v>
      </c>
      <c r="I134" s="63">
        <v>0.001</v>
      </c>
      <c r="J134" s="63">
        <v>0.001</v>
      </c>
      <c r="K134" s="63">
        <v>0.001</v>
      </c>
      <c r="L134" s="65"/>
      <c r="M134" s="65"/>
      <c r="N134" s="11"/>
    </row>
    <row r="135" spans="1:14" ht="24">
      <c r="A135" s="10">
        <v>4</v>
      </c>
      <c r="B135" s="192">
        <v>38167</v>
      </c>
      <c r="C135" s="63">
        <v>364.388</v>
      </c>
      <c r="D135" s="63">
        <v>0.594</v>
      </c>
      <c r="E135" s="64">
        <v>0.051</v>
      </c>
      <c r="F135" s="71">
        <v>0.001</v>
      </c>
      <c r="G135" s="71">
        <v>0.001</v>
      </c>
      <c r="H135" s="89" t="s">
        <v>89</v>
      </c>
      <c r="I135" s="63">
        <v>0.001</v>
      </c>
      <c r="J135" s="63">
        <v>0.001</v>
      </c>
      <c r="K135" s="63">
        <v>0.001</v>
      </c>
      <c r="L135" s="65"/>
      <c r="M135" s="65"/>
      <c r="N135" s="11"/>
    </row>
    <row r="136" spans="1:14" ht="24">
      <c r="A136" s="10">
        <v>5</v>
      </c>
      <c r="B136" s="192">
        <v>38175</v>
      </c>
      <c r="C136" s="63">
        <v>364.768</v>
      </c>
      <c r="D136" s="63">
        <v>0.597</v>
      </c>
      <c r="E136" s="64">
        <v>0.052</v>
      </c>
      <c r="F136" s="71">
        <v>93.797</v>
      </c>
      <c r="G136" s="64">
        <v>4.838</v>
      </c>
      <c r="H136" s="89" t="s">
        <v>90</v>
      </c>
      <c r="I136" s="63">
        <v>69.29</v>
      </c>
      <c r="J136" s="63">
        <v>111.4</v>
      </c>
      <c r="K136" s="63">
        <v>100.7</v>
      </c>
      <c r="L136" s="65"/>
      <c r="M136" s="65"/>
      <c r="N136" s="11"/>
    </row>
    <row r="137" spans="1:14" ht="24">
      <c r="A137" s="10">
        <v>6</v>
      </c>
      <c r="B137" s="192">
        <v>38189</v>
      </c>
      <c r="C137" s="63">
        <v>364.768</v>
      </c>
      <c r="D137" s="63">
        <v>0.522</v>
      </c>
      <c r="E137" s="64">
        <v>0.045</v>
      </c>
      <c r="F137" s="71">
        <v>52.897</v>
      </c>
      <c r="G137" s="64">
        <v>2.386</v>
      </c>
      <c r="H137" s="89" t="s">
        <v>91</v>
      </c>
      <c r="I137" s="63">
        <v>48.31</v>
      </c>
      <c r="J137" s="63">
        <v>57.02</v>
      </c>
      <c r="K137" s="63">
        <v>53.36</v>
      </c>
      <c r="L137" s="65"/>
      <c r="M137" s="65"/>
      <c r="N137" s="11"/>
    </row>
    <row r="138" spans="1:14" ht="24">
      <c r="A138" s="10">
        <v>7</v>
      </c>
      <c r="B138" s="192">
        <v>38194</v>
      </c>
      <c r="C138" s="63">
        <v>366.518</v>
      </c>
      <c r="D138" s="63">
        <v>21.969</v>
      </c>
      <c r="E138" s="64">
        <v>1.898</v>
      </c>
      <c r="F138" s="71">
        <v>327.167</v>
      </c>
      <c r="G138" s="64">
        <v>621.002</v>
      </c>
      <c r="H138" s="89" t="s">
        <v>92</v>
      </c>
      <c r="I138" s="63">
        <v>294.5</v>
      </c>
      <c r="J138" s="63">
        <v>334.6</v>
      </c>
      <c r="K138" s="63">
        <v>352.4</v>
      </c>
      <c r="L138" s="65"/>
      <c r="M138" s="65"/>
      <c r="N138" s="11"/>
    </row>
    <row r="139" spans="1:14" ht="24">
      <c r="A139" s="10">
        <v>8</v>
      </c>
      <c r="B139" s="192">
        <v>38204</v>
      </c>
      <c r="C139" s="63">
        <v>365.708</v>
      </c>
      <c r="D139" s="63">
        <v>7.888</v>
      </c>
      <c r="E139" s="64">
        <v>0.682</v>
      </c>
      <c r="F139" s="71">
        <v>63.867</v>
      </c>
      <c r="G139" s="64">
        <v>43.527</v>
      </c>
      <c r="H139" s="89" t="s">
        <v>93</v>
      </c>
      <c r="I139" s="63">
        <v>70.8</v>
      </c>
      <c r="J139" s="63">
        <v>59.63</v>
      </c>
      <c r="K139" s="63">
        <v>61.17</v>
      </c>
      <c r="L139" s="65"/>
      <c r="M139" s="65"/>
      <c r="N139" s="11"/>
    </row>
    <row r="140" spans="1:14" ht="24">
      <c r="A140" s="10">
        <v>9</v>
      </c>
      <c r="B140" s="192">
        <v>38225</v>
      </c>
      <c r="C140" s="63">
        <v>364.938</v>
      </c>
      <c r="D140" s="63">
        <v>1.471</v>
      </c>
      <c r="E140" s="64">
        <v>0.127</v>
      </c>
      <c r="F140" s="71">
        <v>77.353</v>
      </c>
      <c r="G140" s="64">
        <v>9.831</v>
      </c>
      <c r="H140" s="89" t="s">
        <v>94</v>
      </c>
      <c r="I140" s="63">
        <v>59.42</v>
      </c>
      <c r="J140" s="63">
        <v>78.14</v>
      </c>
      <c r="K140" s="63">
        <v>94.5</v>
      </c>
      <c r="L140" s="65"/>
      <c r="M140" s="65"/>
      <c r="N140" s="11"/>
    </row>
    <row r="141" spans="1:14" ht="24.75" thickBot="1">
      <c r="A141" s="15">
        <v>10</v>
      </c>
      <c r="B141" s="193">
        <v>38229</v>
      </c>
      <c r="C141" s="16">
        <v>364.788</v>
      </c>
      <c r="D141" s="16">
        <v>0.669</v>
      </c>
      <c r="E141" s="76">
        <v>0.058</v>
      </c>
      <c r="F141" s="77">
        <v>74.017</v>
      </c>
      <c r="G141" s="76">
        <v>4.278</v>
      </c>
      <c r="H141" s="90" t="s">
        <v>95</v>
      </c>
      <c r="I141" s="16">
        <v>73.99</v>
      </c>
      <c r="J141" s="16">
        <v>67.5</v>
      </c>
      <c r="K141" s="16">
        <v>80.56</v>
      </c>
      <c r="L141" s="65"/>
      <c r="M141" s="65"/>
      <c r="N141" s="11"/>
    </row>
    <row r="142" spans="1:14" ht="24.75" thickTop="1">
      <c r="A142" s="10">
        <v>1</v>
      </c>
      <c r="B142" s="192">
        <v>38505</v>
      </c>
      <c r="C142" s="63">
        <v>365.058</v>
      </c>
      <c r="D142" s="63">
        <v>0.258</v>
      </c>
      <c r="E142" s="64">
        <f t="shared" si="9"/>
        <v>0.0222912</v>
      </c>
      <c r="F142" s="71">
        <v>0.001</v>
      </c>
      <c r="G142" s="71">
        <v>0.001</v>
      </c>
      <c r="H142" s="89" t="s">
        <v>25</v>
      </c>
      <c r="I142" s="63">
        <v>0.001</v>
      </c>
      <c r="J142" s="63">
        <v>0.001</v>
      </c>
      <c r="K142" s="63">
        <v>0.001</v>
      </c>
      <c r="L142" s="65"/>
      <c r="M142" s="65"/>
      <c r="N142" s="11"/>
    </row>
    <row r="143" spans="1:14" ht="24">
      <c r="A143" s="10">
        <v>2</v>
      </c>
      <c r="B143" s="192">
        <v>38517</v>
      </c>
      <c r="C143" s="63">
        <v>364.918</v>
      </c>
      <c r="D143" s="63">
        <v>0.031</v>
      </c>
      <c r="E143" s="64">
        <f t="shared" si="9"/>
        <v>0.0026784</v>
      </c>
      <c r="F143" s="71">
        <v>0.001</v>
      </c>
      <c r="G143" s="71">
        <v>0.001</v>
      </c>
      <c r="H143" s="89" t="s">
        <v>43</v>
      </c>
      <c r="I143" s="63">
        <v>0.001</v>
      </c>
      <c r="J143" s="63">
        <v>0.001</v>
      </c>
      <c r="K143" s="63">
        <v>0.001</v>
      </c>
      <c r="L143" s="65"/>
      <c r="M143" s="65"/>
      <c r="N143" s="11"/>
    </row>
    <row r="144" spans="1:14" ht="24">
      <c r="A144" s="10">
        <f aca="true" t="shared" si="13" ref="A144:A156">+A143+1</f>
        <v>3</v>
      </c>
      <c r="B144" s="192">
        <v>38526</v>
      </c>
      <c r="C144" s="63">
        <v>365.658</v>
      </c>
      <c r="D144" s="63">
        <v>7.172</v>
      </c>
      <c r="E144" s="64">
        <f t="shared" si="9"/>
        <v>0.6196608</v>
      </c>
      <c r="F144" s="71">
        <v>0.001</v>
      </c>
      <c r="G144" s="71">
        <v>0.001</v>
      </c>
      <c r="H144" s="89" t="s">
        <v>98</v>
      </c>
      <c r="I144" s="63">
        <v>0.001</v>
      </c>
      <c r="J144" s="63">
        <v>0.001</v>
      </c>
      <c r="K144" s="63">
        <v>0.001</v>
      </c>
      <c r="L144" s="65"/>
      <c r="M144" s="65"/>
      <c r="N144" s="11"/>
    </row>
    <row r="145" spans="1:14" ht="24">
      <c r="A145" s="10">
        <f t="shared" si="13"/>
        <v>4</v>
      </c>
      <c r="B145" s="192">
        <v>38541</v>
      </c>
      <c r="C145" s="63">
        <v>364.908</v>
      </c>
      <c r="D145" s="63">
        <v>0.27</v>
      </c>
      <c r="E145" s="64">
        <f t="shared" si="9"/>
        <v>0.023328</v>
      </c>
      <c r="F145" s="71">
        <f>+AVERAGE(I145:K145)</f>
        <v>70.61</v>
      </c>
      <c r="G145" s="64">
        <f aca="true" t="shared" si="14" ref="G145:G156">F145*E145</f>
        <v>1.6471900800000001</v>
      </c>
      <c r="H145" s="89" t="s">
        <v>26</v>
      </c>
      <c r="I145" s="63">
        <v>17.21</v>
      </c>
      <c r="J145" s="63">
        <v>25.82</v>
      </c>
      <c r="K145" s="63">
        <v>168.8</v>
      </c>
      <c r="L145" s="65"/>
      <c r="M145" s="65"/>
      <c r="N145" s="11"/>
    </row>
    <row r="146" spans="1:14" ht="24">
      <c r="A146" s="10">
        <f t="shared" si="13"/>
        <v>5</v>
      </c>
      <c r="B146" s="192">
        <v>38546</v>
      </c>
      <c r="C146" s="63">
        <v>366.113</v>
      </c>
      <c r="D146" s="63">
        <v>16.014</v>
      </c>
      <c r="E146" s="64">
        <f t="shared" si="9"/>
        <v>1.3836096</v>
      </c>
      <c r="F146" s="71">
        <f>+AVERAGE(I146:K146)</f>
        <v>948.5</v>
      </c>
      <c r="G146" s="64">
        <f t="shared" si="14"/>
        <v>1312.3537056</v>
      </c>
      <c r="H146" s="89" t="s">
        <v>27</v>
      </c>
      <c r="I146" s="63">
        <v>1180</v>
      </c>
      <c r="J146" s="63">
        <v>794</v>
      </c>
      <c r="K146" s="63">
        <v>871.5</v>
      </c>
      <c r="L146" s="65"/>
      <c r="M146" s="65"/>
      <c r="N146" s="11"/>
    </row>
    <row r="147" spans="1:14" ht="24">
      <c r="A147" s="10">
        <f t="shared" si="13"/>
        <v>6</v>
      </c>
      <c r="B147" s="192">
        <v>38558</v>
      </c>
      <c r="C147" s="63">
        <v>365.488</v>
      </c>
      <c r="D147" s="63">
        <v>4.861</v>
      </c>
      <c r="E147" s="64">
        <f t="shared" si="9"/>
        <v>0.4199904</v>
      </c>
      <c r="F147" s="71">
        <f>+AVERAGE(I147:K147)</f>
        <v>155.13333333333333</v>
      </c>
      <c r="G147" s="64">
        <f t="shared" si="14"/>
        <v>65.15451071999999</v>
      </c>
      <c r="H147" s="89" t="s">
        <v>99</v>
      </c>
      <c r="I147" s="63">
        <v>173.7</v>
      </c>
      <c r="J147" s="63">
        <v>149.7</v>
      </c>
      <c r="K147" s="63">
        <v>142</v>
      </c>
      <c r="L147" s="65"/>
      <c r="M147" s="65"/>
      <c r="N147" s="11"/>
    </row>
    <row r="148" spans="1:14" ht="24">
      <c r="A148" s="10">
        <f t="shared" si="13"/>
        <v>7</v>
      </c>
      <c r="B148" s="192">
        <v>38568</v>
      </c>
      <c r="C148" s="63">
        <v>364.98</v>
      </c>
      <c r="D148" s="63">
        <v>1.06</v>
      </c>
      <c r="E148" s="64">
        <f t="shared" si="9"/>
        <v>0.09158400000000001</v>
      </c>
      <c r="F148" s="71">
        <v>0.001</v>
      </c>
      <c r="G148" s="71">
        <v>0.001</v>
      </c>
      <c r="H148" s="89" t="s">
        <v>22</v>
      </c>
      <c r="I148" s="63">
        <v>0.001</v>
      </c>
      <c r="J148" s="63">
        <v>0.001</v>
      </c>
      <c r="K148" s="63">
        <v>0.001</v>
      </c>
      <c r="L148" s="65"/>
      <c r="M148" s="65"/>
      <c r="N148" s="11"/>
    </row>
    <row r="149" spans="1:14" ht="24">
      <c r="A149" s="10">
        <f t="shared" si="13"/>
        <v>8</v>
      </c>
      <c r="B149" s="192">
        <v>38581</v>
      </c>
      <c r="C149" s="63">
        <v>365.228</v>
      </c>
      <c r="D149" s="63">
        <v>3.857</v>
      </c>
      <c r="E149" s="64">
        <f t="shared" si="9"/>
        <v>0.3332448</v>
      </c>
      <c r="F149" s="71">
        <v>0.001</v>
      </c>
      <c r="G149" s="71">
        <v>0.001</v>
      </c>
      <c r="H149" s="89" t="s">
        <v>23</v>
      </c>
      <c r="I149" s="63">
        <v>0.001</v>
      </c>
      <c r="J149" s="63">
        <v>0.001</v>
      </c>
      <c r="K149" s="63">
        <v>0.001</v>
      </c>
      <c r="L149" s="65"/>
      <c r="M149" s="65"/>
      <c r="N149" s="11"/>
    </row>
    <row r="150" spans="1:14" ht="24">
      <c r="A150" s="10">
        <f t="shared" si="13"/>
        <v>9</v>
      </c>
      <c r="B150" s="192">
        <v>38593</v>
      </c>
      <c r="C150" s="63">
        <v>366.148</v>
      </c>
      <c r="D150" s="63">
        <v>14.011</v>
      </c>
      <c r="E150" s="64">
        <f t="shared" si="9"/>
        <v>1.2105504</v>
      </c>
      <c r="F150" s="71">
        <v>0.001</v>
      </c>
      <c r="G150" s="64">
        <f t="shared" si="14"/>
        <v>0.0012105504</v>
      </c>
      <c r="H150" s="89" t="s">
        <v>100</v>
      </c>
      <c r="I150" s="63">
        <v>0.001</v>
      </c>
      <c r="J150" s="63">
        <v>0.001</v>
      </c>
      <c r="K150" s="63">
        <v>0.001</v>
      </c>
      <c r="L150" s="65"/>
      <c r="M150" s="65"/>
      <c r="N150" s="11"/>
    </row>
    <row r="151" spans="1:14" ht="24">
      <c r="A151" s="10">
        <f t="shared" si="13"/>
        <v>10</v>
      </c>
      <c r="B151" s="192">
        <v>38597</v>
      </c>
      <c r="C151" s="63">
        <v>366.183</v>
      </c>
      <c r="D151" s="63">
        <v>17.439</v>
      </c>
      <c r="E151" s="64">
        <f t="shared" si="9"/>
        <v>1.5067296000000001</v>
      </c>
      <c r="F151" s="71">
        <v>0.001</v>
      </c>
      <c r="G151" s="64">
        <f t="shared" si="14"/>
        <v>0.0015067296</v>
      </c>
      <c r="H151" s="89" t="s">
        <v>101</v>
      </c>
      <c r="I151" s="63">
        <v>0.001</v>
      </c>
      <c r="J151" s="63">
        <v>0.001</v>
      </c>
      <c r="K151" s="63">
        <v>0.001</v>
      </c>
      <c r="L151" s="65"/>
      <c r="M151" s="65"/>
      <c r="N151" s="11"/>
    </row>
    <row r="152" spans="1:14" ht="24">
      <c r="A152" s="10">
        <f t="shared" si="13"/>
        <v>11</v>
      </c>
      <c r="B152" s="192">
        <v>38606</v>
      </c>
      <c r="C152" s="63">
        <v>367.453</v>
      </c>
      <c r="D152" s="63">
        <v>93.761</v>
      </c>
      <c r="E152" s="64">
        <f t="shared" si="9"/>
        <v>8.1009504</v>
      </c>
      <c r="F152" s="71">
        <v>0.001</v>
      </c>
      <c r="G152" s="64">
        <f t="shared" si="14"/>
        <v>0.008100950400000001</v>
      </c>
      <c r="H152" s="89" t="s">
        <v>102</v>
      </c>
      <c r="I152" s="63">
        <v>0.001</v>
      </c>
      <c r="J152" s="63">
        <v>0.001</v>
      </c>
      <c r="K152" s="63">
        <v>0.001</v>
      </c>
      <c r="L152" s="65"/>
      <c r="M152" s="65"/>
      <c r="N152" s="11"/>
    </row>
    <row r="153" spans="1:14" ht="24">
      <c r="A153" s="10">
        <f t="shared" si="13"/>
        <v>12</v>
      </c>
      <c r="B153" s="192">
        <v>38608</v>
      </c>
      <c r="C153" s="63">
        <v>366.493</v>
      </c>
      <c r="D153" s="63">
        <v>31.576</v>
      </c>
      <c r="E153" s="64">
        <f t="shared" si="9"/>
        <v>2.7281664</v>
      </c>
      <c r="F153" s="71">
        <v>0.001</v>
      </c>
      <c r="G153" s="64">
        <f t="shared" si="14"/>
        <v>0.0027281664000000003</v>
      </c>
      <c r="H153" s="89" t="s">
        <v>103</v>
      </c>
      <c r="I153" s="63">
        <v>0.001</v>
      </c>
      <c r="J153" s="63">
        <v>0.001</v>
      </c>
      <c r="K153" s="63">
        <v>0.001</v>
      </c>
      <c r="L153" s="65"/>
      <c r="M153" s="65"/>
      <c r="N153" s="11"/>
    </row>
    <row r="154" spans="1:14" ht="24">
      <c r="A154" s="10">
        <f t="shared" si="13"/>
        <v>13</v>
      </c>
      <c r="B154" s="192">
        <v>38657</v>
      </c>
      <c r="C154" s="63">
        <v>365.578</v>
      </c>
      <c r="D154" s="63">
        <v>7.965</v>
      </c>
      <c r="E154" s="64">
        <f t="shared" si="9"/>
        <v>0.688176</v>
      </c>
      <c r="F154" s="71">
        <v>0.001</v>
      </c>
      <c r="G154" s="71">
        <v>0.001</v>
      </c>
      <c r="H154" s="89" t="s">
        <v>104</v>
      </c>
      <c r="I154" s="63">
        <v>0.001</v>
      </c>
      <c r="J154" s="63">
        <v>0.001</v>
      </c>
      <c r="K154" s="63">
        <v>0.001</v>
      </c>
      <c r="L154" s="65"/>
      <c r="M154" s="65"/>
      <c r="N154" s="11"/>
    </row>
    <row r="155" spans="1:14" ht="24">
      <c r="A155" s="10">
        <f t="shared" si="13"/>
        <v>14</v>
      </c>
      <c r="B155" s="192">
        <v>38679</v>
      </c>
      <c r="C155" s="63">
        <v>364.968</v>
      </c>
      <c r="D155" s="63">
        <v>1.417</v>
      </c>
      <c r="E155" s="64">
        <f t="shared" si="9"/>
        <v>0.1224288</v>
      </c>
      <c r="F155" s="71">
        <v>0.001</v>
      </c>
      <c r="G155" s="71">
        <v>0.001</v>
      </c>
      <c r="H155" s="89" t="s">
        <v>105</v>
      </c>
      <c r="I155" s="63">
        <v>0.001</v>
      </c>
      <c r="J155" s="63">
        <v>0.001</v>
      </c>
      <c r="K155" s="63">
        <v>0.001</v>
      </c>
      <c r="L155" s="65"/>
      <c r="M155" s="65"/>
      <c r="N155" s="11"/>
    </row>
    <row r="156" spans="1:14" ht="24.75" thickBot="1">
      <c r="A156" s="10">
        <f t="shared" si="13"/>
        <v>15</v>
      </c>
      <c r="B156" s="195">
        <v>38686</v>
      </c>
      <c r="C156" s="80">
        <v>365.728</v>
      </c>
      <c r="D156" s="80">
        <v>0.834</v>
      </c>
      <c r="E156" s="64">
        <f t="shared" si="9"/>
        <v>0.0720576</v>
      </c>
      <c r="F156" s="71">
        <v>0.001</v>
      </c>
      <c r="G156" s="64">
        <f t="shared" si="14"/>
        <v>7.20576E-05</v>
      </c>
      <c r="H156" s="92" t="s">
        <v>106</v>
      </c>
      <c r="I156" s="63">
        <v>0.001</v>
      </c>
      <c r="J156" s="63">
        <v>0.001</v>
      </c>
      <c r="K156" s="63">
        <v>0.001</v>
      </c>
      <c r="L156" s="65"/>
      <c r="M156" s="65"/>
      <c r="N156" s="11"/>
    </row>
    <row r="157" spans="1:14" ht="24">
      <c r="A157" s="10">
        <v>1</v>
      </c>
      <c r="B157" s="192">
        <v>38862</v>
      </c>
      <c r="C157" s="63">
        <v>366.608</v>
      </c>
      <c r="D157" s="63">
        <v>40.544</v>
      </c>
      <c r="E157" s="82">
        <f t="shared" si="9"/>
        <v>3.5030015999999997</v>
      </c>
      <c r="F157" s="83">
        <f aca="true" t="shared" si="15" ref="F157:F172">+AVERAGE(I157:K157)</f>
        <v>269.58</v>
      </c>
      <c r="G157" s="82">
        <f aca="true" t="shared" si="16" ref="G157:G172">F157*E157</f>
        <v>944.3391713279999</v>
      </c>
      <c r="H157" s="89" t="s">
        <v>107</v>
      </c>
      <c r="I157" s="63">
        <v>82.34</v>
      </c>
      <c r="J157" s="63">
        <v>400.1</v>
      </c>
      <c r="K157" s="63">
        <v>326.3</v>
      </c>
      <c r="L157" s="65"/>
      <c r="M157" s="65"/>
      <c r="N157" s="11"/>
    </row>
    <row r="158" spans="1:14" ht="24">
      <c r="A158" s="10">
        <v>2</v>
      </c>
      <c r="B158" s="192">
        <v>38895</v>
      </c>
      <c r="C158" s="63">
        <v>365.268</v>
      </c>
      <c r="D158" s="63">
        <v>0.779</v>
      </c>
      <c r="E158" s="64">
        <f t="shared" si="9"/>
        <v>0.06730560000000001</v>
      </c>
      <c r="F158" s="71">
        <f t="shared" si="15"/>
        <v>151.85</v>
      </c>
      <c r="G158" s="64">
        <f t="shared" si="16"/>
        <v>10.220355360000001</v>
      </c>
      <c r="H158" s="89" t="s">
        <v>98</v>
      </c>
      <c r="I158" s="63">
        <v>87.31</v>
      </c>
      <c r="J158" s="63">
        <v>21.64</v>
      </c>
      <c r="K158" s="63">
        <v>346.6</v>
      </c>
      <c r="L158" s="65"/>
      <c r="M158" s="65"/>
      <c r="N158" s="11"/>
    </row>
    <row r="159" spans="1:14" ht="24">
      <c r="A159" s="10">
        <v>3</v>
      </c>
      <c r="B159" s="192">
        <v>38925</v>
      </c>
      <c r="C159" s="63">
        <v>365.678</v>
      </c>
      <c r="D159" s="63">
        <v>8.651</v>
      </c>
      <c r="E159" s="64">
        <f t="shared" si="9"/>
        <v>0.7474464000000001</v>
      </c>
      <c r="F159" s="71">
        <v>0.001</v>
      </c>
      <c r="G159" s="64">
        <f t="shared" si="16"/>
        <v>0.0007474464</v>
      </c>
      <c r="H159" s="89" t="s">
        <v>108</v>
      </c>
      <c r="I159" s="63">
        <v>0.001</v>
      </c>
      <c r="J159" s="63">
        <v>0.001</v>
      </c>
      <c r="K159" s="63">
        <v>0.001</v>
      </c>
      <c r="L159" s="65"/>
      <c r="M159" s="65"/>
      <c r="N159" s="11"/>
    </row>
    <row r="160" spans="1:14" ht="24.75" thickBot="1">
      <c r="A160" s="10">
        <v>4</v>
      </c>
      <c r="B160" s="195">
        <v>38929</v>
      </c>
      <c r="C160" s="80">
        <v>368.088</v>
      </c>
      <c r="D160" s="80">
        <v>212.88</v>
      </c>
      <c r="E160" s="81">
        <f t="shared" si="9"/>
        <v>18.392832000000002</v>
      </c>
      <c r="F160" s="71">
        <v>0.001</v>
      </c>
      <c r="G160" s="64">
        <f t="shared" si="16"/>
        <v>0.018392832</v>
      </c>
      <c r="H160" s="92" t="s">
        <v>99</v>
      </c>
      <c r="I160" s="63">
        <v>0.001</v>
      </c>
      <c r="J160" s="63">
        <v>0.001</v>
      </c>
      <c r="K160" s="63">
        <v>0.001</v>
      </c>
      <c r="L160" s="65"/>
      <c r="M160" s="65"/>
      <c r="N160" s="11"/>
    </row>
    <row r="161" spans="1:14" ht="24">
      <c r="A161" s="10">
        <v>1</v>
      </c>
      <c r="B161" s="192">
        <v>39210</v>
      </c>
      <c r="C161" s="63">
        <v>365.518</v>
      </c>
      <c r="D161" s="63">
        <v>0.03</v>
      </c>
      <c r="E161" s="64">
        <f t="shared" si="9"/>
        <v>0.002592</v>
      </c>
      <c r="F161" s="71">
        <f t="shared" si="15"/>
        <v>318.6766666666667</v>
      </c>
      <c r="G161" s="64">
        <f t="shared" si="16"/>
        <v>0.8260099200000001</v>
      </c>
      <c r="H161" s="89" t="s">
        <v>43</v>
      </c>
      <c r="I161" s="63">
        <v>703.978</v>
      </c>
      <c r="J161" s="63">
        <v>118.649</v>
      </c>
      <c r="K161" s="63">
        <v>133.403</v>
      </c>
      <c r="L161" s="65"/>
      <c r="M161" s="65"/>
      <c r="N161" s="11"/>
    </row>
    <row r="162" spans="1:14" ht="24">
      <c r="A162" s="10">
        <f>+A161+1</f>
        <v>2</v>
      </c>
      <c r="B162" s="192">
        <v>39218</v>
      </c>
      <c r="C162" s="63">
        <v>365.848</v>
      </c>
      <c r="D162" s="63">
        <v>7.301</v>
      </c>
      <c r="E162" s="64">
        <f t="shared" si="9"/>
        <v>0.6308064000000001</v>
      </c>
      <c r="F162" s="71">
        <f t="shared" si="15"/>
        <v>83.30633333333333</v>
      </c>
      <c r="G162" s="64">
        <f t="shared" si="16"/>
        <v>52.550168227200004</v>
      </c>
      <c r="H162" s="93" t="s">
        <v>49</v>
      </c>
      <c r="I162" s="63">
        <v>120.774</v>
      </c>
      <c r="J162" s="63">
        <v>44.22</v>
      </c>
      <c r="K162" s="63">
        <v>84.925</v>
      </c>
      <c r="L162" s="65"/>
      <c r="M162" s="65"/>
      <c r="N162" s="11"/>
    </row>
    <row r="163" spans="1:14" ht="24">
      <c r="A163" s="10">
        <f aca="true" t="shared" si="17" ref="A163:A191">+A162+1</f>
        <v>3</v>
      </c>
      <c r="B163" s="192">
        <v>39227</v>
      </c>
      <c r="C163" s="63">
        <v>365.678</v>
      </c>
      <c r="D163" s="63">
        <v>1.921</v>
      </c>
      <c r="E163" s="64">
        <f t="shared" si="9"/>
        <v>0.16597440000000002</v>
      </c>
      <c r="F163" s="71">
        <f t="shared" si="15"/>
        <v>127.77466666666668</v>
      </c>
      <c r="G163" s="64">
        <f t="shared" si="16"/>
        <v>21.207323635200005</v>
      </c>
      <c r="H163" s="93" t="s">
        <v>88</v>
      </c>
      <c r="I163" s="63">
        <v>167.949</v>
      </c>
      <c r="J163" s="63">
        <v>107.915</v>
      </c>
      <c r="K163" s="63">
        <v>107.46</v>
      </c>
      <c r="L163" s="65"/>
      <c r="M163" s="65"/>
      <c r="N163" s="11"/>
    </row>
    <row r="164" spans="1:14" ht="24">
      <c r="A164" s="10">
        <f t="shared" si="17"/>
        <v>4</v>
      </c>
      <c r="B164" s="192">
        <v>39239</v>
      </c>
      <c r="C164" s="63">
        <v>365.778</v>
      </c>
      <c r="D164" s="63">
        <v>5.054</v>
      </c>
      <c r="E164" s="64">
        <f aca="true" t="shared" si="18" ref="E164:E228">D164*0.0864</f>
        <v>0.43666560000000004</v>
      </c>
      <c r="F164" s="71">
        <f t="shared" si="15"/>
        <v>74.95966666666668</v>
      </c>
      <c r="G164" s="64">
        <f t="shared" si="16"/>
        <v>32.73230782080001</v>
      </c>
      <c r="H164" s="10" t="s">
        <v>26</v>
      </c>
      <c r="I164" s="63">
        <v>72.595</v>
      </c>
      <c r="J164" s="63">
        <v>85.721</v>
      </c>
      <c r="K164" s="63">
        <v>66.563</v>
      </c>
      <c r="L164" s="65"/>
      <c r="M164" s="65"/>
      <c r="N164" s="11"/>
    </row>
    <row r="165" spans="1:14" ht="24">
      <c r="A165" s="10">
        <f t="shared" si="17"/>
        <v>5</v>
      </c>
      <c r="B165" s="192">
        <v>39251</v>
      </c>
      <c r="C165" s="63">
        <v>365.568</v>
      </c>
      <c r="D165" s="63">
        <v>0.277</v>
      </c>
      <c r="E165" s="64">
        <f t="shared" si="18"/>
        <v>0.023932800000000004</v>
      </c>
      <c r="F165" s="71">
        <f t="shared" si="15"/>
        <v>37.88566666666667</v>
      </c>
      <c r="G165" s="64">
        <f t="shared" si="16"/>
        <v>0.9067100832000003</v>
      </c>
      <c r="H165" s="10" t="s">
        <v>27</v>
      </c>
      <c r="I165" s="63">
        <v>44.867</v>
      </c>
      <c r="J165" s="63">
        <v>37.36</v>
      </c>
      <c r="K165" s="63">
        <v>31.43</v>
      </c>
      <c r="L165" s="65"/>
      <c r="M165" s="65"/>
      <c r="N165" s="11"/>
    </row>
    <row r="166" spans="1:14" ht="24">
      <c r="A166" s="10">
        <f t="shared" si="17"/>
        <v>6</v>
      </c>
      <c r="B166" s="192">
        <v>39261</v>
      </c>
      <c r="C166" s="63">
        <v>366.178</v>
      </c>
      <c r="D166" s="63">
        <v>28.223</v>
      </c>
      <c r="E166" s="64">
        <f t="shared" si="18"/>
        <v>2.4384672</v>
      </c>
      <c r="F166" s="71">
        <f t="shared" si="15"/>
        <v>458.35999999999996</v>
      </c>
      <c r="G166" s="64">
        <f t="shared" si="16"/>
        <v>1117.6958257919998</v>
      </c>
      <c r="H166" s="10" t="s">
        <v>90</v>
      </c>
      <c r="I166" s="63">
        <v>445.472</v>
      </c>
      <c r="J166" s="63">
        <v>431.308</v>
      </c>
      <c r="K166" s="63">
        <v>498.3</v>
      </c>
      <c r="L166" s="65"/>
      <c r="M166" s="65"/>
      <c r="N166" s="11"/>
    </row>
    <row r="167" spans="1:14" ht="24">
      <c r="A167" s="10">
        <f t="shared" si="17"/>
        <v>7</v>
      </c>
      <c r="B167" s="192">
        <v>39274</v>
      </c>
      <c r="C167" s="63">
        <v>365.568</v>
      </c>
      <c r="D167" s="63">
        <v>0.848</v>
      </c>
      <c r="E167" s="64">
        <f t="shared" si="18"/>
        <v>0.0732672</v>
      </c>
      <c r="F167" s="71">
        <f t="shared" si="15"/>
        <v>14.526666666666666</v>
      </c>
      <c r="G167" s="64">
        <f t="shared" si="16"/>
        <v>1.064328192</v>
      </c>
      <c r="H167" s="10" t="s">
        <v>91</v>
      </c>
      <c r="I167" s="63">
        <v>19.895</v>
      </c>
      <c r="J167" s="63">
        <v>10.97</v>
      </c>
      <c r="K167" s="63">
        <v>12.715</v>
      </c>
      <c r="L167" s="65"/>
      <c r="M167" s="65"/>
      <c r="N167" s="11"/>
    </row>
    <row r="168" spans="1:14" ht="24">
      <c r="A168" s="10">
        <f t="shared" si="17"/>
        <v>8</v>
      </c>
      <c r="B168" s="192">
        <v>39279</v>
      </c>
      <c r="C168" s="63">
        <v>365.558</v>
      </c>
      <c r="D168" s="63">
        <v>0.608</v>
      </c>
      <c r="E168" s="64">
        <f t="shared" si="18"/>
        <v>0.0525312</v>
      </c>
      <c r="F168" s="71">
        <f t="shared" si="15"/>
        <v>32.16133333333333</v>
      </c>
      <c r="G168" s="64">
        <f t="shared" si="16"/>
        <v>1.6894734336</v>
      </c>
      <c r="H168" s="10" t="s">
        <v>22</v>
      </c>
      <c r="I168" s="63">
        <v>33.26</v>
      </c>
      <c r="J168" s="63">
        <v>34.798</v>
      </c>
      <c r="K168" s="63">
        <v>28.426</v>
      </c>
      <c r="L168" s="65"/>
      <c r="M168" s="65"/>
      <c r="N168" s="11"/>
    </row>
    <row r="169" spans="1:14" ht="24">
      <c r="A169" s="10">
        <f t="shared" si="17"/>
        <v>9</v>
      </c>
      <c r="B169" s="192">
        <v>39290</v>
      </c>
      <c r="C169" s="63">
        <v>365.628</v>
      </c>
      <c r="D169" s="63">
        <v>1.324</v>
      </c>
      <c r="E169" s="64">
        <f t="shared" si="18"/>
        <v>0.11439360000000001</v>
      </c>
      <c r="F169" s="71">
        <f t="shared" si="15"/>
        <v>66.20866666666667</v>
      </c>
      <c r="G169" s="64">
        <f t="shared" si="16"/>
        <v>7.573847731200002</v>
      </c>
      <c r="H169" s="10" t="s">
        <v>23</v>
      </c>
      <c r="I169" s="63">
        <v>56.683</v>
      </c>
      <c r="J169" s="63">
        <v>75.734</v>
      </c>
      <c r="K169" s="63">
        <v>66.209</v>
      </c>
      <c r="L169" s="65"/>
      <c r="M169" s="65"/>
      <c r="N169" s="11"/>
    </row>
    <row r="170" spans="1:14" ht="24">
      <c r="A170" s="10">
        <f t="shared" si="17"/>
        <v>10</v>
      </c>
      <c r="B170" s="192">
        <v>39303</v>
      </c>
      <c r="C170" s="63">
        <v>365.778</v>
      </c>
      <c r="D170" s="63">
        <v>6.226</v>
      </c>
      <c r="E170" s="64">
        <f t="shared" si="18"/>
        <v>0.5379264</v>
      </c>
      <c r="F170" s="71">
        <f t="shared" si="15"/>
        <v>127.29333333333334</v>
      </c>
      <c r="G170" s="64">
        <f t="shared" si="16"/>
        <v>68.47444454400001</v>
      </c>
      <c r="H170" s="10" t="s">
        <v>93</v>
      </c>
      <c r="I170" s="63">
        <v>125.649</v>
      </c>
      <c r="J170" s="63">
        <v>122.888</v>
      </c>
      <c r="K170" s="63">
        <v>133.343</v>
      </c>
      <c r="L170" s="65"/>
      <c r="M170" s="65"/>
      <c r="N170" s="11"/>
    </row>
    <row r="171" spans="1:14" ht="24">
      <c r="A171" s="10">
        <f t="shared" si="17"/>
        <v>11</v>
      </c>
      <c r="B171" s="192">
        <v>39309</v>
      </c>
      <c r="C171" s="63">
        <v>365.648</v>
      </c>
      <c r="D171" s="63">
        <v>1.581</v>
      </c>
      <c r="E171" s="64">
        <f t="shared" si="18"/>
        <v>0.1365984</v>
      </c>
      <c r="F171" s="71">
        <f t="shared" si="15"/>
        <v>33.802666666666674</v>
      </c>
      <c r="G171" s="64">
        <f t="shared" si="16"/>
        <v>4.617390182400001</v>
      </c>
      <c r="H171" s="94" t="s">
        <v>94</v>
      </c>
      <c r="I171" s="63">
        <v>38.118</v>
      </c>
      <c r="J171" s="63">
        <v>34.581</v>
      </c>
      <c r="K171" s="63">
        <v>28.709</v>
      </c>
      <c r="L171" s="65"/>
      <c r="M171" s="65"/>
      <c r="N171" s="11"/>
    </row>
    <row r="172" spans="1:14" ht="24">
      <c r="A172" s="10">
        <f t="shared" si="17"/>
        <v>12</v>
      </c>
      <c r="B172" s="192">
        <v>39324</v>
      </c>
      <c r="C172" s="63">
        <v>365.678</v>
      </c>
      <c r="D172" s="63">
        <v>2.359</v>
      </c>
      <c r="E172" s="64">
        <f t="shared" si="18"/>
        <v>0.20381760000000002</v>
      </c>
      <c r="F172" s="71">
        <f t="shared" si="15"/>
        <v>45.81</v>
      </c>
      <c r="G172" s="64">
        <f t="shared" si="16"/>
        <v>9.336884256000001</v>
      </c>
      <c r="H172" s="10" t="s">
        <v>29</v>
      </c>
      <c r="I172" s="63">
        <v>45.232</v>
      </c>
      <c r="J172" s="63">
        <v>35.442</v>
      </c>
      <c r="K172" s="63">
        <v>56.756</v>
      </c>
      <c r="L172" s="65"/>
      <c r="M172" s="65"/>
      <c r="N172" s="11"/>
    </row>
    <row r="173" spans="1:14" ht="24">
      <c r="A173" s="10">
        <f t="shared" si="17"/>
        <v>13</v>
      </c>
      <c r="B173" s="192">
        <v>39335</v>
      </c>
      <c r="C173" s="63">
        <v>365.658</v>
      </c>
      <c r="D173" s="63">
        <v>1.59</v>
      </c>
      <c r="E173" s="64">
        <f t="shared" si="18"/>
        <v>0.13737600000000003</v>
      </c>
      <c r="F173" s="71">
        <f aca="true" t="shared" si="19" ref="F173:F179">+AVERAGE(I173:K173)</f>
        <v>35.382000000000005</v>
      </c>
      <c r="G173" s="64">
        <f aca="true" t="shared" si="20" ref="G173:G179">F173*E173</f>
        <v>4.860637632000001</v>
      </c>
      <c r="H173" s="10" t="s">
        <v>30</v>
      </c>
      <c r="I173" s="63">
        <v>24.962</v>
      </c>
      <c r="J173" s="63">
        <v>38.679</v>
      </c>
      <c r="K173" s="63">
        <v>42.505</v>
      </c>
      <c r="L173" s="65"/>
      <c r="M173" s="65"/>
      <c r="N173" s="11"/>
    </row>
    <row r="174" spans="1:14" ht="24">
      <c r="A174" s="10">
        <f t="shared" si="17"/>
        <v>14</v>
      </c>
      <c r="B174" s="192">
        <v>39351</v>
      </c>
      <c r="C174" s="63">
        <v>365.742</v>
      </c>
      <c r="D174" s="63">
        <v>3.273</v>
      </c>
      <c r="E174" s="64">
        <f t="shared" si="18"/>
        <v>0.2827872</v>
      </c>
      <c r="F174" s="71">
        <f t="shared" si="19"/>
        <v>32.89933333333333</v>
      </c>
      <c r="G174" s="64">
        <f t="shared" si="20"/>
        <v>9.3035103552</v>
      </c>
      <c r="H174" s="10" t="s">
        <v>109</v>
      </c>
      <c r="I174" s="63">
        <v>28.094</v>
      </c>
      <c r="J174" s="63">
        <v>43.077</v>
      </c>
      <c r="K174" s="63">
        <v>27.527</v>
      </c>
      <c r="L174" s="65"/>
      <c r="M174" s="65"/>
      <c r="N174" s="11"/>
    </row>
    <row r="175" spans="1:14" ht="24">
      <c r="A175" s="10">
        <f t="shared" si="17"/>
        <v>15</v>
      </c>
      <c r="B175" s="192">
        <v>39355</v>
      </c>
      <c r="C175" s="63">
        <v>365.778</v>
      </c>
      <c r="D175" s="63">
        <v>4.178</v>
      </c>
      <c r="E175" s="64">
        <f t="shared" si="18"/>
        <v>0.3609792</v>
      </c>
      <c r="F175" s="71">
        <f t="shared" si="19"/>
        <v>23.762666666666664</v>
      </c>
      <c r="G175" s="64">
        <f t="shared" si="20"/>
        <v>8.5778284032</v>
      </c>
      <c r="H175" s="10" t="s">
        <v>110</v>
      </c>
      <c r="I175" s="63">
        <v>26.092</v>
      </c>
      <c r="J175" s="63">
        <v>34.071</v>
      </c>
      <c r="K175" s="63">
        <v>11.125</v>
      </c>
      <c r="L175" s="65"/>
      <c r="M175" s="65"/>
      <c r="N175" s="11"/>
    </row>
    <row r="176" spans="1:14" ht="24">
      <c r="A176" s="10">
        <f t="shared" si="17"/>
        <v>16</v>
      </c>
      <c r="B176" s="192">
        <v>39360</v>
      </c>
      <c r="C176" s="63">
        <v>365.728</v>
      </c>
      <c r="D176" s="63">
        <v>3.469</v>
      </c>
      <c r="E176" s="64">
        <f t="shared" si="18"/>
        <v>0.2997216</v>
      </c>
      <c r="F176" s="71">
        <f t="shared" si="19"/>
        <v>46.53733333333334</v>
      </c>
      <c r="G176" s="64">
        <f t="shared" si="20"/>
        <v>13.948244006400001</v>
      </c>
      <c r="H176" s="10" t="s">
        <v>32</v>
      </c>
      <c r="I176" s="63">
        <v>24.373</v>
      </c>
      <c r="J176" s="63">
        <v>34.581</v>
      </c>
      <c r="K176" s="63">
        <v>80.658</v>
      </c>
      <c r="L176" s="65"/>
      <c r="M176" s="65"/>
      <c r="N176" s="11"/>
    </row>
    <row r="177" spans="1:14" ht="24">
      <c r="A177" s="10">
        <f t="shared" si="17"/>
        <v>17</v>
      </c>
      <c r="B177" s="192">
        <v>39374</v>
      </c>
      <c r="C177" s="63">
        <v>365.678</v>
      </c>
      <c r="D177" s="63">
        <v>1.745</v>
      </c>
      <c r="E177" s="64">
        <f t="shared" si="18"/>
        <v>0.150768</v>
      </c>
      <c r="F177" s="71">
        <f t="shared" si="19"/>
        <v>47.20466666666667</v>
      </c>
      <c r="G177" s="64">
        <f t="shared" si="20"/>
        <v>7.116953184000001</v>
      </c>
      <c r="H177" s="10" t="s">
        <v>33</v>
      </c>
      <c r="I177" s="63">
        <v>58.528</v>
      </c>
      <c r="J177" s="63">
        <v>33.693</v>
      </c>
      <c r="K177" s="63">
        <v>49.393</v>
      </c>
      <c r="L177" s="65"/>
      <c r="M177" s="65"/>
      <c r="N177" s="11"/>
    </row>
    <row r="178" spans="1:14" ht="24">
      <c r="A178" s="10">
        <f t="shared" si="17"/>
        <v>18</v>
      </c>
      <c r="B178" s="192">
        <v>39384</v>
      </c>
      <c r="C178" s="63">
        <v>365.658</v>
      </c>
      <c r="D178" s="63">
        <v>1.209</v>
      </c>
      <c r="E178" s="64">
        <f t="shared" si="18"/>
        <v>0.10445760000000001</v>
      </c>
      <c r="F178" s="71">
        <f t="shared" si="19"/>
        <v>46.574000000000005</v>
      </c>
      <c r="G178" s="64">
        <f t="shared" si="20"/>
        <v>4.865008262400001</v>
      </c>
      <c r="H178" s="10" t="s">
        <v>111</v>
      </c>
      <c r="I178" s="63">
        <v>38.665</v>
      </c>
      <c r="J178" s="63">
        <v>61.503</v>
      </c>
      <c r="K178" s="63">
        <v>39.554</v>
      </c>
      <c r="L178" s="65"/>
      <c r="M178" s="65"/>
      <c r="N178" s="11"/>
    </row>
    <row r="179" spans="1:14" ht="24">
      <c r="A179" s="10">
        <f t="shared" si="17"/>
        <v>19</v>
      </c>
      <c r="B179" s="192">
        <v>39392</v>
      </c>
      <c r="C179" s="63">
        <v>365.678</v>
      </c>
      <c r="D179" s="63">
        <v>1.428</v>
      </c>
      <c r="E179" s="64">
        <f t="shared" si="18"/>
        <v>0.1233792</v>
      </c>
      <c r="F179" s="71">
        <f t="shared" si="19"/>
        <v>100.62599999999999</v>
      </c>
      <c r="G179" s="64">
        <f t="shared" si="20"/>
        <v>12.415155379199998</v>
      </c>
      <c r="H179" s="10" t="s">
        <v>112</v>
      </c>
      <c r="I179" s="63">
        <v>97.341</v>
      </c>
      <c r="J179" s="63">
        <v>107.692</v>
      </c>
      <c r="K179" s="63">
        <v>96.845</v>
      </c>
      <c r="L179" s="65"/>
      <c r="M179" s="65"/>
      <c r="N179" s="11"/>
    </row>
    <row r="180" spans="1:14" ht="24">
      <c r="A180" s="10">
        <f t="shared" si="17"/>
        <v>20</v>
      </c>
      <c r="B180" s="192">
        <v>39406</v>
      </c>
      <c r="C180" s="63">
        <v>365.628</v>
      </c>
      <c r="D180" s="63">
        <v>0.322</v>
      </c>
      <c r="E180" s="64">
        <f t="shared" si="18"/>
        <v>0.027820800000000003</v>
      </c>
      <c r="F180" s="71">
        <f aca="true" t="shared" si="21" ref="F180:F185">+AVERAGE(I180:K180)</f>
        <v>26.063333333333333</v>
      </c>
      <c r="G180" s="64">
        <f aca="true" t="shared" si="22" ref="G180:G185">F180*E180</f>
        <v>0.7251027840000001</v>
      </c>
      <c r="H180" s="10" t="s">
        <v>35</v>
      </c>
      <c r="I180" s="63">
        <v>27.114</v>
      </c>
      <c r="J180" s="63">
        <v>31.426</v>
      </c>
      <c r="K180" s="63">
        <v>19.65</v>
      </c>
      <c r="L180" s="65"/>
      <c r="M180" s="65"/>
      <c r="N180" s="11"/>
    </row>
    <row r="181" spans="1:14" ht="24.75" thickBot="1">
      <c r="A181" s="10">
        <f t="shared" si="17"/>
        <v>21</v>
      </c>
      <c r="B181" s="192">
        <v>39413</v>
      </c>
      <c r="C181" s="63">
        <v>365.648</v>
      </c>
      <c r="D181" s="63">
        <v>0.326</v>
      </c>
      <c r="E181" s="64">
        <f t="shared" si="18"/>
        <v>0.0281664</v>
      </c>
      <c r="F181" s="71">
        <f t="shared" si="21"/>
        <v>43.261</v>
      </c>
      <c r="G181" s="64">
        <f t="shared" si="22"/>
        <v>1.2185066304</v>
      </c>
      <c r="H181" s="10" t="s">
        <v>36</v>
      </c>
      <c r="I181" s="63">
        <v>47.251</v>
      </c>
      <c r="J181" s="63">
        <v>46.085</v>
      </c>
      <c r="K181" s="63">
        <v>36.447</v>
      </c>
      <c r="L181" s="65"/>
      <c r="M181" s="65"/>
      <c r="N181" s="11"/>
    </row>
    <row r="182" spans="1:14" ht="24">
      <c r="A182" s="84">
        <v>1</v>
      </c>
      <c r="B182" s="196">
        <v>39542</v>
      </c>
      <c r="C182" s="85">
        <v>365.528</v>
      </c>
      <c r="D182" s="85">
        <v>0.013</v>
      </c>
      <c r="E182" s="82">
        <f t="shared" si="18"/>
        <v>0.0011232</v>
      </c>
      <c r="F182" s="83">
        <f t="shared" si="21"/>
        <v>74.32366666666667</v>
      </c>
      <c r="G182" s="82">
        <f t="shared" si="22"/>
        <v>0.0834803424</v>
      </c>
      <c r="H182" s="95" t="s">
        <v>25</v>
      </c>
      <c r="I182" s="85">
        <v>90.264</v>
      </c>
      <c r="J182" s="85">
        <v>79.76</v>
      </c>
      <c r="K182" s="85">
        <v>52.947</v>
      </c>
      <c r="L182" s="65"/>
      <c r="M182" s="65"/>
      <c r="N182" s="11"/>
    </row>
    <row r="183" spans="1:14" ht="24">
      <c r="A183" s="10">
        <f t="shared" si="17"/>
        <v>2</v>
      </c>
      <c r="B183" s="192">
        <v>39559</v>
      </c>
      <c r="C183" s="63">
        <v>365.518</v>
      </c>
      <c r="D183" s="63">
        <v>0.002</v>
      </c>
      <c r="E183" s="64">
        <f t="shared" si="18"/>
        <v>0.00017280000000000003</v>
      </c>
      <c r="F183" s="71">
        <f t="shared" si="21"/>
        <v>42.27266666666666</v>
      </c>
      <c r="G183" s="64">
        <f t="shared" si="22"/>
        <v>0.0073047167999999996</v>
      </c>
      <c r="H183" s="12" t="s">
        <v>43</v>
      </c>
      <c r="I183" s="63">
        <v>37.905</v>
      </c>
      <c r="J183" s="63">
        <v>44.641</v>
      </c>
      <c r="K183" s="63">
        <v>44.272</v>
      </c>
      <c r="L183" s="65"/>
      <c r="M183" s="65"/>
      <c r="N183" s="11"/>
    </row>
    <row r="184" spans="1:14" ht="24">
      <c r="A184" s="10">
        <f t="shared" si="17"/>
        <v>3</v>
      </c>
      <c r="B184" s="192">
        <v>39566</v>
      </c>
      <c r="C184" s="63">
        <v>365.648</v>
      </c>
      <c r="D184" s="63">
        <v>0.043</v>
      </c>
      <c r="E184" s="64">
        <f t="shared" si="18"/>
        <v>0.0037152</v>
      </c>
      <c r="F184" s="71">
        <f t="shared" si="21"/>
        <v>65.75666666666667</v>
      </c>
      <c r="G184" s="64">
        <f t="shared" si="22"/>
        <v>0.24429916800000004</v>
      </c>
      <c r="H184" s="12" t="s">
        <v>49</v>
      </c>
      <c r="I184" s="63">
        <v>78.486</v>
      </c>
      <c r="J184" s="63">
        <v>67.182</v>
      </c>
      <c r="K184" s="63">
        <v>51.602</v>
      </c>
      <c r="L184" s="65"/>
      <c r="M184" s="65"/>
      <c r="N184" s="11"/>
    </row>
    <row r="185" spans="1:14" ht="24">
      <c r="A185" s="10">
        <f t="shared" si="17"/>
        <v>4</v>
      </c>
      <c r="B185" s="192">
        <v>39582</v>
      </c>
      <c r="C185" s="63">
        <v>365.628</v>
      </c>
      <c r="D185" s="63">
        <v>0.042</v>
      </c>
      <c r="E185" s="64">
        <f t="shared" si="18"/>
        <v>0.0036288000000000006</v>
      </c>
      <c r="F185" s="71">
        <f t="shared" si="21"/>
        <v>27.018333333333334</v>
      </c>
      <c r="G185" s="64">
        <f t="shared" si="22"/>
        <v>0.09804412800000002</v>
      </c>
      <c r="H185" s="12" t="s">
        <v>88</v>
      </c>
      <c r="I185" s="63">
        <v>27.67</v>
      </c>
      <c r="J185" s="63">
        <v>25.082</v>
      </c>
      <c r="K185" s="63">
        <v>28.303</v>
      </c>
      <c r="L185" s="65"/>
      <c r="M185" s="65"/>
      <c r="N185" s="11"/>
    </row>
    <row r="186" spans="1:14" ht="24">
      <c r="A186" s="10">
        <f t="shared" si="17"/>
        <v>5</v>
      </c>
      <c r="B186" s="192">
        <v>39591</v>
      </c>
      <c r="C186" s="63">
        <v>365.658</v>
      </c>
      <c r="D186" s="63">
        <v>1.108</v>
      </c>
      <c r="E186" s="64">
        <f t="shared" si="18"/>
        <v>0.09573120000000002</v>
      </c>
      <c r="F186" s="71">
        <f aca="true" t="shared" si="23" ref="F186:F191">+AVERAGE(I186:K186)</f>
        <v>40.52733333333333</v>
      </c>
      <c r="G186" s="64">
        <f aca="true" t="shared" si="24" ref="G186:G191">F186*E186</f>
        <v>3.8797302528000004</v>
      </c>
      <c r="H186" s="10" t="s">
        <v>26</v>
      </c>
      <c r="I186" s="63">
        <v>40.465</v>
      </c>
      <c r="J186" s="63">
        <v>39.98</v>
      </c>
      <c r="K186" s="63">
        <v>41.137</v>
      </c>
      <c r="L186" s="65"/>
      <c r="M186" s="65"/>
      <c r="N186" s="11"/>
    </row>
    <row r="187" spans="1:14" ht="24">
      <c r="A187" s="10">
        <f t="shared" si="17"/>
        <v>6</v>
      </c>
      <c r="B187" s="192">
        <v>39595</v>
      </c>
      <c r="C187" s="63">
        <v>365.588</v>
      </c>
      <c r="D187" s="63">
        <v>0.45</v>
      </c>
      <c r="E187" s="64">
        <f t="shared" si="18"/>
        <v>0.038880000000000005</v>
      </c>
      <c r="F187" s="71">
        <f t="shared" si="23"/>
        <v>11.968666666666666</v>
      </c>
      <c r="G187" s="64">
        <f t="shared" si="24"/>
        <v>0.46534176</v>
      </c>
      <c r="H187" s="10" t="s">
        <v>27</v>
      </c>
      <c r="I187" s="63">
        <v>1.146</v>
      </c>
      <c r="J187" s="63">
        <v>10.712</v>
      </c>
      <c r="K187" s="63">
        <v>24.048</v>
      </c>
      <c r="L187" s="65"/>
      <c r="M187" s="65"/>
      <c r="N187" s="11"/>
    </row>
    <row r="188" spans="1:14" ht="24">
      <c r="A188" s="10">
        <f t="shared" si="17"/>
        <v>7</v>
      </c>
      <c r="B188" s="192">
        <v>39610</v>
      </c>
      <c r="C188" s="63">
        <v>366.018</v>
      </c>
      <c r="D188" s="63">
        <v>2.523</v>
      </c>
      <c r="E188" s="64">
        <f t="shared" si="18"/>
        <v>0.21798720000000002</v>
      </c>
      <c r="F188" s="71">
        <f t="shared" si="23"/>
        <v>35.434333333333335</v>
      </c>
      <c r="G188" s="64">
        <f t="shared" si="24"/>
        <v>7.724231107200001</v>
      </c>
      <c r="H188" s="10" t="s">
        <v>90</v>
      </c>
      <c r="I188" s="63">
        <v>53.297</v>
      </c>
      <c r="J188" s="63">
        <v>15.162</v>
      </c>
      <c r="K188" s="63">
        <v>37.844</v>
      </c>
      <c r="L188" s="65"/>
      <c r="M188" s="65"/>
      <c r="N188" s="11"/>
    </row>
    <row r="189" spans="1:14" ht="24">
      <c r="A189" s="10">
        <f t="shared" si="17"/>
        <v>8</v>
      </c>
      <c r="B189" s="192">
        <v>39616</v>
      </c>
      <c r="C189" s="63">
        <v>365.748</v>
      </c>
      <c r="D189" s="63">
        <v>1.319</v>
      </c>
      <c r="E189" s="64">
        <f t="shared" si="18"/>
        <v>0.1139616</v>
      </c>
      <c r="F189" s="71">
        <f t="shared" si="23"/>
        <v>54.814666666666675</v>
      </c>
      <c r="G189" s="64">
        <f t="shared" si="24"/>
        <v>6.246767116800001</v>
      </c>
      <c r="H189" s="10" t="s">
        <v>91</v>
      </c>
      <c r="I189" s="63">
        <v>56.207</v>
      </c>
      <c r="J189" s="63">
        <v>60.347</v>
      </c>
      <c r="K189" s="63">
        <v>47.89</v>
      </c>
      <c r="L189" s="65"/>
      <c r="M189" s="65"/>
      <c r="N189" s="11"/>
    </row>
    <row r="190" spans="1:14" ht="24">
      <c r="A190" s="10">
        <f t="shared" si="17"/>
        <v>9</v>
      </c>
      <c r="B190" s="192">
        <v>39625</v>
      </c>
      <c r="C190" s="63">
        <v>364.698</v>
      </c>
      <c r="D190" s="63">
        <v>0.645</v>
      </c>
      <c r="E190" s="64">
        <f t="shared" si="18"/>
        <v>0.05572800000000001</v>
      </c>
      <c r="F190" s="71">
        <f t="shared" si="23"/>
        <v>55.84633333333334</v>
      </c>
      <c r="G190" s="64">
        <f t="shared" si="24"/>
        <v>3.112204464000001</v>
      </c>
      <c r="H190" s="10" t="s">
        <v>22</v>
      </c>
      <c r="I190" s="63">
        <v>50.715</v>
      </c>
      <c r="J190" s="63">
        <v>58.7</v>
      </c>
      <c r="K190" s="63">
        <v>58.124</v>
      </c>
      <c r="L190" s="65"/>
      <c r="M190" s="65"/>
      <c r="N190" s="11"/>
    </row>
    <row r="191" spans="1:14" ht="24">
      <c r="A191" s="10">
        <f t="shared" si="17"/>
        <v>10</v>
      </c>
      <c r="B191" s="192">
        <v>39639</v>
      </c>
      <c r="C191" s="63">
        <v>365.628</v>
      </c>
      <c r="D191" s="63">
        <v>0.42</v>
      </c>
      <c r="E191" s="64">
        <f t="shared" si="18"/>
        <v>0.036288</v>
      </c>
      <c r="F191" s="71">
        <f t="shared" si="23"/>
        <v>4.066666666666666</v>
      </c>
      <c r="G191" s="64">
        <f t="shared" si="24"/>
        <v>0.14757119999999999</v>
      </c>
      <c r="H191" s="10" t="s">
        <v>23</v>
      </c>
      <c r="I191" s="63">
        <v>3.057</v>
      </c>
      <c r="J191" s="63">
        <v>3.439</v>
      </c>
      <c r="K191" s="63">
        <v>5.704</v>
      </c>
      <c r="L191" s="65"/>
      <c r="M191" s="65"/>
      <c r="N191" s="11"/>
    </row>
    <row r="192" spans="1:14" ht="24">
      <c r="A192" s="10">
        <f aca="true" t="shared" si="25" ref="A192:A201">+A191+1</f>
        <v>11</v>
      </c>
      <c r="B192" s="192">
        <v>39652</v>
      </c>
      <c r="C192" s="63">
        <v>365.688</v>
      </c>
      <c r="D192" s="63">
        <v>0.729</v>
      </c>
      <c r="E192" s="64">
        <f t="shared" si="18"/>
        <v>0.0629856</v>
      </c>
      <c r="F192" s="71">
        <f aca="true" t="shared" si="26" ref="F192:F201">+AVERAGE(I192:K192)</f>
        <v>109.27266666666667</v>
      </c>
      <c r="G192" s="64">
        <f aca="true" t="shared" si="27" ref="G192:G201">F192*E192</f>
        <v>6.8826044736</v>
      </c>
      <c r="H192" s="10" t="s">
        <v>93</v>
      </c>
      <c r="I192" s="63">
        <v>93.697</v>
      </c>
      <c r="J192" s="63">
        <v>120.228</v>
      </c>
      <c r="K192" s="63">
        <v>113.893</v>
      </c>
      <c r="L192" s="65"/>
      <c r="M192" s="65"/>
      <c r="N192" s="11"/>
    </row>
    <row r="193" spans="1:14" ht="24">
      <c r="A193" s="10">
        <f t="shared" si="25"/>
        <v>12</v>
      </c>
      <c r="B193" s="192">
        <v>39657</v>
      </c>
      <c r="C193" s="63">
        <v>365.748</v>
      </c>
      <c r="D193" s="63">
        <v>1.216</v>
      </c>
      <c r="E193" s="64">
        <f t="shared" si="18"/>
        <v>0.1050624</v>
      </c>
      <c r="F193" s="71">
        <f t="shared" si="26"/>
        <v>101.06533333333334</v>
      </c>
      <c r="G193" s="64">
        <f t="shared" si="27"/>
        <v>10.6181664768</v>
      </c>
      <c r="H193" s="10" t="s">
        <v>94</v>
      </c>
      <c r="I193" s="63">
        <v>102.519</v>
      </c>
      <c r="J193" s="63">
        <v>101.562</v>
      </c>
      <c r="K193" s="63">
        <v>99.115</v>
      </c>
      <c r="L193" s="65"/>
      <c r="M193" s="65"/>
      <c r="N193" s="11"/>
    </row>
    <row r="194" spans="1:14" ht="24">
      <c r="A194" s="10">
        <f t="shared" si="25"/>
        <v>13</v>
      </c>
      <c r="B194" s="192">
        <v>39666</v>
      </c>
      <c r="C194" s="63">
        <v>365.778</v>
      </c>
      <c r="D194" s="63">
        <v>1.807</v>
      </c>
      <c r="E194" s="64">
        <f t="shared" si="18"/>
        <v>0.1561248</v>
      </c>
      <c r="F194" s="71">
        <f t="shared" si="26"/>
        <v>37.32866666666667</v>
      </c>
      <c r="G194" s="64">
        <f t="shared" si="27"/>
        <v>5.827930617600001</v>
      </c>
      <c r="H194" s="10" t="s">
        <v>29</v>
      </c>
      <c r="I194" s="63">
        <v>25.122</v>
      </c>
      <c r="J194" s="63">
        <v>60.941</v>
      </c>
      <c r="K194" s="63">
        <v>25.923</v>
      </c>
      <c r="L194" s="65"/>
      <c r="M194" s="65"/>
      <c r="N194" s="11"/>
    </row>
    <row r="195" spans="1:14" ht="24">
      <c r="A195" s="10">
        <f t="shared" si="25"/>
        <v>14</v>
      </c>
      <c r="B195" s="192">
        <v>39679</v>
      </c>
      <c r="C195" s="63">
        <v>365.788</v>
      </c>
      <c r="D195" s="63">
        <v>1.829</v>
      </c>
      <c r="E195" s="64">
        <f t="shared" si="18"/>
        <v>0.15802560000000002</v>
      </c>
      <c r="F195" s="71">
        <f t="shared" si="26"/>
        <v>40.04033333333333</v>
      </c>
      <c r="G195" s="64">
        <f t="shared" si="27"/>
        <v>6.3273976992</v>
      </c>
      <c r="H195" s="10" t="s">
        <v>30</v>
      </c>
      <c r="I195" s="63">
        <v>36.725</v>
      </c>
      <c r="J195" s="63">
        <v>39.304</v>
      </c>
      <c r="K195" s="63">
        <v>44.092</v>
      </c>
      <c r="L195" s="65"/>
      <c r="M195" s="65"/>
      <c r="N195" s="11"/>
    </row>
    <row r="196" spans="1:14" ht="24">
      <c r="A196" s="10">
        <f t="shared" si="25"/>
        <v>15</v>
      </c>
      <c r="B196" s="192">
        <v>39687</v>
      </c>
      <c r="C196" s="63">
        <v>366.748</v>
      </c>
      <c r="D196" s="63">
        <v>12.522</v>
      </c>
      <c r="E196" s="64">
        <f t="shared" si="18"/>
        <v>1.0819008</v>
      </c>
      <c r="F196" s="71">
        <f t="shared" si="26"/>
        <v>24.451333333333334</v>
      </c>
      <c r="G196" s="64">
        <f t="shared" si="27"/>
        <v>26.453917094400005</v>
      </c>
      <c r="H196" s="10" t="s">
        <v>109</v>
      </c>
      <c r="I196" s="63">
        <v>36.736</v>
      </c>
      <c r="J196" s="63">
        <v>16.481</v>
      </c>
      <c r="K196" s="63">
        <v>20.137</v>
      </c>
      <c r="L196" s="65"/>
      <c r="M196" s="65"/>
      <c r="N196" s="11"/>
    </row>
    <row r="197" spans="1:14" ht="24">
      <c r="A197" s="10">
        <f t="shared" si="25"/>
        <v>16</v>
      </c>
      <c r="B197" s="192">
        <v>39693</v>
      </c>
      <c r="C197" s="63">
        <v>366.758</v>
      </c>
      <c r="D197" s="63">
        <v>21.443</v>
      </c>
      <c r="E197" s="64">
        <f t="shared" si="18"/>
        <v>1.8526752000000002</v>
      </c>
      <c r="F197" s="71">
        <f t="shared" si="26"/>
        <v>199.92766666666668</v>
      </c>
      <c r="G197" s="64">
        <f t="shared" si="27"/>
        <v>370.4010298272001</v>
      </c>
      <c r="H197" s="10" t="s">
        <v>110</v>
      </c>
      <c r="I197" s="63">
        <v>223.867</v>
      </c>
      <c r="J197" s="63">
        <v>180.864</v>
      </c>
      <c r="K197" s="63">
        <v>195.052</v>
      </c>
      <c r="L197" s="65"/>
      <c r="M197" s="65"/>
      <c r="N197" s="11"/>
    </row>
    <row r="198" spans="1:14" ht="24">
      <c r="A198" s="10">
        <f t="shared" si="25"/>
        <v>17</v>
      </c>
      <c r="B198" s="192">
        <v>39703</v>
      </c>
      <c r="C198" s="63">
        <v>366.508</v>
      </c>
      <c r="D198" s="63">
        <v>14.394</v>
      </c>
      <c r="E198" s="64">
        <f t="shared" si="18"/>
        <v>1.2436416000000001</v>
      </c>
      <c r="F198" s="71">
        <f t="shared" si="26"/>
        <v>77.72666666666667</v>
      </c>
      <c r="G198" s="64">
        <f t="shared" si="27"/>
        <v>96.66411609600001</v>
      </c>
      <c r="H198" s="10" t="s">
        <v>32</v>
      </c>
      <c r="I198" s="63">
        <v>78.416</v>
      </c>
      <c r="J198" s="63">
        <v>80.195</v>
      </c>
      <c r="K198" s="63">
        <v>74.569</v>
      </c>
      <c r="L198" s="65"/>
      <c r="M198" s="65"/>
      <c r="N198" s="11"/>
    </row>
    <row r="199" spans="1:14" ht="24">
      <c r="A199" s="10">
        <f t="shared" si="25"/>
        <v>18</v>
      </c>
      <c r="B199" s="192">
        <v>39715</v>
      </c>
      <c r="C199" s="63">
        <v>366.128</v>
      </c>
      <c r="D199" s="63">
        <v>5.77</v>
      </c>
      <c r="E199" s="64">
        <f t="shared" si="18"/>
        <v>0.49852799999999997</v>
      </c>
      <c r="F199" s="71">
        <f t="shared" si="26"/>
        <v>130.45033333333333</v>
      </c>
      <c r="G199" s="64">
        <f t="shared" si="27"/>
        <v>65.033143776</v>
      </c>
      <c r="H199" s="10" t="s">
        <v>33</v>
      </c>
      <c r="I199" s="63">
        <v>63.631</v>
      </c>
      <c r="J199" s="63">
        <v>130.207</v>
      </c>
      <c r="K199" s="63">
        <v>197.513</v>
      </c>
      <c r="L199" s="65"/>
      <c r="M199" s="65"/>
      <c r="N199" s="11"/>
    </row>
    <row r="200" spans="1:14" ht="24">
      <c r="A200" s="10">
        <f t="shared" si="25"/>
        <v>19</v>
      </c>
      <c r="B200" s="192">
        <v>39749</v>
      </c>
      <c r="C200" s="63">
        <v>366.558</v>
      </c>
      <c r="D200" s="63">
        <v>17.901</v>
      </c>
      <c r="E200" s="64">
        <f t="shared" si="18"/>
        <v>1.5466464</v>
      </c>
      <c r="F200" s="71">
        <f t="shared" si="26"/>
        <v>140.32372666666666</v>
      </c>
      <c r="G200" s="64">
        <f t="shared" si="27"/>
        <v>217.031186683584</v>
      </c>
      <c r="H200" s="10" t="s">
        <v>111</v>
      </c>
      <c r="I200" s="63">
        <v>155.27355</v>
      </c>
      <c r="J200" s="63">
        <v>144.58832</v>
      </c>
      <c r="K200" s="63">
        <v>121.10931</v>
      </c>
      <c r="L200" s="65"/>
      <c r="M200" s="65"/>
      <c r="N200" s="11"/>
    </row>
    <row r="201" spans="1:14" ht="24">
      <c r="A201" s="10">
        <f t="shared" si="25"/>
        <v>20</v>
      </c>
      <c r="B201" s="192">
        <v>39772</v>
      </c>
      <c r="C201" s="63">
        <v>365.848</v>
      </c>
      <c r="D201" s="63">
        <v>2.031</v>
      </c>
      <c r="E201" s="64">
        <f t="shared" si="18"/>
        <v>0.17547840000000003</v>
      </c>
      <c r="F201" s="71">
        <f t="shared" si="26"/>
        <v>9.183763333333333</v>
      </c>
      <c r="G201" s="64">
        <f t="shared" si="27"/>
        <v>1.6115520957120002</v>
      </c>
      <c r="H201" s="10" t="s">
        <v>113</v>
      </c>
      <c r="I201" s="63">
        <v>3.44281</v>
      </c>
      <c r="J201" s="63">
        <v>20.62956</v>
      </c>
      <c r="K201" s="63">
        <v>3.47892</v>
      </c>
      <c r="L201" s="65"/>
      <c r="M201" s="65"/>
      <c r="N201" s="11"/>
    </row>
    <row r="202" spans="1:14" ht="24">
      <c r="A202" s="10">
        <f aca="true" t="shared" si="28" ref="A202:A208">+A201+1</f>
        <v>21</v>
      </c>
      <c r="B202" s="192">
        <v>39780</v>
      </c>
      <c r="C202" s="63">
        <v>365.798</v>
      </c>
      <c r="D202" s="63">
        <v>1.325</v>
      </c>
      <c r="E202" s="64">
        <f t="shared" si="18"/>
        <v>0.11448</v>
      </c>
      <c r="F202" s="71">
        <f aca="true" t="shared" si="29" ref="F202:F209">+AVERAGE(I202:K202)</f>
        <v>13.724646666666667</v>
      </c>
      <c r="G202" s="64">
        <f aca="true" t="shared" si="30" ref="G202:G209">F202*E202</f>
        <v>1.5711975504</v>
      </c>
      <c r="H202" s="10" t="s">
        <v>35</v>
      </c>
      <c r="I202" s="63">
        <v>10.63566</v>
      </c>
      <c r="J202" s="63">
        <v>19.36842</v>
      </c>
      <c r="K202" s="63">
        <v>11.16986</v>
      </c>
      <c r="L202" s="65"/>
      <c r="M202" s="65"/>
      <c r="N202" s="11"/>
    </row>
    <row r="203" spans="1:14" ht="24">
      <c r="A203" s="10">
        <f t="shared" si="28"/>
        <v>22</v>
      </c>
      <c r="B203" s="192">
        <v>39798</v>
      </c>
      <c r="C203" s="63">
        <v>365.578</v>
      </c>
      <c r="D203" s="63">
        <v>0.414</v>
      </c>
      <c r="E203" s="64">
        <f t="shared" si="18"/>
        <v>0.0357696</v>
      </c>
      <c r="F203" s="71">
        <f t="shared" si="29"/>
        <v>21.746336666666668</v>
      </c>
      <c r="G203" s="64">
        <f t="shared" si="30"/>
        <v>0.777857764032</v>
      </c>
      <c r="H203" s="10" t="s">
        <v>36</v>
      </c>
      <c r="I203" s="63">
        <v>21.66659</v>
      </c>
      <c r="J203" s="63">
        <v>31.08348</v>
      </c>
      <c r="K203" s="63">
        <v>12.48894</v>
      </c>
      <c r="L203" s="65"/>
      <c r="M203" s="65"/>
      <c r="N203" s="11"/>
    </row>
    <row r="204" spans="1:14" ht="24">
      <c r="A204" s="10">
        <f t="shared" si="28"/>
        <v>23</v>
      </c>
      <c r="B204" s="192">
        <v>39806</v>
      </c>
      <c r="C204" s="63">
        <v>365.698</v>
      </c>
      <c r="D204" s="63">
        <v>0.181</v>
      </c>
      <c r="E204" s="64">
        <f t="shared" si="18"/>
        <v>0.0156384</v>
      </c>
      <c r="F204" s="71">
        <f t="shared" si="29"/>
        <v>17.584210000000002</v>
      </c>
      <c r="G204" s="64">
        <f t="shared" si="30"/>
        <v>0.274988909664</v>
      </c>
      <c r="H204" s="10" t="s">
        <v>114</v>
      </c>
      <c r="I204" s="63">
        <v>24.06842</v>
      </c>
      <c r="J204" s="63">
        <v>19.0317</v>
      </c>
      <c r="K204" s="63">
        <v>9.65251</v>
      </c>
      <c r="L204" s="65"/>
      <c r="M204" s="65"/>
      <c r="N204" s="11"/>
    </row>
    <row r="205" spans="1:14" ht="24">
      <c r="A205" s="10">
        <f t="shared" si="28"/>
        <v>24</v>
      </c>
      <c r="B205" s="192">
        <v>39470</v>
      </c>
      <c r="C205" s="63">
        <v>365.658</v>
      </c>
      <c r="D205" s="63">
        <v>0.293</v>
      </c>
      <c r="E205" s="64">
        <f t="shared" si="18"/>
        <v>0.0253152</v>
      </c>
      <c r="F205" s="71">
        <f t="shared" si="29"/>
        <v>8.759264333333334</v>
      </c>
      <c r="G205" s="64">
        <f t="shared" si="30"/>
        <v>0.22174252845120002</v>
      </c>
      <c r="H205" s="10" t="s">
        <v>115</v>
      </c>
      <c r="I205" s="63">
        <v>11.41842</v>
      </c>
      <c r="J205" s="63">
        <v>6.39386</v>
      </c>
      <c r="K205" s="63">
        <v>8.465513</v>
      </c>
      <c r="L205" s="65"/>
      <c r="M205" s="65"/>
      <c r="N205" s="11"/>
    </row>
    <row r="206" spans="1:14" ht="24">
      <c r="A206" s="10">
        <f t="shared" si="28"/>
        <v>25</v>
      </c>
      <c r="B206" s="192">
        <v>39854</v>
      </c>
      <c r="C206" s="63">
        <v>365.618</v>
      </c>
      <c r="D206" s="63">
        <v>0.064</v>
      </c>
      <c r="E206" s="64">
        <f t="shared" si="18"/>
        <v>0.005529600000000001</v>
      </c>
      <c r="F206" s="71">
        <f t="shared" si="29"/>
        <v>13.79359</v>
      </c>
      <c r="G206" s="64">
        <f t="shared" si="30"/>
        <v>0.076273035264</v>
      </c>
      <c r="H206" s="10" t="s">
        <v>116</v>
      </c>
      <c r="I206" s="63">
        <v>14.54515</v>
      </c>
      <c r="J206" s="63">
        <v>24.10176</v>
      </c>
      <c r="K206" s="63">
        <v>2.73386</v>
      </c>
      <c r="L206" s="65"/>
      <c r="M206" s="65"/>
      <c r="N206" s="11"/>
    </row>
    <row r="207" spans="1:14" ht="24">
      <c r="A207" s="10">
        <f t="shared" si="28"/>
        <v>26</v>
      </c>
      <c r="B207" s="192">
        <v>39861</v>
      </c>
      <c r="C207" s="63">
        <v>365.618</v>
      </c>
      <c r="D207" s="63">
        <v>0.073</v>
      </c>
      <c r="E207" s="64">
        <f t="shared" si="18"/>
        <v>0.0063072</v>
      </c>
      <c r="F207" s="71">
        <f t="shared" si="29"/>
        <v>5.314496666666667</v>
      </c>
      <c r="G207" s="64">
        <f t="shared" si="30"/>
        <v>0.033519593376</v>
      </c>
      <c r="H207" s="10" t="s">
        <v>117</v>
      </c>
      <c r="I207" s="63">
        <v>2.41303</v>
      </c>
      <c r="J207" s="63">
        <v>6.43889</v>
      </c>
      <c r="K207" s="63">
        <v>7.09157</v>
      </c>
      <c r="L207" s="65"/>
      <c r="M207" s="65"/>
      <c r="N207" s="11"/>
    </row>
    <row r="208" spans="1:14" ht="24.75" thickBot="1">
      <c r="A208" s="10">
        <f t="shared" si="28"/>
        <v>27</v>
      </c>
      <c r="B208" s="195">
        <v>39883</v>
      </c>
      <c r="C208" s="80">
        <v>365.99</v>
      </c>
      <c r="D208" s="80">
        <v>0.048</v>
      </c>
      <c r="E208" s="81">
        <f t="shared" si="18"/>
        <v>0.0041472</v>
      </c>
      <c r="F208" s="86">
        <f t="shared" si="29"/>
        <v>11.257510000000002</v>
      </c>
      <c r="G208" s="81">
        <f t="shared" si="30"/>
        <v>0.04668714547200001</v>
      </c>
      <c r="H208" s="88" t="s">
        <v>118</v>
      </c>
      <c r="I208" s="80">
        <v>15.87113</v>
      </c>
      <c r="J208" s="80">
        <v>13.40021</v>
      </c>
      <c r="K208" s="80">
        <v>4.50119</v>
      </c>
      <c r="L208" s="65"/>
      <c r="M208" s="65"/>
      <c r="N208" s="11"/>
    </row>
    <row r="209" spans="1:14" ht="24">
      <c r="A209" s="10">
        <v>1</v>
      </c>
      <c r="B209" s="196">
        <v>39912</v>
      </c>
      <c r="C209" s="85">
        <v>365.578</v>
      </c>
      <c r="D209" s="85">
        <v>0.016</v>
      </c>
      <c r="E209" s="82">
        <f t="shared" si="18"/>
        <v>0.0013824000000000002</v>
      </c>
      <c r="F209" s="83">
        <f t="shared" si="29"/>
        <v>21.19074666666667</v>
      </c>
      <c r="G209" s="82">
        <f t="shared" si="30"/>
        <v>0.02929408819200001</v>
      </c>
      <c r="H209" s="95" t="s">
        <v>119</v>
      </c>
      <c r="I209" s="85">
        <v>20.16296</v>
      </c>
      <c r="J209" s="85">
        <v>20.62046</v>
      </c>
      <c r="K209" s="85">
        <v>22.78882</v>
      </c>
      <c r="L209" s="65"/>
      <c r="M209" s="65"/>
      <c r="N209" s="11"/>
    </row>
    <row r="210" spans="1:14" ht="24">
      <c r="A210" s="10">
        <v>2</v>
      </c>
      <c r="B210" s="192">
        <v>39945</v>
      </c>
      <c r="C210" s="63">
        <v>365.618</v>
      </c>
      <c r="D210" s="63">
        <v>0.193</v>
      </c>
      <c r="E210" s="64">
        <f t="shared" si="18"/>
        <v>0.0166752</v>
      </c>
      <c r="F210" s="71">
        <f aca="true" t="shared" si="31" ref="F210:F215">+AVERAGE(I210:K210)</f>
        <v>28.414693333333332</v>
      </c>
      <c r="G210" s="64">
        <f aca="true" t="shared" si="32" ref="G210:G215">F210*E210</f>
        <v>0.473820694272</v>
      </c>
      <c r="H210" s="12" t="s">
        <v>120</v>
      </c>
      <c r="I210" s="63">
        <v>36.08202</v>
      </c>
      <c r="J210" s="63">
        <v>24.3419</v>
      </c>
      <c r="K210" s="63">
        <v>24.82016</v>
      </c>
      <c r="L210" s="65"/>
      <c r="M210" s="65"/>
      <c r="N210" s="11"/>
    </row>
    <row r="211" spans="1:14" ht="24">
      <c r="A211" s="10">
        <v>3</v>
      </c>
      <c r="B211" s="192">
        <v>39956</v>
      </c>
      <c r="C211" s="63">
        <v>365.638</v>
      </c>
      <c r="D211" s="63">
        <v>0.854</v>
      </c>
      <c r="E211" s="64">
        <f t="shared" si="18"/>
        <v>0.0737856</v>
      </c>
      <c r="F211" s="71">
        <f t="shared" si="31"/>
        <v>28.406606666666665</v>
      </c>
      <c r="G211" s="64">
        <f t="shared" si="32"/>
        <v>2.095998516864</v>
      </c>
      <c r="H211" s="12" t="s">
        <v>121</v>
      </c>
      <c r="I211" s="63">
        <v>28.49206</v>
      </c>
      <c r="J211" s="63">
        <v>29.95864</v>
      </c>
      <c r="K211" s="63">
        <v>26.76912</v>
      </c>
      <c r="L211" s="65"/>
      <c r="M211" s="65"/>
      <c r="N211" s="11"/>
    </row>
    <row r="212" spans="1:14" ht="24">
      <c r="A212" s="10">
        <v>4</v>
      </c>
      <c r="B212" s="192">
        <v>39966</v>
      </c>
      <c r="C212" s="63">
        <v>365.618</v>
      </c>
      <c r="D212" s="63">
        <v>0.822</v>
      </c>
      <c r="E212" s="64">
        <f t="shared" si="18"/>
        <v>0.0710208</v>
      </c>
      <c r="F212" s="71">
        <f t="shared" si="31"/>
        <v>16.998413333333332</v>
      </c>
      <c r="G212" s="64">
        <f t="shared" si="32"/>
        <v>1.2072409136639999</v>
      </c>
      <c r="H212" s="12" t="s">
        <v>122</v>
      </c>
      <c r="I212" s="63">
        <v>14.48885</v>
      </c>
      <c r="J212" s="63">
        <v>14.54627</v>
      </c>
      <c r="K212" s="63">
        <v>21.96012</v>
      </c>
      <c r="L212" s="65"/>
      <c r="M212" s="65"/>
      <c r="N212" s="11"/>
    </row>
    <row r="213" spans="1:14" ht="24">
      <c r="A213" s="10">
        <v>5</v>
      </c>
      <c r="B213" s="192">
        <v>39983</v>
      </c>
      <c r="C213" s="63">
        <v>365.898</v>
      </c>
      <c r="D213" s="63">
        <v>5.538</v>
      </c>
      <c r="E213" s="64">
        <f t="shared" si="18"/>
        <v>0.47848320000000005</v>
      </c>
      <c r="F213" s="71">
        <f t="shared" si="31"/>
        <v>78.19851333333332</v>
      </c>
      <c r="G213" s="64">
        <f t="shared" si="32"/>
        <v>37.416674894976</v>
      </c>
      <c r="H213" s="12" t="s">
        <v>123</v>
      </c>
      <c r="I213" s="63">
        <v>86.55912</v>
      </c>
      <c r="J213" s="63">
        <v>75.78254</v>
      </c>
      <c r="K213" s="63">
        <v>72.25388</v>
      </c>
      <c r="L213" s="65"/>
      <c r="M213" s="65"/>
      <c r="N213" s="11"/>
    </row>
    <row r="214" spans="1:14" ht="24">
      <c r="A214" s="10">
        <v>6</v>
      </c>
      <c r="B214" s="192">
        <v>39987</v>
      </c>
      <c r="C214" s="63">
        <v>365.728</v>
      </c>
      <c r="D214" s="63">
        <v>2.398</v>
      </c>
      <c r="E214" s="64">
        <f t="shared" si="18"/>
        <v>0.20718720000000002</v>
      </c>
      <c r="F214" s="71">
        <f t="shared" si="31"/>
        <v>59.59336333333332</v>
      </c>
      <c r="G214" s="64">
        <f t="shared" si="32"/>
        <v>12.346982087615999</v>
      </c>
      <c r="H214" s="12" t="s">
        <v>124</v>
      </c>
      <c r="I214" s="63">
        <v>57.07234</v>
      </c>
      <c r="J214" s="63">
        <v>61.30585</v>
      </c>
      <c r="K214" s="63">
        <v>60.4019</v>
      </c>
      <c r="L214" s="65"/>
      <c r="M214" s="65"/>
      <c r="N214" s="11"/>
    </row>
    <row r="215" spans="1:14" ht="24">
      <c r="A215" s="10">
        <v>7</v>
      </c>
      <c r="B215" s="192">
        <v>40003</v>
      </c>
      <c r="C215" s="63">
        <v>365.958</v>
      </c>
      <c r="D215" s="63">
        <v>6.72</v>
      </c>
      <c r="E215" s="64">
        <f t="shared" si="18"/>
        <v>0.580608</v>
      </c>
      <c r="F215" s="71">
        <f t="shared" si="31"/>
        <v>83.78637666666667</v>
      </c>
      <c r="G215" s="64">
        <f t="shared" si="32"/>
        <v>48.64704058368</v>
      </c>
      <c r="H215" s="10" t="s">
        <v>125</v>
      </c>
      <c r="I215" s="63">
        <v>89.66782</v>
      </c>
      <c r="J215" s="63">
        <v>99.43131</v>
      </c>
      <c r="K215" s="63">
        <v>62.26</v>
      </c>
      <c r="L215" s="65"/>
      <c r="M215" s="65"/>
      <c r="N215" s="11"/>
    </row>
    <row r="216" spans="1:14" ht="24">
      <c r="A216" s="10">
        <v>8</v>
      </c>
      <c r="B216" s="192">
        <v>40009</v>
      </c>
      <c r="C216" s="63">
        <v>365.778</v>
      </c>
      <c r="D216" s="63">
        <v>2.574</v>
      </c>
      <c r="E216" s="64">
        <f t="shared" si="18"/>
        <v>0.2223936</v>
      </c>
      <c r="F216" s="71">
        <f aca="true" t="shared" si="33" ref="F216:F223">+AVERAGE(I216:K216)</f>
        <v>87.86431</v>
      </c>
      <c r="G216" s="64">
        <f aca="true" t="shared" si="34" ref="G216:G223">F216*E216</f>
        <v>19.540460212416</v>
      </c>
      <c r="H216" s="10" t="s">
        <v>126</v>
      </c>
      <c r="I216" s="63">
        <v>76.98559</v>
      </c>
      <c r="J216" s="63">
        <v>111.05667</v>
      </c>
      <c r="K216" s="63">
        <v>75.55067</v>
      </c>
      <c r="L216" s="65"/>
      <c r="M216" s="65"/>
      <c r="N216" s="11"/>
    </row>
    <row r="217" spans="1:14" ht="24">
      <c r="A217" s="10">
        <v>9</v>
      </c>
      <c r="B217" s="192">
        <v>40017</v>
      </c>
      <c r="C217" s="63">
        <v>365.808</v>
      </c>
      <c r="D217" s="63">
        <v>3.545</v>
      </c>
      <c r="E217" s="64">
        <f t="shared" si="18"/>
        <v>0.306288</v>
      </c>
      <c r="F217" s="71">
        <f t="shared" si="33"/>
        <v>7.468233333333334</v>
      </c>
      <c r="G217" s="64">
        <f t="shared" si="34"/>
        <v>2.2874302512000004</v>
      </c>
      <c r="H217" s="10" t="s">
        <v>127</v>
      </c>
      <c r="I217" s="63">
        <v>7.631</v>
      </c>
      <c r="J217" s="63">
        <v>9.5288</v>
      </c>
      <c r="K217" s="63">
        <v>5.2449</v>
      </c>
      <c r="L217" s="65"/>
      <c r="M217" s="65"/>
      <c r="N217" s="11"/>
    </row>
    <row r="218" spans="1:14" ht="24">
      <c r="A218" s="10">
        <v>10</v>
      </c>
      <c r="B218" s="197">
        <v>40030</v>
      </c>
      <c r="C218" s="63">
        <v>365.588</v>
      </c>
      <c r="D218" s="63">
        <v>0.694</v>
      </c>
      <c r="E218" s="64">
        <f t="shared" si="18"/>
        <v>0.0599616</v>
      </c>
      <c r="F218" s="71">
        <f t="shared" si="33"/>
        <v>32.170343333333335</v>
      </c>
      <c r="G218" s="64">
        <f t="shared" si="34"/>
        <v>1.928985258816</v>
      </c>
      <c r="H218" s="10" t="s">
        <v>128</v>
      </c>
      <c r="I218" s="63">
        <v>24.04237</v>
      </c>
      <c r="J218" s="63">
        <v>36.12894</v>
      </c>
      <c r="K218" s="63">
        <v>36.33972</v>
      </c>
      <c r="L218" s="65"/>
      <c r="M218" s="65"/>
      <c r="N218" s="11"/>
    </row>
    <row r="219" spans="1:14" ht="24">
      <c r="A219" s="10">
        <v>11</v>
      </c>
      <c r="B219" s="197">
        <v>40042</v>
      </c>
      <c r="C219" s="63">
        <v>365.658</v>
      </c>
      <c r="D219" s="63">
        <v>1.463</v>
      </c>
      <c r="E219" s="64">
        <f t="shared" si="18"/>
        <v>0.12640320000000002</v>
      </c>
      <c r="F219" s="71">
        <f t="shared" si="33"/>
        <v>59.62329333333333</v>
      </c>
      <c r="G219" s="64">
        <f t="shared" si="34"/>
        <v>7.536575071872001</v>
      </c>
      <c r="H219" s="10" t="s">
        <v>129</v>
      </c>
      <c r="I219" s="63">
        <v>56.95338</v>
      </c>
      <c r="J219" s="63">
        <v>61.3213</v>
      </c>
      <c r="K219" s="63">
        <v>60.5952</v>
      </c>
      <c r="L219" s="65"/>
      <c r="M219" s="65"/>
      <c r="N219" s="11"/>
    </row>
    <row r="220" spans="1:14" ht="24">
      <c r="A220" s="10">
        <v>12</v>
      </c>
      <c r="B220" s="197">
        <v>40060</v>
      </c>
      <c r="C220" s="63">
        <v>365.768</v>
      </c>
      <c r="D220" s="63">
        <v>2.39</v>
      </c>
      <c r="E220" s="64">
        <f t="shared" si="18"/>
        <v>0.206496</v>
      </c>
      <c r="F220" s="71">
        <f t="shared" si="33"/>
        <v>39.063739999999996</v>
      </c>
      <c r="G220" s="64">
        <f t="shared" si="34"/>
        <v>8.06650605504</v>
      </c>
      <c r="H220" s="10" t="s">
        <v>130</v>
      </c>
      <c r="I220" s="63">
        <v>40.78901</v>
      </c>
      <c r="J220" s="63">
        <v>36.07823</v>
      </c>
      <c r="K220" s="63">
        <v>40.32398</v>
      </c>
      <c r="L220" s="65"/>
      <c r="M220" s="65"/>
      <c r="N220" s="11"/>
    </row>
    <row r="221" spans="1:14" ht="24">
      <c r="A221" s="10">
        <v>13</v>
      </c>
      <c r="B221" s="197">
        <v>40064</v>
      </c>
      <c r="C221" s="63">
        <v>366.178</v>
      </c>
      <c r="D221" s="63">
        <v>11.417</v>
      </c>
      <c r="E221" s="64">
        <f t="shared" si="18"/>
        <v>0.9864288</v>
      </c>
      <c r="F221" s="71">
        <f t="shared" si="33"/>
        <v>350.6898733333333</v>
      </c>
      <c r="G221" s="64">
        <f t="shared" si="34"/>
        <v>345.930590924352</v>
      </c>
      <c r="H221" s="10" t="s">
        <v>101</v>
      </c>
      <c r="I221" s="63">
        <v>236.30908</v>
      </c>
      <c r="J221" s="63">
        <v>391.37272</v>
      </c>
      <c r="K221" s="63">
        <v>424.38782</v>
      </c>
      <c r="L221" s="65"/>
      <c r="M221" s="65"/>
      <c r="N221" s="11"/>
    </row>
    <row r="222" spans="1:14" ht="24">
      <c r="A222" s="10">
        <v>14</v>
      </c>
      <c r="B222" s="197">
        <v>40079</v>
      </c>
      <c r="C222" s="63">
        <v>365.858</v>
      </c>
      <c r="D222" s="63">
        <v>3.64</v>
      </c>
      <c r="E222" s="64">
        <f t="shared" si="18"/>
        <v>0.31449600000000005</v>
      </c>
      <c r="F222" s="71">
        <f t="shared" si="33"/>
        <v>27.30596</v>
      </c>
      <c r="G222" s="64">
        <f t="shared" si="34"/>
        <v>8.587615196160002</v>
      </c>
      <c r="H222" s="10" t="s">
        <v>102</v>
      </c>
      <c r="I222" s="63">
        <v>24.23508</v>
      </c>
      <c r="J222" s="63">
        <v>27.72674</v>
      </c>
      <c r="K222" s="63">
        <v>29.95606</v>
      </c>
      <c r="L222" s="65"/>
      <c r="M222" s="65"/>
      <c r="N222" s="11"/>
    </row>
    <row r="223" spans="1:14" ht="24">
      <c r="A223" s="10">
        <v>15</v>
      </c>
      <c r="B223" s="197">
        <v>40091</v>
      </c>
      <c r="C223" s="63">
        <v>365.958</v>
      </c>
      <c r="D223" s="63">
        <v>3.864</v>
      </c>
      <c r="E223" s="64">
        <f t="shared" si="18"/>
        <v>0.3338496</v>
      </c>
      <c r="F223" s="71">
        <f t="shared" si="33"/>
        <v>154.03647333333333</v>
      </c>
      <c r="G223" s="64">
        <f t="shared" si="34"/>
        <v>51.425015007744</v>
      </c>
      <c r="H223" s="10" t="s">
        <v>131</v>
      </c>
      <c r="I223" s="63">
        <v>113.60217</v>
      </c>
      <c r="J223" s="63">
        <v>134.14124</v>
      </c>
      <c r="K223" s="63">
        <v>214.36601</v>
      </c>
      <c r="L223" s="65"/>
      <c r="M223" s="65"/>
      <c r="N223" s="11"/>
    </row>
    <row r="224" spans="1:14" ht="24">
      <c r="A224" s="10">
        <v>16</v>
      </c>
      <c r="B224" s="197">
        <v>40101</v>
      </c>
      <c r="C224" s="63">
        <v>365.825</v>
      </c>
      <c r="D224" s="63">
        <v>1.935</v>
      </c>
      <c r="E224" s="64">
        <f t="shared" si="18"/>
        <v>0.16718400000000003</v>
      </c>
      <c r="F224" s="71">
        <f>+AVERAGE(I224:K224)</f>
        <v>75.66136333333334</v>
      </c>
      <c r="G224" s="64">
        <f>F224*E224</f>
        <v>12.649369367520004</v>
      </c>
      <c r="H224" s="10" t="s">
        <v>132</v>
      </c>
      <c r="I224" s="63">
        <v>85.02974</v>
      </c>
      <c r="J224" s="63">
        <v>69.15685</v>
      </c>
      <c r="K224" s="63">
        <v>72.7975</v>
      </c>
      <c r="L224" s="65"/>
      <c r="M224" s="65"/>
      <c r="N224" s="11"/>
    </row>
    <row r="225" spans="1:14" ht="24">
      <c r="A225" s="10">
        <v>17</v>
      </c>
      <c r="B225" s="197">
        <v>40106</v>
      </c>
      <c r="C225" s="63">
        <v>365.868</v>
      </c>
      <c r="D225" s="63">
        <v>2.899</v>
      </c>
      <c r="E225" s="64">
        <f t="shared" si="18"/>
        <v>0.2504736</v>
      </c>
      <c r="F225" s="71">
        <f>+AVERAGE(I225:K225)</f>
        <v>126.89434333333334</v>
      </c>
      <c r="G225" s="64">
        <f>F225*E225</f>
        <v>31.783682994336004</v>
      </c>
      <c r="H225" s="10" t="s">
        <v>104</v>
      </c>
      <c r="I225" s="63">
        <v>138.30798</v>
      </c>
      <c r="J225" s="63">
        <v>130.59173</v>
      </c>
      <c r="K225" s="63">
        <v>111.78332</v>
      </c>
      <c r="L225" s="65"/>
      <c r="M225" s="65"/>
      <c r="N225" s="11"/>
    </row>
    <row r="226" spans="1:14" ht="24">
      <c r="A226" s="10">
        <v>18</v>
      </c>
      <c r="B226" s="197">
        <v>40108</v>
      </c>
      <c r="C226" s="63">
        <v>365.898</v>
      </c>
      <c r="D226" s="63">
        <v>3.268</v>
      </c>
      <c r="E226" s="64">
        <f t="shared" si="18"/>
        <v>0.2823552</v>
      </c>
      <c r="F226" s="71">
        <f>+AVERAGE(I226:K226)</f>
        <v>80.81229333333333</v>
      </c>
      <c r="G226" s="64">
        <f>F226*E226</f>
        <v>22.817771246591995</v>
      </c>
      <c r="H226" s="10" t="s">
        <v>105</v>
      </c>
      <c r="I226" s="63">
        <v>86.75682</v>
      </c>
      <c r="J226" s="63">
        <v>78.84731</v>
      </c>
      <c r="K226" s="63">
        <v>76.83275</v>
      </c>
      <c r="L226" s="65"/>
      <c r="M226" s="65"/>
      <c r="N226" s="11"/>
    </row>
    <row r="227" spans="1:14" ht="24">
      <c r="A227" s="10">
        <v>19</v>
      </c>
      <c r="B227" s="197">
        <v>43781</v>
      </c>
      <c r="C227" s="63">
        <v>365.788</v>
      </c>
      <c r="D227" s="63">
        <v>1.188</v>
      </c>
      <c r="E227" s="64">
        <f t="shared" si="18"/>
        <v>0.1026432</v>
      </c>
      <c r="F227" s="71">
        <f>+AVERAGE(I227:K227)</f>
        <v>27.41122333333333</v>
      </c>
      <c r="G227" s="64">
        <f>F227*E227</f>
        <v>2.8135756788479998</v>
      </c>
      <c r="H227" s="10" t="s">
        <v>133</v>
      </c>
      <c r="I227" s="63">
        <v>31.84386</v>
      </c>
      <c r="J227" s="63">
        <v>32.88678</v>
      </c>
      <c r="K227" s="63">
        <v>17.50303</v>
      </c>
      <c r="L227" s="65"/>
      <c r="M227" s="65"/>
      <c r="N227" s="11"/>
    </row>
    <row r="228" spans="1:14" ht="24">
      <c r="A228" s="10">
        <v>20</v>
      </c>
      <c r="B228" s="197">
        <v>40131</v>
      </c>
      <c r="C228" s="63">
        <v>365.758</v>
      </c>
      <c r="D228" s="63">
        <v>1.344</v>
      </c>
      <c r="E228" s="64">
        <f t="shared" si="18"/>
        <v>0.11612160000000002</v>
      </c>
      <c r="F228" s="71">
        <f aca="true" t="shared" si="35" ref="F228:F239">+AVERAGE(I228:K228)</f>
        <v>20.350656666666666</v>
      </c>
      <c r="G228" s="64">
        <f aca="true" t="shared" si="36" ref="G228:G239">F228*E228</f>
        <v>2.363150813184</v>
      </c>
      <c r="H228" s="10" t="s">
        <v>134</v>
      </c>
      <c r="I228" s="63">
        <v>11.99904</v>
      </c>
      <c r="J228" s="63">
        <v>28.69739</v>
      </c>
      <c r="K228" s="63">
        <v>20.35554</v>
      </c>
      <c r="L228" s="65"/>
      <c r="M228" s="65"/>
      <c r="N228" s="11"/>
    </row>
    <row r="229" spans="1:14" ht="24">
      <c r="A229" s="10">
        <v>21</v>
      </c>
      <c r="B229" s="197">
        <v>40135</v>
      </c>
      <c r="C229" s="63">
        <v>365.738</v>
      </c>
      <c r="D229" s="63">
        <v>0.957</v>
      </c>
      <c r="E229" s="64">
        <f aca="true" t="shared" si="37" ref="E229:E412">D229*0.0864</f>
        <v>0.0826848</v>
      </c>
      <c r="F229" s="71">
        <f t="shared" si="35"/>
        <v>38.513036666666665</v>
      </c>
      <c r="G229" s="64">
        <f t="shared" si="36"/>
        <v>3.1844427341759998</v>
      </c>
      <c r="H229" s="10" t="s">
        <v>135</v>
      </c>
      <c r="I229" s="63">
        <v>45.46892</v>
      </c>
      <c r="J229" s="63">
        <v>33.46347</v>
      </c>
      <c r="K229" s="63">
        <v>36.60672</v>
      </c>
      <c r="L229" s="65"/>
      <c r="M229" s="65"/>
      <c r="N229" s="11"/>
    </row>
    <row r="230" spans="1:14" ht="24">
      <c r="A230" s="10">
        <v>22</v>
      </c>
      <c r="B230" s="197">
        <v>40145</v>
      </c>
      <c r="C230" s="63">
        <v>365.678</v>
      </c>
      <c r="D230" s="63">
        <v>0.534</v>
      </c>
      <c r="E230" s="64">
        <f t="shared" si="37"/>
        <v>0.04613760000000001</v>
      </c>
      <c r="F230" s="71">
        <f t="shared" si="35"/>
        <v>23.076296666666668</v>
      </c>
      <c r="G230" s="64">
        <f t="shared" si="36"/>
        <v>1.0646849450880003</v>
      </c>
      <c r="H230" s="10" t="s">
        <v>136</v>
      </c>
      <c r="I230" s="63">
        <v>26.30514</v>
      </c>
      <c r="J230" s="63">
        <v>21.49737</v>
      </c>
      <c r="K230" s="63">
        <v>21.42638</v>
      </c>
      <c r="L230" s="65"/>
      <c r="M230" s="65"/>
      <c r="N230" s="11"/>
    </row>
    <row r="231" spans="1:14" ht="24">
      <c r="A231" s="10">
        <v>23</v>
      </c>
      <c r="B231" s="197">
        <v>40153</v>
      </c>
      <c r="C231" s="63">
        <v>365.638</v>
      </c>
      <c r="D231" s="63">
        <v>0.272</v>
      </c>
      <c r="E231" s="64">
        <f t="shared" si="37"/>
        <v>0.023500800000000002</v>
      </c>
      <c r="F231" s="71">
        <f t="shared" si="35"/>
        <v>41.64831</v>
      </c>
      <c r="G231" s="64">
        <f t="shared" si="36"/>
        <v>0.9787686036480001</v>
      </c>
      <c r="H231" s="10" t="s">
        <v>137</v>
      </c>
      <c r="I231" s="63">
        <v>41.61632</v>
      </c>
      <c r="J231" s="63">
        <v>46.04455</v>
      </c>
      <c r="K231" s="63">
        <v>37.28406</v>
      </c>
      <c r="L231" s="65"/>
      <c r="M231" s="65"/>
      <c r="N231" s="11"/>
    </row>
    <row r="232" spans="1:14" ht="24">
      <c r="A232" s="10">
        <v>24</v>
      </c>
      <c r="B232" s="197">
        <v>40160</v>
      </c>
      <c r="C232" s="63">
        <v>365.758</v>
      </c>
      <c r="D232" s="63">
        <v>0.137</v>
      </c>
      <c r="E232" s="64">
        <f t="shared" si="37"/>
        <v>0.011836800000000001</v>
      </c>
      <c r="F232" s="71">
        <f t="shared" si="35"/>
        <v>12.58169</v>
      </c>
      <c r="G232" s="64">
        <f t="shared" si="36"/>
        <v>0.14892694819200003</v>
      </c>
      <c r="H232" s="10" t="s">
        <v>115</v>
      </c>
      <c r="I232" s="63">
        <v>14.53254</v>
      </c>
      <c r="J232" s="63">
        <v>6.9376</v>
      </c>
      <c r="K232" s="63">
        <v>16.27493</v>
      </c>
      <c r="L232" s="65"/>
      <c r="M232" s="65"/>
      <c r="N232" s="11"/>
    </row>
    <row r="233" spans="1:14" ht="24">
      <c r="A233" s="10">
        <v>25</v>
      </c>
      <c r="B233" s="197">
        <v>40167</v>
      </c>
      <c r="C233" s="63">
        <v>365.548</v>
      </c>
      <c r="D233" s="63">
        <v>0.031</v>
      </c>
      <c r="E233" s="64">
        <f t="shared" si="37"/>
        <v>0.0026784</v>
      </c>
      <c r="F233" s="71">
        <f t="shared" si="35"/>
        <v>13.254173333333332</v>
      </c>
      <c r="G233" s="64">
        <f t="shared" si="36"/>
        <v>0.035499977855999995</v>
      </c>
      <c r="H233" s="10" t="s">
        <v>116</v>
      </c>
      <c r="I233" s="63">
        <v>20.87512</v>
      </c>
      <c r="J233" s="63">
        <v>10.05064</v>
      </c>
      <c r="K233" s="63">
        <v>8.83676</v>
      </c>
      <c r="L233" s="65"/>
      <c r="M233" s="65"/>
      <c r="N233" s="11"/>
    </row>
    <row r="234" spans="1:14" ht="24">
      <c r="A234" s="10">
        <v>26</v>
      </c>
      <c r="B234" s="197">
        <v>40174</v>
      </c>
      <c r="C234" s="63">
        <v>365.548</v>
      </c>
      <c r="D234" s="63">
        <v>0.048</v>
      </c>
      <c r="E234" s="64">
        <f t="shared" si="37"/>
        <v>0.0041472</v>
      </c>
      <c r="F234" s="71">
        <f t="shared" si="35"/>
        <v>20.72705</v>
      </c>
      <c r="G234" s="64">
        <f t="shared" si="36"/>
        <v>0.08595922176</v>
      </c>
      <c r="H234" s="10" t="s">
        <v>117</v>
      </c>
      <c r="I234" s="63">
        <v>27.07324</v>
      </c>
      <c r="J234" s="63">
        <v>14.05598</v>
      </c>
      <c r="K234" s="63">
        <v>21.05193</v>
      </c>
      <c r="L234" s="65"/>
      <c r="M234" s="65"/>
      <c r="N234" s="11"/>
    </row>
    <row r="235" spans="1:14" ht="24">
      <c r="A235" s="10">
        <v>27</v>
      </c>
      <c r="B235" s="197">
        <v>40190</v>
      </c>
      <c r="C235" s="63">
        <v>366.558</v>
      </c>
      <c r="D235" s="63">
        <v>0.042</v>
      </c>
      <c r="E235" s="64">
        <f t="shared" si="37"/>
        <v>0.0036288000000000006</v>
      </c>
      <c r="F235" s="71">
        <f t="shared" si="35"/>
        <v>7.1804</v>
      </c>
      <c r="G235" s="64">
        <f t="shared" si="36"/>
        <v>0.026056235520000002</v>
      </c>
      <c r="H235" s="10" t="s">
        <v>118</v>
      </c>
      <c r="I235" s="63">
        <v>8.35771</v>
      </c>
      <c r="J235" s="63">
        <v>7.6631</v>
      </c>
      <c r="K235" s="63">
        <v>5.52039</v>
      </c>
      <c r="L235" s="65"/>
      <c r="M235" s="65"/>
      <c r="N235" s="11"/>
    </row>
    <row r="236" spans="1:14" ht="24">
      <c r="A236" s="10">
        <v>28</v>
      </c>
      <c r="B236" s="197">
        <v>40201</v>
      </c>
      <c r="C236" s="63">
        <v>366.408</v>
      </c>
      <c r="D236" s="63">
        <v>0.047</v>
      </c>
      <c r="E236" s="64">
        <f t="shared" si="37"/>
        <v>0.0040608</v>
      </c>
      <c r="F236" s="71">
        <f t="shared" si="35"/>
        <v>2.6610533333333333</v>
      </c>
      <c r="G236" s="64">
        <f t="shared" si="36"/>
        <v>0.010806005375999999</v>
      </c>
      <c r="H236" s="10" t="s">
        <v>138</v>
      </c>
      <c r="I236" s="63">
        <v>2.79886</v>
      </c>
      <c r="J236" s="63">
        <v>3.82316</v>
      </c>
      <c r="K236" s="63">
        <v>1.36114</v>
      </c>
      <c r="L236" s="65"/>
      <c r="M236" s="65"/>
      <c r="N236" s="11"/>
    </row>
    <row r="237" spans="1:14" ht="24">
      <c r="A237" s="10">
        <v>29</v>
      </c>
      <c r="B237" s="197">
        <v>40209</v>
      </c>
      <c r="C237" s="63">
        <v>36.398</v>
      </c>
      <c r="D237" s="63">
        <v>0.03</v>
      </c>
      <c r="E237" s="64">
        <f t="shared" si="37"/>
        <v>0.002592</v>
      </c>
      <c r="F237" s="71">
        <f t="shared" si="35"/>
        <v>2.46987</v>
      </c>
      <c r="G237" s="64">
        <f t="shared" si="36"/>
        <v>0.006401903039999999</v>
      </c>
      <c r="H237" s="10" t="s">
        <v>139</v>
      </c>
      <c r="I237" s="63">
        <v>3.2417</v>
      </c>
      <c r="J237" s="63">
        <v>1.5885</v>
      </c>
      <c r="K237" s="63">
        <v>2.57941</v>
      </c>
      <c r="L237" s="65"/>
      <c r="M237" s="65"/>
      <c r="N237" s="11"/>
    </row>
    <row r="238" spans="1:13" ht="24">
      <c r="A238" s="10">
        <v>30</v>
      </c>
      <c r="B238" s="197">
        <v>40211</v>
      </c>
      <c r="C238" s="63">
        <v>366.408</v>
      </c>
      <c r="D238" s="63">
        <v>0.044</v>
      </c>
      <c r="E238" s="64">
        <f t="shared" si="37"/>
        <v>0.0038016</v>
      </c>
      <c r="F238" s="71">
        <f t="shared" si="35"/>
        <v>9.257593333333334</v>
      </c>
      <c r="G238" s="64">
        <f t="shared" si="36"/>
        <v>0.035193666816</v>
      </c>
      <c r="H238" s="10" t="s">
        <v>140</v>
      </c>
      <c r="I238" s="63">
        <v>16.57533</v>
      </c>
      <c r="J238" s="63">
        <v>2.81405</v>
      </c>
      <c r="K238" s="63">
        <v>8.3834</v>
      </c>
      <c r="L238" s="65"/>
      <c r="M238" s="6"/>
    </row>
    <row r="239" spans="1:13" ht="24">
      <c r="A239" s="10">
        <v>31</v>
      </c>
      <c r="B239" s="197">
        <v>40215</v>
      </c>
      <c r="C239" s="63">
        <v>366.378</v>
      </c>
      <c r="D239" s="63">
        <v>0.029</v>
      </c>
      <c r="E239" s="64">
        <f t="shared" si="37"/>
        <v>0.0025056</v>
      </c>
      <c r="F239" s="71">
        <f t="shared" si="35"/>
        <v>18.823356666666665</v>
      </c>
      <c r="G239" s="64">
        <f t="shared" si="36"/>
        <v>0.047163802464</v>
      </c>
      <c r="H239" s="10" t="s">
        <v>141</v>
      </c>
      <c r="I239" s="63">
        <v>16.31165</v>
      </c>
      <c r="J239" s="63">
        <v>20.80804</v>
      </c>
      <c r="K239" s="63">
        <v>19.35038</v>
      </c>
      <c r="L239" s="65"/>
      <c r="M239" s="6"/>
    </row>
    <row r="240" spans="1:13" ht="24">
      <c r="A240" s="10">
        <v>32</v>
      </c>
      <c r="B240" s="197">
        <v>40230</v>
      </c>
      <c r="C240" s="63">
        <v>366.378</v>
      </c>
      <c r="D240" s="63">
        <v>0.021</v>
      </c>
      <c r="E240" s="64">
        <f t="shared" si="37"/>
        <v>0.0018144000000000003</v>
      </c>
      <c r="F240" s="71">
        <f>+AVERAGE(I240:K240)</f>
        <v>7.87733</v>
      </c>
      <c r="G240" s="64">
        <f>F240*E240</f>
        <v>0.014292627552000002</v>
      </c>
      <c r="H240" s="10" t="s">
        <v>142</v>
      </c>
      <c r="I240" s="63">
        <v>9.43611</v>
      </c>
      <c r="J240" s="63">
        <v>8.4287</v>
      </c>
      <c r="K240" s="63">
        <v>5.76718</v>
      </c>
      <c r="L240" s="65"/>
      <c r="M240" s="6"/>
    </row>
    <row r="241" spans="1:13" ht="24.75" thickBot="1">
      <c r="A241" s="88">
        <v>33</v>
      </c>
      <c r="B241" s="198">
        <v>40244</v>
      </c>
      <c r="C241" s="80">
        <v>336.368</v>
      </c>
      <c r="D241" s="80">
        <v>0.022</v>
      </c>
      <c r="E241" s="81">
        <f t="shared" si="37"/>
        <v>0.0019008</v>
      </c>
      <c r="F241" s="86">
        <f>+AVERAGE(I241:K241)</f>
        <v>6.105589999999999</v>
      </c>
      <c r="G241" s="81">
        <f>F241*E241</f>
        <v>0.011605505471999998</v>
      </c>
      <c r="H241" s="88" t="s">
        <v>143</v>
      </c>
      <c r="I241" s="80">
        <v>3.35545</v>
      </c>
      <c r="J241" s="80">
        <v>6.88179</v>
      </c>
      <c r="K241" s="80">
        <v>8.07953</v>
      </c>
      <c r="L241" s="65"/>
      <c r="M241" s="6"/>
    </row>
    <row r="242" spans="1:13" ht="24">
      <c r="A242" s="10">
        <v>1</v>
      </c>
      <c r="B242" s="197" t="s">
        <v>144</v>
      </c>
      <c r="D242" s="63"/>
      <c r="E242" s="64"/>
      <c r="F242" s="71"/>
      <c r="G242" s="64"/>
      <c r="H242" s="10"/>
      <c r="I242" s="63"/>
      <c r="J242" s="63"/>
      <c r="K242" s="63"/>
      <c r="L242" s="65"/>
      <c r="M242" s="6"/>
    </row>
    <row r="243" spans="1:13" ht="24">
      <c r="A243" s="10">
        <v>2</v>
      </c>
      <c r="B243" s="197" t="s">
        <v>145</v>
      </c>
      <c r="D243" s="63"/>
      <c r="E243" s="64"/>
      <c r="F243" s="71"/>
      <c r="G243" s="64"/>
      <c r="H243" s="10"/>
      <c r="I243" s="63"/>
      <c r="J243" s="63"/>
      <c r="K243" s="63"/>
      <c r="L243" s="65"/>
      <c r="M243" s="6"/>
    </row>
    <row r="244" spans="1:13" ht="24">
      <c r="A244" s="10">
        <v>3</v>
      </c>
      <c r="B244" s="197">
        <v>40345</v>
      </c>
      <c r="C244" s="63">
        <v>365.398</v>
      </c>
      <c r="D244" s="63">
        <v>0.01</v>
      </c>
      <c r="E244" s="64">
        <f t="shared" si="37"/>
        <v>0.0008640000000000001</v>
      </c>
      <c r="F244" s="71">
        <f aca="true" t="shared" si="38" ref="F244:F302">+AVERAGE(I244:K244)</f>
        <v>3.6059099999999997</v>
      </c>
      <c r="G244" s="64">
        <f aca="true" t="shared" si="39" ref="G244:G302">F244*E244</f>
        <v>0.00311550624</v>
      </c>
      <c r="H244" s="96" t="s">
        <v>146</v>
      </c>
      <c r="I244" s="63">
        <v>3.95765</v>
      </c>
      <c r="J244" s="63">
        <v>2.98296</v>
      </c>
      <c r="K244" s="63">
        <v>3.87712</v>
      </c>
      <c r="L244" s="65"/>
      <c r="M244" s="6"/>
    </row>
    <row r="245" spans="1:13" ht="24">
      <c r="A245" s="10">
        <v>4</v>
      </c>
      <c r="B245" s="197">
        <v>40362</v>
      </c>
      <c r="C245" s="63">
        <v>365.378</v>
      </c>
      <c r="D245" s="63">
        <v>0.205</v>
      </c>
      <c r="E245" s="64">
        <f t="shared" si="37"/>
        <v>0.017712</v>
      </c>
      <c r="F245" s="71">
        <f t="shared" si="38"/>
        <v>49.39751666666666</v>
      </c>
      <c r="G245" s="64">
        <f t="shared" si="39"/>
        <v>0.8749288151999999</v>
      </c>
      <c r="H245" s="96" t="s">
        <v>147</v>
      </c>
      <c r="I245" s="63">
        <v>49.95809</v>
      </c>
      <c r="J245" s="63">
        <v>45.22706</v>
      </c>
      <c r="K245" s="63">
        <v>53.0074</v>
      </c>
      <c r="L245" s="65"/>
      <c r="M245" s="6"/>
    </row>
    <row r="246" spans="1:13" ht="24">
      <c r="A246" s="10">
        <v>5</v>
      </c>
      <c r="B246" s="197">
        <v>40378</v>
      </c>
      <c r="C246" s="63">
        <v>365.418</v>
      </c>
      <c r="D246" s="63">
        <v>0.359</v>
      </c>
      <c r="E246" s="64">
        <f t="shared" si="37"/>
        <v>0.0310176</v>
      </c>
      <c r="F246" s="71">
        <f t="shared" si="38"/>
        <v>122.61336666666666</v>
      </c>
      <c r="G246" s="64">
        <f t="shared" si="39"/>
        <v>3.8031723619199997</v>
      </c>
      <c r="H246" s="10" t="s">
        <v>148</v>
      </c>
      <c r="I246" s="63">
        <v>119.38256</v>
      </c>
      <c r="J246" s="63">
        <v>127.25345</v>
      </c>
      <c r="K246" s="63">
        <v>121.20409</v>
      </c>
      <c r="L246" s="65"/>
      <c r="M246" s="6"/>
    </row>
    <row r="247" spans="1:13" ht="24">
      <c r="A247" s="10">
        <v>6</v>
      </c>
      <c r="B247" s="197">
        <v>40397</v>
      </c>
      <c r="C247" s="63">
        <v>365.978</v>
      </c>
      <c r="D247" s="63">
        <v>11.091</v>
      </c>
      <c r="E247" s="64">
        <f t="shared" si="37"/>
        <v>0.9582624</v>
      </c>
      <c r="F247" s="71">
        <f t="shared" si="38"/>
        <v>109.6872</v>
      </c>
      <c r="G247" s="64">
        <f t="shared" si="39"/>
        <v>105.10911952128</v>
      </c>
      <c r="H247" s="96" t="s">
        <v>150</v>
      </c>
      <c r="I247" s="63">
        <v>80.23178</v>
      </c>
      <c r="J247" s="63">
        <v>140.18692</v>
      </c>
      <c r="K247" s="63">
        <v>108.6429</v>
      </c>
      <c r="L247" s="65"/>
      <c r="M247" s="6"/>
    </row>
    <row r="248" spans="1:13" ht="24">
      <c r="A248" s="10">
        <v>7</v>
      </c>
      <c r="B248" s="197">
        <v>40404</v>
      </c>
      <c r="C248" s="63">
        <v>368.808</v>
      </c>
      <c r="D248" s="63">
        <v>205.929</v>
      </c>
      <c r="E248" s="64">
        <f t="shared" si="37"/>
        <v>17.7922656</v>
      </c>
      <c r="F248" s="71">
        <f t="shared" si="38"/>
        <v>570.5468066666666</v>
      </c>
      <c r="G248" s="64">
        <f t="shared" si="39"/>
        <v>10151.320321445182</v>
      </c>
      <c r="H248" s="10" t="s">
        <v>151</v>
      </c>
      <c r="I248" s="63">
        <v>660.00392</v>
      </c>
      <c r="J248" s="63">
        <v>333.07887</v>
      </c>
      <c r="K248" s="63">
        <v>718.55763</v>
      </c>
      <c r="L248" s="65"/>
      <c r="M248" s="6"/>
    </row>
    <row r="249" spans="1:15" ht="24">
      <c r="A249" s="10">
        <v>8</v>
      </c>
      <c r="B249" s="197">
        <v>40409</v>
      </c>
      <c r="C249" s="63">
        <v>366.528</v>
      </c>
      <c r="D249" s="63">
        <v>28.381</v>
      </c>
      <c r="E249" s="64">
        <f t="shared" si="37"/>
        <v>2.4521184000000003</v>
      </c>
      <c r="F249" s="71">
        <f t="shared" si="38"/>
        <v>492.38566666666674</v>
      </c>
      <c r="G249" s="64">
        <f t="shared" si="39"/>
        <v>1207.3879531296002</v>
      </c>
      <c r="H249" s="10" t="s">
        <v>152</v>
      </c>
      <c r="I249" s="63">
        <v>475.32642</v>
      </c>
      <c r="J249" s="63">
        <v>516.13764</v>
      </c>
      <c r="K249" s="63">
        <v>485.69294</v>
      </c>
      <c r="L249" s="65"/>
      <c r="M249" s="6"/>
      <c r="O249" s="1" t="s">
        <v>149</v>
      </c>
    </row>
    <row r="250" spans="1:13" ht="24">
      <c r="A250" s="10">
        <v>9</v>
      </c>
      <c r="B250" s="197">
        <v>40412</v>
      </c>
      <c r="C250" s="63">
        <v>367.048</v>
      </c>
      <c r="D250" s="63">
        <v>67.519</v>
      </c>
      <c r="E250" s="64">
        <f t="shared" si="37"/>
        <v>5.833641600000001</v>
      </c>
      <c r="F250" s="71">
        <f t="shared" si="38"/>
        <v>523.0476</v>
      </c>
      <c r="G250" s="64">
        <f t="shared" si="39"/>
        <v>3051.2722381401604</v>
      </c>
      <c r="H250" s="10" t="s">
        <v>153</v>
      </c>
      <c r="I250" s="63">
        <v>518.81802</v>
      </c>
      <c r="J250" s="63">
        <v>525.15027</v>
      </c>
      <c r="K250" s="63">
        <v>525.17451</v>
      </c>
      <c r="L250" s="65"/>
      <c r="M250" s="6"/>
    </row>
    <row r="251" spans="1:13" ht="24">
      <c r="A251" s="10">
        <v>10</v>
      </c>
      <c r="B251" s="197">
        <v>40424</v>
      </c>
      <c r="C251" s="63">
        <v>365.978</v>
      </c>
      <c r="D251" s="63">
        <v>10.381</v>
      </c>
      <c r="E251" s="64">
        <f t="shared" si="37"/>
        <v>0.8969184000000001</v>
      </c>
      <c r="F251" s="63">
        <f t="shared" si="38"/>
        <v>103.60617</v>
      </c>
      <c r="G251" s="64">
        <f t="shared" si="39"/>
        <v>92.92628022652802</v>
      </c>
      <c r="H251" s="10" t="s">
        <v>126</v>
      </c>
      <c r="I251" s="63">
        <v>89.78224</v>
      </c>
      <c r="J251" s="63">
        <v>125.62399</v>
      </c>
      <c r="K251" s="63">
        <v>95.41228</v>
      </c>
      <c r="L251" s="65"/>
      <c r="M251" s="6"/>
    </row>
    <row r="252" spans="1:13" ht="24">
      <c r="A252" s="10">
        <v>11</v>
      </c>
      <c r="B252" s="197">
        <v>40447</v>
      </c>
      <c r="C252" s="63">
        <v>366.078</v>
      </c>
      <c r="D252" s="63">
        <v>6.383</v>
      </c>
      <c r="E252" s="64">
        <f t="shared" si="37"/>
        <v>0.5514912000000001</v>
      </c>
      <c r="F252" s="63">
        <f t="shared" si="38"/>
        <v>96.56548333333335</v>
      </c>
      <c r="G252" s="64">
        <f t="shared" si="39"/>
        <v>53.25501428208001</v>
      </c>
      <c r="H252" s="10" t="s">
        <v>127</v>
      </c>
      <c r="I252" s="63">
        <v>92.74902</v>
      </c>
      <c r="J252" s="63">
        <v>95.13125</v>
      </c>
      <c r="K252" s="63">
        <v>101.81618</v>
      </c>
      <c r="L252" s="65"/>
      <c r="M252" s="6"/>
    </row>
    <row r="253" spans="1:13" ht="24">
      <c r="A253" s="10">
        <v>12</v>
      </c>
      <c r="B253" s="197">
        <v>40458</v>
      </c>
      <c r="C253" s="63">
        <v>365.898</v>
      </c>
      <c r="D253" s="63">
        <v>2.579</v>
      </c>
      <c r="E253" s="64">
        <f t="shared" si="37"/>
        <v>0.22282560000000004</v>
      </c>
      <c r="F253" s="63">
        <f t="shared" si="38"/>
        <v>19.250023333333335</v>
      </c>
      <c r="G253" s="64">
        <f t="shared" si="39"/>
        <v>4.2893979992640014</v>
      </c>
      <c r="H253" s="10" t="s">
        <v>128</v>
      </c>
      <c r="I253" s="63">
        <v>18.96836</v>
      </c>
      <c r="J253" s="63">
        <v>26.96387</v>
      </c>
      <c r="K253" s="63">
        <v>11.81784</v>
      </c>
      <c r="L253" s="65"/>
      <c r="M253" s="6"/>
    </row>
    <row r="254" spans="1:13" ht="24">
      <c r="A254" s="10">
        <v>13</v>
      </c>
      <c r="B254" s="197">
        <v>40477</v>
      </c>
      <c r="C254" s="63">
        <v>366.038</v>
      </c>
      <c r="D254" s="63">
        <v>5.096</v>
      </c>
      <c r="E254" s="64">
        <f t="shared" si="37"/>
        <v>0.44029440000000003</v>
      </c>
      <c r="F254" s="63">
        <f t="shared" si="38"/>
        <v>28.80871</v>
      </c>
      <c r="G254" s="64">
        <f t="shared" si="39"/>
        <v>12.684313684224001</v>
      </c>
      <c r="H254" s="10" t="s">
        <v>129</v>
      </c>
      <c r="I254" s="63">
        <v>22.06288</v>
      </c>
      <c r="J254" s="63">
        <v>35.32708</v>
      </c>
      <c r="K254" s="63">
        <v>29.03617</v>
      </c>
      <c r="L254" s="65"/>
      <c r="M254" s="6"/>
    </row>
    <row r="255" spans="1:13" ht="24">
      <c r="A255" s="10">
        <v>14</v>
      </c>
      <c r="B255" s="197">
        <v>40481</v>
      </c>
      <c r="C255" s="63">
        <v>366.008</v>
      </c>
      <c r="D255" s="63">
        <v>4.661</v>
      </c>
      <c r="E255" s="64">
        <f t="shared" si="37"/>
        <v>0.40271039999999997</v>
      </c>
      <c r="F255" s="63">
        <f t="shared" si="38"/>
        <v>17.82402</v>
      </c>
      <c r="G255" s="64">
        <f t="shared" si="39"/>
        <v>7.177918223808</v>
      </c>
      <c r="H255" s="10" t="s">
        <v>130</v>
      </c>
      <c r="I255" s="63">
        <v>19.30691</v>
      </c>
      <c r="J255" s="63">
        <v>24.70615</v>
      </c>
      <c r="K255" s="63">
        <v>9.459</v>
      </c>
      <c r="L255" s="65"/>
      <c r="M255" s="6"/>
    </row>
    <row r="256" spans="1:13" ht="24">
      <c r="A256" s="10">
        <v>15</v>
      </c>
      <c r="B256" s="197">
        <v>40488</v>
      </c>
      <c r="C256" s="63">
        <v>365.928</v>
      </c>
      <c r="D256" s="63">
        <v>2.208</v>
      </c>
      <c r="E256" s="64">
        <f t="shared" si="37"/>
        <v>0.19077120000000003</v>
      </c>
      <c r="F256" s="63">
        <f t="shared" si="38"/>
        <v>19.321009999999998</v>
      </c>
      <c r="G256" s="64">
        <f t="shared" si="39"/>
        <v>3.685892262912</v>
      </c>
      <c r="H256" s="10" t="s">
        <v>101</v>
      </c>
      <c r="I256" s="63">
        <v>17.3881</v>
      </c>
      <c r="J256" s="63">
        <v>18.38119</v>
      </c>
      <c r="K256" s="63">
        <v>22.19374</v>
      </c>
      <c r="L256" s="65"/>
      <c r="M256" s="6"/>
    </row>
    <row r="257" spans="1:13" ht="24">
      <c r="A257" s="10">
        <v>16</v>
      </c>
      <c r="B257" s="197">
        <v>40495</v>
      </c>
      <c r="C257" s="63">
        <v>365.898</v>
      </c>
      <c r="D257" s="63">
        <v>1.73</v>
      </c>
      <c r="E257" s="64">
        <f t="shared" si="37"/>
        <v>0.149472</v>
      </c>
      <c r="F257" s="63">
        <f t="shared" si="38"/>
        <v>5.29101</v>
      </c>
      <c r="G257" s="64">
        <f t="shared" si="39"/>
        <v>0.7908578467199999</v>
      </c>
      <c r="H257" s="10" t="s">
        <v>102</v>
      </c>
      <c r="I257" s="63">
        <v>3.35548</v>
      </c>
      <c r="J257" s="63">
        <v>5.29624</v>
      </c>
      <c r="K257" s="63">
        <v>7.22131</v>
      </c>
      <c r="L257" s="65"/>
      <c r="M257" s="6"/>
    </row>
    <row r="258" spans="1:13" ht="24">
      <c r="A258" s="10">
        <v>17</v>
      </c>
      <c r="B258" s="197">
        <v>40511</v>
      </c>
      <c r="C258" s="63">
        <v>365.798</v>
      </c>
      <c r="D258" s="63">
        <v>0.91</v>
      </c>
      <c r="E258" s="64">
        <f t="shared" si="37"/>
        <v>0.07862400000000001</v>
      </c>
      <c r="F258" s="63">
        <f t="shared" si="38"/>
        <v>10.360386666666667</v>
      </c>
      <c r="G258" s="64">
        <f t="shared" si="39"/>
        <v>0.8145750412800001</v>
      </c>
      <c r="H258" s="10" t="s">
        <v>131</v>
      </c>
      <c r="I258" s="63">
        <v>7.06589</v>
      </c>
      <c r="J258" s="63">
        <v>16.26986</v>
      </c>
      <c r="K258" s="63">
        <v>7.74541</v>
      </c>
      <c r="L258" s="65"/>
      <c r="M258" s="6"/>
    </row>
    <row r="259" spans="1:13" ht="24">
      <c r="A259" s="10">
        <v>18</v>
      </c>
      <c r="B259" s="197">
        <v>40514</v>
      </c>
      <c r="C259" s="63">
        <v>365.768</v>
      </c>
      <c r="D259" s="63">
        <v>0.477</v>
      </c>
      <c r="E259" s="64">
        <f t="shared" si="37"/>
        <v>0.0412128</v>
      </c>
      <c r="F259" s="63">
        <f t="shared" si="38"/>
        <v>28.723016666666666</v>
      </c>
      <c r="G259" s="64">
        <f t="shared" si="39"/>
        <v>1.18375594128</v>
      </c>
      <c r="H259" s="10" t="s">
        <v>132</v>
      </c>
      <c r="I259" s="63">
        <v>42.96004</v>
      </c>
      <c r="J259" s="63">
        <v>21.83641</v>
      </c>
      <c r="K259" s="63">
        <v>21.3726</v>
      </c>
      <c r="L259" s="65"/>
      <c r="M259" s="6"/>
    </row>
    <row r="260" spans="1:12" ht="24">
      <c r="A260" s="10">
        <v>19</v>
      </c>
      <c r="B260" s="197">
        <v>40529</v>
      </c>
      <c r="C260" s="63">
        <v>365.738</v>
      </c>
      <c r="D260" s="63">
        <v>0.52</v>
      </c>
      <c r="E260" s="64">
        <f t="shared" si="37"/>
        <v>0.044928</v>
      </c>
      <c r="F260" s="63">
        <f t="shared" si="38"/>
        <v>26.882023333333333</v>
      </c>
      <c r="G260" s="64">
        <f t="shared" si="39"/>
        <v>1.20775554432</v>
      </c>
      <c r="H260" s="10" t="s">
        <v>104</v>
      </c>
      <c r="I260" s="63">
        <v>26.55128</v>
      </c>
      <c r="J260" s="63">
        <v>27.12375</v>
      </c>
      <c r="K260" s="63">
        <v>26.97104</v>
      </c>
      <c r="L260" s="11"/>
    </row>
    <row r="261" spans="1:12" ht="24">
      <c r="A261" s="10">
        <v>20</v>
      </c>
      <c r="B261" s="197">
        <v>40539</v>
      </c>
      <c r="C261" s="63">
        <v>365.738</v>
      </c>
      <c r="D261" s="63">
        <v>0.233</v>
      </c>
      <c r="E261" s="64">
        <f t="shared" si="37"/>
        <v>0.020131200000000002</v>
      </c>
      <c r="F261" s="63">
        <f t="shared" si="38"/>
        <v>27.76521333333333</v>
      </c>
      <c r="G261" s="64">
        <f t="shared" si="39"/>
        <v>0.558947062656</v>
      </c>
      <c r="H261" s="10" t="s">
        <v>105</v>
      </c>
      <c r="I261" s="63">
        <v>36.74902</v>
      </c>
      <c r="J261" s="63">
        <v>24.42952</v>
      </c>
      <c r="K261" s="63">
        <v>22.1171</v>
      </c>
      <c r="L261" s="11"/>
    </row>
    <row r="262" spans="1:12" ht="24">
      <c r="A262" s="10">
        <v>21</v>
      </c>
      <c r="B262" s="197">
        <v>40552</v>
      </c>
      <c r="C262" s="63">
        <v>365.768</v>
      </c>
      <c r="D262" s="63">
        <v>0.051</v>
      </c>
      <c r="E262" s="64">
        <f t="shared" si="37"/>
        <v>0.0044063999999999996</v>
      </c>
      <c r="F262" s="63">
        <f t="shared" si="38"/>
        <v>3.1597666666666666</v>
      </c>
      <c r="G262" s="64">
        <f t="shared" si="39"/>
        <v>0.013923195839999998</v>
      </c>
      <c r="H262" s="10" t="s">
        <v>133</v>
      </c>
      <c r="I262" s="63">
        <v>4.36681</v>
      </c>
      <c r="J262" s="63">
        <v>1.81028</v>
      </c>
      <c r="K262" s="63">
        <v>3.30221</v>
      </c>
      <c r="L262" s="11"/>
    </row>
    <row r="263" spans="1:12" ht="24">
      <c r="A263" s="10">
        <v>22</v>
      </c>
      <c r="B263" s="197">
        <v>40564</v>
      </c>
      <c r="C263" s="63">
        <v>365.638</v>
      </c>
      <c r="D263" s="63">
        <v>0.036</v>
      </c>
      <c r="E263" s="64">
        <f t="shared" si="37"/>
        <v>0.0031104</v>
      </c>
      <c r="F263" s="63">
        <f t="shared" si="38"/>
        <v>6.18392</v>
      </c>
      <c r="G263" s="64">
        <f t="shared" si="39"/>
        <v>0.019234464768</v>
      </c>
      <c r="H263" s="10" t="s">
        <v>134</v>
      </c>
      <c r="I263" s="63">
        <v>4.63201</v>
      </c>
      <c r="J263" s="63">
        <v>8.99179</v>
      </c>
      <c r="K263" s="63">
        <v>4.92796</v>
      </c>
      <c r="L263" s="11"/>
    </row>
    <row r="264" spans="1:12" ht="24">
      <c r="A264" s="10">
        <v>23</v>
      </c>
      <c r="B264" s="197">
        <v>40572</v>
      </c>
      <c r="C264" s="63">
        <v>365.638</v>
      </c>
      <c r="D264" s="63">
        <v>0.034</v>
      </c>
      <c r="E264" s="64">
        <f t="shared" si="37"/>
        <v>0.0029376000000000003</v>
      </c>
      <c r="F264" s="63">
        <f t="shared" si="38"/>
        <v>11.166953333333334</v>
      </c>
      <c r="G264" s="64">
        <f t="shared" si="39"/>
        <v>0.032804042112000005</v>
      </c>
      <c r="H264" s="10" t="s">
        <v>135</v>
      </c>
      <c r="I264" s="63">
        <v>2.64052</v>
      </c>
      <c r="J264" s="63">
        <v>15.06089</v>
      </c>
      <c r="K264" s="63">
        <v>15.79945</v>
      </c>
      <c r="L264" s="11"/>
    </row>
    <row r="265" spans="1:12" ht="24">
      <c r="A265" s="10">
        <v>24</v>
      </c>
      <c r="B265" s="197">
        <v>40577</v>
      </c>
      <c r="C265" s="63">
        <v>365.658</v>
      </c>
      <c r="D265" s="63">
        <v>0.035</v>
      </c>
      <c r="E265" s="64">
        <f t="shared" si="37"/>
        <v>0.0030240000000000006</v>
      </c>
      <c r="F265" s="63">
        <f t="shared" si="38"/>
        <v>19.998003333333333</v>
      </c>
      <c r="G265" s="64">
        <f t="shared" si="39"/>
        <v>0.06047396208000001</v>
      </c>
      <c r="H265" s="10" t="s">
        <v>136</v>
      </c>
      <c r="I265" s="63">
        <v>17.53645</v>
      </c>
      <c r="J265" s="63">
        <v>17.65744</v>
      </c>
      <c r="K265" s="63">
        <v>24.80012</v>
      </c>
      <c r="L265" s="11"/>
    </row>
    <row r="266" spans="1:12" ht="24">
      <c r="A266" s="10">
        <v>25</v>
      </c>
      <c r="B266" s="197">
        <v>40589</v>
      </c>
      <c r="C266" s="63">
        <v>365.658</v>
      </c>
      <c r="D266" s="63">
        <v>0.035</v>
      </c>
      <c r="E266" s="64">
        <f t="shared" si="37"/>
        <v>0.0030240000000000006</v>
      </c>
      <c r="F266" s="63">
        <f t="shared" si="38"/>
        <v>22.21986</v>
      </c>
      <c r="G266" s="64">
        <f t="shared" si="39"/>
        <v>0.06719285664000002</v>
      </c>
      <c r="H266" s="10" t="s">
        <v>137</v>
      </c>
      <c r="I266" s="63">
        <v>24.99808</v>
      </c>
      <c r="J266" s="63">
        <v>15.51934</v>
      </c>
      <c r="K266" s="63">
        <v>26.14216</v>
      </c>
      <c r="L266" s="11"/>
    </row>
    <row r="267" spans="1:12" ht="24">
      <c r="A267" s="10">
        <v>26</v>
      </c>
      <c r="B267" s="197">
        <v>40598</v>
      </c>
      <c r="C267" s="63">
        <v>365.678</v>
      </c>
      <c r="D267" s="63">
        <v>0.012</v>
      </c>
      <c r="E267" s="64">
        <f t="shared" si="37"/>
        <v>0.0010368</v>
      </c>
      <c r="F267" s="63">
        <f t="shared" si="38"/>
        <v>12.745420000000001</v>
      </c>
      <c r="G267" s="64">
        <f t="shared" si="39"/>
        <v>0.013214451456000002</v>
      </c>
      <c r="H267" s="10" t="s">
        <v>115</v>
      </c>
      <c r="I267" s="63">
        <v>10.30345</v>
      </c>
      <c r="J267" s="63">
        <v>11.40437</v>
      </c>
      <c r="K267" s="63">
        <v>16.52844</v>
      </c>
      <c r="L267" s="11"/>
    </row>
    <row r="268" spans="1:12" ht="24">
      <c r="A268" s="10">
        <v>27</v>
      </c>
      <c r="B268" s="197">
        <v>40610</v>
      </c>
      <c r="C268" s="63">
        <v>365.688</v>
      </c>
      <c r="D268" s="63">
        <v>0.02</v>
      </c>
      <c r="E268" s="64">
        <f t="shared" si="37"/>
        <v>0.0017280000000000002</v>
      </c>
      <c r="F268" s="63">
        <f t="shared" si="38"/>
        <v>2.030531666666666</v>
      </c>
      <c r="G268" s="64">
        <f t="shared" si="39"/>
        <v>0.0035087587199999996</v>
      </c>
      <c r="H268" s="10" t="s">
        <v>116</v>
      </c>
      <c r="I268" s="63">
        <v>1.337945</v>
      </c>
      <c r="J268" s="63">
        <v>3.20801</v>
      </c>
      <c r="K268" s="63">
        <v>1.54564</v>
      </c>
      <c r="L268" s="11"/>
    </row>
    <row r="269" spans="1:12" ht="24">
      <c r="A269" s="10">
        <v>28</v>
      </c>
      <c r="B269" s="197">
        <v>40619</v>
      </c>
      <c r="C269" s="63">
        <v>365.698</v>
      </c>
      <c r="D269" s="63">
        <v>0.022</v>
      </c>
      <c r="E269" s="64">
        <f t="shared" si="37"/>
        <v>0.0019008</v>
      </c>
      <c r="F269" s="63">
        <f t="shared" si="38"/>
        <v>9.753803333333334</v>
      </c>
      <c r="G269" s="64">
        <f t="shared" si="39"/>
        <v>0.018540029376</v>
      </c>
      <c r="H269" s="10" t="s">
        <v>117</v>
      </c>
      <c r="I269" s="63">
        <v>5.48338</v>
      </c>
      <c r="J269" s="63">
        <v>17.77614</v>
      </c>
      <c r="K269" s="63">
        <v>6.00189</v>
      </c>
      <c r="L269" s="11"/>
    </row>
    <row r="270" spans="1:12" ht="24.75" thickBot="1">
      <c r="A270" s="88">
        <v>29</v>
      </c>
      <c r="B270" s="198">
        <v>40627</v>
      </c>
      <c r="C270" s="80">
        <v>365.838</v>
      </c>
      <c r="D270" s="80">
        <v>0.038</v>
      </c>
      <c r="E270" s="81">
        <f t="shared" si="37"/>
        <v>0.0032832</v>
      </c>
      <c r="F270" s="80">
        <f t="shared" si="38"/>
        <v>6.638660000000001</v>
      </c>
      <c r="G270" s="81">
        <f t="shared" si="39"/>
        <v>0.021796048512000003</v>
      </c>
      <c r="H270" s="88" t="s">
        <v>118</v>
      </c>
      <c r="I270" s="80">
        <v>15.0263</v>
      </c>
      <c r="J270" s="80">
        <v>0.66186</v>
      </c>
      <c r="K270" s="80">
        <v>4.22782</v>
      </c>
      <c r="L270" s="11"/>
    </row>
    <row r="271" spans="1:12" ht="24">
      <c r="A271" s="10">
        <v>1</v>
      </c>
      <c r="B271" s="197">
        <v>40637</v>
      </c>
      <c r="C271" s="63">
        <v>365.798</v>
      </c>
      <c r="D271" s="63">
        <v>0.125</v>
      </c>
      <c r="E271" s="64">
        <f t="shared" si="37"/>
        <v>0.0108</v>
      </c>
      <c r="F271" s="63">
        <f t="shared" si="38"/>
        <v>2.446376666666666</v>
      </c>
      <c r="G271" s="64">
        <f t="shared" si="39"/>
        <v>0.026420867999999997</v>
      </c>
      <c r="H271" s="96" t="s">
        <v>146</v>
      </c>
      <c r="I271" s="63">
        <v>5.83163</v>
      </c>
      <c r="J271" s="63">
        <v>0.63123</v>
      </c>
      <c r="K271" s="63">
        <v>0.87627</v>
      </c>
      <c r="L271" s="11"/>
    </row>
    <row r="272" spans="1:12" ht="24">
      <c r="A272" s="10">
        <v>2</v>
      </c>
      <c r="B272" s="197">
        <v>40654</v>
      </c>
      <c r="C272" s="63">
        <v>365.798</v>
      </c>
      <c r="D272" s="63">
        <v>0.662</v>
      </c>
      <c r="E272" s="64">
        <f t="shared" si="37"/>
        <v>0.057196800000000006</v>
      </c>
      <c r="F272" s="63">
        <f t="shared" si="38"/>
        <v>4.79551</v>
      </c>
      <c r="G272" s="64">
        <f t="shared" si="39"/>
        <v>0.27428782636800003</v>
      </c>
      <c r="H272" s="10" t="s">
        <v>147</v>
      </c>
      <c r="I272" s="63">
        <v>8.47423</v>
      </c>
      <c r="J272" s="63">
        <v>5.24974</v>
      </c>
      <c r="K272" s="63">
        <v>0.66256</v>
      </c>
      <c r="L272" s="11"/>
    </row>
    <row r="273" spans="1:12" ht="24">
      <c r="A273" s="10">
        <v>3</v>
      </c>
      <c r="B273" s="197">
        <v>40662</v>
      </c>
      <c r="C273" s="63">
        <v>365.778</v>
      </c>
      <c r="D273" s="63">
        <v>0.661</v>
      </c>
      <c r="E273" s="64">
        <f t="shared" si="37"/>
        <v>0.057110400000000006</v>
      </c>
      <c r="F273" s="63">
        <f t="shared" si="38"/>
        <v>246.1163466666667</v>
      </c>
      <c r="G273" s="64">
        <f t="shared" si="39"/>
        <v>14.055803004672002</v>
      </c>
      <c r="H273" s="10" t="s">
        <v>148</v>
      </c>
      <c r="I273" s="63">
        <v>235.45264</v>
      </c>
      <c r="J273" s="63">
        <v>247.89985</v>
      </c>
      <c r="K273" s="63">
        <v>254.99655</v>
      </c>
      <c r="L273" s="11"/>
    </row>
    <row r="274" spans="1:12" ht="24">
      <c r="A274" s="10">
        <v>4</v>
      </c>
      <c r="B274" s="197">
        <v>40673</v>
      </c>
      <c r="C274" s="63">
        <v>367.689</v>
      </c>
      <c r="D274" s="63">
        <v>130.974</v>
      </c>
      <c r="E274" s="64">
        <f t="shared" si="37"/>
        <v>11.3161536</v>
      </c>
      <c r="F274" s="63">
        <f t="shared" si="38"/>
        <v>1734.1038666666666</v>
      </c>
      <c r="G274" s="64">
        <f t="shared" si="39"/>
        <v>19623.38571355392</v>
      </c>
      <c r="H274" s="10" t="s">
        <v>150</v>
      </c>
      <c r="I274" s="63">
        <v>1880.49524</v>
      </c>
      <c r="J274" s="63">
        <v>1778.97174</v>
      </c>
      <c r="K274" s="63">
        <v>1542.84462</v>
      </c>
      <c r="L274" s="11"/>
    </row>
    <row r="275" spans="1:12" ht="24">
      <c r="A275" s="10">
        <v>5</v>
      </c>
      <c r="B275" s="197">
        <v>40681</v>
      </c>
      <c r="C275" s="63">
        <v>366.578</v>
      </c>
      <c r="D275" s="63">
        <v>19.938</v>
      </c>
      <c r="E275" s="64">
        <f t="shared" si="37"/>
        <v>1.7226432</v>
      </c>
      <c r="F275" s="63">
        <f t="shared" si="38"/>
        <v>161.89853</v>
      </c>
      <c r="G275" s="64">
        <f t="shared" si="39"/>
        <v>278.893401794496</v>
      </c>
      <c r="H275" s="10" t="s">
        <v>151</v>
      </c>
      <c r="I275" s="63">
        <v>123.54815</v>
      </c>
      <c r="J275" s="63">
        <v>244.22221</v>
      </c>
      <c r="K275" s="63">
        <v>117.92523</v>
      </c>
      <c r="L275" s="11"/>
    </row>
    <row r="276" spans="1:12" ht="24">
      <c r="A276" s="10">
        <v>6</v>
      </c>
      <c r="B276" s="197">
        <v>40689</v>
      </c>
      <c r="C276" s="63">
        <v>365.928</v>
      </c>
      <c r="D276" s="63">
        <v>3.06</v>
      </c>
      <c r="E276" s="64">
        <f t="shared" si="37"/>
        <v>0.264384</v>
      </c>
      <c r="F276" s="63">
        <f t="shared" si="38"/>
        <v>44.814773333333335</v>
      </c>
      <c r="G276" s="64">
        <f t="shared" si="39"/>
        <v>11.848309032960001</v>
      </c>
      <c r="H276" s="10" t="s">
        <v>152</v>
      </c>
      <c r="I276" s="63">
        <v>50.50659</v>
      </c>
      <c r="J276" s="63">
        <v>41.77802</v>
      </c>
      <c r="K276" s="63">
        <v>42.15971</v>
      </c>
      <c r="L276" s="11"/>
    </row>
    <row r="277" spans="1:12" ht="24">
      <c r="A277" s="10">
        <v>7</v>
      </c>
      <c r="B277" s="197">
        <v>40704</v>
      </c>
      <c r="C277" s="63">
        <v>365.968</v>
      </c>
      <c r="D277" s="63">
        <v>4.405</v>
      </c>
      <c r="E277" s="64">
        <f t="shared" si="37"/>
        <v>0.38059200000000004</v>
      </c>
      <c r="F277" s="63">
        <f t="shared" si="38"/>
        <v>59.22586666666667</v>
      </c>
      <c r="G277" s="64">
        <f t="shared" si="39"/>
        <v>22.540891046400002</v>
      </c>
      <c r="H277" s="10" t="s">
        <v>153</v>
      </c>
      <c r="I277" s="63">
        <v>53.61006</v>
      </c>
      <c r="J277" s="63">
        <v>56.92873</v>
      </c>
      <c r="K277" s="63">
        <v>67.13881</v>
      </c>
      <c r="L277" s="11"/>
    </row>
    <row r="278" spans="1:12" ht="24">
      <c r="A278" s="10">
        <v>8</v>
      </c>
      <c r="B278" s="197">
        <v>40710</v>
      </c>
      <c r="C278" s="63">
        <v>366.038</v>
      </c>
      <c r="D278" s="63">
        <v>4.226</v>
      </c>
      <c r="E278" s="64">
        <f t="shared" si="37"/>
        <v>0.3651264</v>
      </c>
      <c r="F278" s="63">
        <f t="shared" si="38"/>
        <v>123.03714333333335</v>
      </c>
      <c r="G278" s="64">
        <f t="shared" si="39"/>
        <v>44.92410921158401</v>
      </c>
      <c r="H278" s="10" t="s">
        <v>154</v>
      </c>
      <c r="I278" s="63">
        <v>116.66217</v>
      </c>
      <c r="J278" s="63">
        <v>120.91192</v>
      </c>
      <c r="K278" s="63">
        <v>131.53734</v>
      </c>
      <c r="L278" s="11"/>
    </row>
    <row r="279" spans="1:12" ht="24">
      <c r="A279" s="10">
        <v>9</v>
      </c>
      <c r="B279" s="197">
        <v>40718</v>
      </c>
      <c r="C279" s="63">
        <v>366.038</v>
      </c>
      <c r="D279" s="63">
        <v>3.11</v>
      </c>
      <c r="E279" s="64">
        <f t="shared" si="37"/>
        <v>0.268704</v>
      </c>
      <c r="F279" s="63">
        <f t="shared" si="38"/>
        <v>46.36077</v>
      </c>
      <c r="G279" s="64">
        <f t="shared" si="39"/>
        <v>12.45732434208</v>
      </c>
      <c r="H279" s="10" t="s">
        <v>155</v>
      </c>
      <c r="I279" s="63">
        <v>39.03819</v>
      </c>
      <c r="J279" s="63">
        <v>55.30417</v>
      </c>
      <c r="K279" s="63">
        <v>44.73995</v>
      </c>
      <c r="L279" s="11"/>
    </row>
    <row r="280" spans="1:12" ht="24">
      <c r="A280" s="10">
        <v>10</v>
      </c>
      <c r="B280" s="97">
        <v>19906</v>
      </c>
      <c r="C280" s="63">
        <v>366.118</v>
      </c>
      <c r="D280" s="63">
        <v>6.378</v>
      </c>
      <c r="E280" s="64">
        <f t="shared" si="37"/>
        <v>0.5510592000000001</v>
      </c>
      <c r="F280" s="63">
        <f t="shared" si="38"/>
        <v>51.81617</v>
      </c>
      <c r="G280" s="64">
        <f t="shared" si="39"/>
        <v>28.553777187264004</v>
      </c>
      <c r="H280" s="10" t="s">
        <v>128</v>
      </c>
      <c r="I280" s="63">
        <v>53.12936</v>
      </c>
      <c r="J280" s="63">
        <v>56.40268</v>
      </c>
      <c r="K280" s="63">
        <v>45.91647</v>
      </c>
      <c r="L280" s="11"/>
    </row>
    <row r="281" spans="1:12" ht="24">
      <c r="A281" s="10">
        <v>11</v>
      </c>
      <c r="B281" s="97">
        <v>19919</v>
      </c>
      <c r="C281" s="63">
        <v>366.068</v>
      </c>
      <c r="D281" s="63">
        <v>4.024</v>
      </c>
      <c r="E281" s="64">
        <f t="shared" si="37"/>
        <v>0.3476736</v>
      </c>
      <c r="F281" s="63">
        <f t="shared" si="38"/>
        <v>40.70068333333334</v>
      </c>
      <c r="G281" s="64">
        <f t="shared" si="39"/>
        <v>14.150553096960003</v>
      </c>
      <c r="H281" s="10" t="s">
        <v>129</v>
      </c>
      <c r="I281" s="63">
        <v>41.28546</v>
      </c>
      <c r="J281" s="63">
        <v>40.58986</v>
      </c>
      <c r="K281" s="63">
        <v>40.22673</v>
      </c>
      <c r="L281" s="11"/>
    </row>
    <row r="282" spans="1:12" ht="24">
      <c r="A282" s="10">
        <v>12</v>
      </c>
      <c r="B282" s="97">
        <v>19931</v>
      </c>
      <c r="C282" s="63">
        <v>366.128</v>
      </c>
      <c r="D282" s="63">
        <v>5.672</v>
      </c>
      <c r="E282" s="64">
        <f t="shared" si="37"/>
        <v>0.4900608</v>
      </c>
      <c r="F282" s="63">
        <f t="shared" si="38"/>
        <v>66.67558333333334</v>
      </c>
      <c r="G282" s="64">
        <f t="shared" si="39"/>
        <v>32.6750897088</v>
      </c>
      <c r="H282" s="10" t="s">
        <v>130</v>
      </c>
      <c r="I282" s="63">
        <v>69.51405</v>
      </c>
      <c r="J282" s="63">
        <v>67.20091</v>
      </c>
      <c r="K282" s="63">
        <v>63.31179</v>
      </c>
      <c r="L282" s="11"/>
    </row>
    <row r="283" spans="1:12" ht="24">
      <c r="A283" s="10">
        <v>13</v>
      </c>
      <c r="B283" s="97">
        <v>19937</v>
      </c>
      <c r="C283" s="63">
        <v>369.048</v>
      </c>
      <c r="D283" s="63">
        <v>273.438</v>
      </c>
      <c r="E283" s="64">
        <f t="shared" si="37"/>
        <v>23.6250432</v>
      </c>
      <c r="F283" s="63">
        <f t="shared" si="38"/>
        <v>757.60198</v>
      </c>
      <c r="G283" s="64">
        <f t="shared" si="39"/>
        <v>17898.379505905537</v>
      </c>
      <c r="H283" s="10" t="s">
        <v>101</v>
      </c>
      <c r="I283" s="63">
        <v>772.37762</v>
      </c>
      <c r="J283" s="63">
        <v>705.06593</v>
      </c>
      <c r="K283" s="63">
        <v>795.36239</v>
      </c>
      <c r="L283" s="11"/>
    </row>
    <row r="284" spans="1:12" ht="24">
      <c r="A284" s="10">
        <v>14</v>
      </c>
      <c r="B284" s="97">
        <v>19937</v>
      </c>
      <c r="C284" s="63">
        <v>369.133</v>
      </c>
      <c r="D284" s="63">
        <v>298.876</v>
      </c>
      <c r="E284" s="64">
        <f t="shared" si="37"/>
        <v>25.822886399999998</v>
      </c>
      <c r="F284" s="63">
        <f t="shared" si="38"/>
        <v>258.79432</v>
      </c>
      <c r="G284" s="64">
        <f t="shared" si="39"/>
        <v>6682.816326325248</v>
      </c>
      <c r="H284" s="10" t="s">
        <v>102</v>
      </c>
      <c r="I284" s="63">
        <v>209.65539</v>
      </c>
      <c r="J284" s="63">
        <v>261.65785</v>
      </c>
      <c r="K284" s="63">
        <v>305.06972</v>
      </c>
      <c r="L284" s="11"/>
    </row>
    <row r="285" spans="1:12" ht="24">
      <c r="A285" s="10">
        <v>15</v>
      </c>
      <c r="B285" s="97">
        <v>19954</v>
      </c>
      <c r="C285" s="63">
        <v>366.608</v>
      </c>
      <c r="D285" s="63">
        <v>22.278</v>
      </c>
      <c r="E285" s="64">
        <f t="shared" si="37"/>
        <v>1.9248192</v>
      </c>
      <c r="F285" s="63">
        <f t="shared" si="38"/>
        <v>586.4991366666667</v>
      </c>
      <c r="G285" s="64">
        <f t="shared" si="39"/>
        <v>1128.904799039424</v>
      </c>
      <c r="H285" s="10" t="s">
        <v>131</v>
      </c>
      <c r="I285" s="63">
        <v>514.47573</v>
      </c>
      <c r="J285" s="63">
        <v>562.20053</v>
      </c>
      <c r="K285" s="63">
        <v>682.82115</v>
      </c>
      <c r="L285" s="11"/>
    </row>
    <row r="286" spans="1:12" ht="24">
      <c r="A286" s="10">
        <v>16</v>
      </c>
      <c r="B286" s="97">
        <v>19966</v>
      </c>
      <c r="C286" s="63">
        <v>366.378</v>
      </c>
      <c r="D286" s="63">
        <v>15.051</v>
      </c>
      <c r="E286" s="64">
        <f t="shared" si="37"/>
        <v>1.3004064000000002</v>
      </c>
      <c r="F286" s="63">
        <f t="shared" si="38"/>
        <v>194.59865000000002</v>
      </c>
      <c r="G286" s="64">
        <f t="shared" si="39"/>
        <v>253.05732989136007</v>
      </c>
      <c r="H286" s="10" t="s">
        <v>132</v>
      </c>
      <c r="I286" s="63">
        <v>194.1487</v>
      </c>
      <c r="J286" s="63">
        <v>198.40127</v>
      </c>
      <c r="K286" s="63">
        <v>191.24598</v>
      </c>
      <c r="L286" s="11"/>
    </row>
    <row r="287" spans="1:12" ht="24">
      <c r="A287" s="10">
        <v>17</v>
      </c>
      <c r="B287" s="97">
        <v>19969</v>
      </c>
      <c r="C287" s="63">
        <v>366.248</v>
      </c>
      <c r="D287" s="63">
        <v>10.913</v>
      </c>
      <c r="E287" s="64">
        <f t="shared" si="37"/>
        <v>0.9428832</v>
      </c>
      <c r="F287" s="63">
        <f t="shared" si="38"/>
        <v>281.0357166666667</v>
      </c>
      <c r="G287" s="64">
        <f t="shared" si="39"/>
        <v>264.98385584496003</v>
      </c>
      <c r="H287" s="10" t="s">
        <v>104</v>
      </c>
      <c r="I287" s="63">
        <v>269.96444</v>
      </c>
      <c r="J287" s="63">
        <v>281.29752</v>
      </c>
      <c r="K287" s="63">
        <v>291.84519</v>
      </c>
      <c r="L287" s="11"/>
    </row>
    <row r="288" spans="1:12" ht="24">
      <c r="A288" s="10">
        <v>18</v>
      </c>
      <c r="B288" s="97">
        <v>19981</v>
      </c>
      <c r="C288" s="63">
        <v>367.143</v>
      </c>
      <c r="D288" s="63">
        <v>66.08</v>
      </c>
      <c r="E288" s="64">
        <f t="shared" si="37"/>
        <v>5.709312</v>
      </c>
      <c r="F288" s="63">
        <f t="shared" si="38"/>
        <v>279.4821133333333</v>
      </c>
      <c r="G288" s="64">
        <f t="shared" si="39"/>
        <v>1595.6505834393597</v>
      </c>
      <c r="H288" s="10" t="s">
        <v>105</v>
      </c>
      <c r="I288" s="63">
        <v>263.7762</v>
      </c>
      <c r="J288" s="63">
        <v>279.40801</v>
      </c>
      <c r="K288" s="63">
        <v>295.26213</v>
      </c>
      <c r="L288" s="11"/>
    </row>
    <row r="289" spans="1:12" ht="24">
      <c r="A289" s="10">
        <v>19</v>
      </c>
      <c r="B289" s="97">
        <v>19995</v>
      </c>
      <c r="C289" s="63">
        <v>367.513</v>
      </c>
      <c r="D289" s="63">
        <v>75.671</v>
      </c>
      <c r="E289" s="64">
        <f t="shared" si="37"/>
        <v>6.537974400000001</v>
      </c>
      <c r="F289" s="63">
        <f t="shared" si="38"/>
        <v>718.3875533333334</v>
      </c>
      <c r="G289" s="64">
        <f t="shared" si="39"/>
        <v>4696.7994329719695</v>
      </c>
      <c r="H289" s="10" t="s">
        <v>133</v>
      </c>
      <c r="I289" s="63">
        <v>732.26739</v>
      </c>
      <c r="J289" s="63">
        <v>717.54729</v>
      </c>
      <c r="K289" s="63">
        <v>705.34798</v>
      </c>
      <c r="L289" s="11"/>
    </row>
    <row r="290" spans="1:12" ht="24">
      <c r="A290" s="10">
        <v>20</v>
      </c>
      <c r="B290" s="97">
        <v>20002</v>
      </c>
      <c r="C290" s="63">
        <v>366.578</v>
      </c>
      <c r="D290" s="63">
        <v>19.553</v>
      </c>
      <c r="E290" s="64">
        <f t="shared" si="37"/>
        <v>1.6893792</v>
      </c>
      <c r="F290" s="63">
        <f t="shared" si="38"/>
        <v>62.79222333333333</v>
      </c>
      <c r="G290" s="64">
        <f t="shared" si="39"/>
        <v>106.079876021088</v>
      </c>
      <c r="H290" s="10" t="s">
        <v>134</v>
      </c>
      <c r="I290" s="63">
        <v>71.08831</v>
      </c>
      <c r="J290" s="63">
        <v>66.72039</v>
      </c>
      <c r="K290" s="63">
        <v>50.56797</v>
      </c>
      <c r="L290" s="11"/>
    </row>
    <row r="291" spans="1:12" ht="24">
      <c r="A291" s="10">
        <v>21</v>
      </c>
      <c r="B291" s="97">
        <v>20010</v>
      </c>
      <c r="C291" s="63">
        <v>366.178</v>
      </c>
      <c r="D291" s="63">
        <v>8.934</v>
      </c>
      <c r="E291" s="64">
        <f t="shared" si="37"/>
        <v>0.7718976</v>
      </c>
      <c r="F291" s="63">
        <f t="shared" si="38"/>
        <v>69.38798000000001</v>
      </c>
      <c r="G291" s="64">
        <f t="shared" si="39"/>
        <v>53.56041523084801</v>
      </c>
      <c r="H291" s="10" t="s">
        <v>135</v>
      </c>
      <c r="I291" s="63">
        <v>70.53463</v>
      </c>
      <c r="J291" s="63">
        <v>72.32343</v>
      </c>
      <c r="K291" s="63">
        <v>65.30588</v>
      </c>
      <c r="L291" s="11"/>
    </row>
    <row r="292" spans="1:12" ht="24">
      <c r="A292" s="10">
        <v>22</v>
      </c>
      <c r="B292" s="97">
        <v>20018</v>
      </c>
      <c r="C292" s="63">
        <v>366.188</v>
      </c>
      <c r="D292" s="63">
        <v>6.946</v>
      </c>
      <c r="E292" s="64">
        <f t="shared" si="37"/>
        <v>0.6001344</v>
      </c>
      <c r="F292" s="63">
        <f t="shared" si="38"/>
        <v>179.9453</v>
      </c>
      <c r="G292" s="64">
        <f t="shared" si="39"/>
        <v>107.99136464832</v>
      </c>
      <c r="H292" s="10" t="s">
        <v>136</v>
      </c>
      <c r="I292" s="63">
        <v>188.41617</v>
      </c>
      <c r="J292" s="63">
        <v>173.74029</v>
      </c>
      <c r="K292" s="63">
        <v>177.67944</v>
      </c>
      <c r="L292" s="11"/>
    </row>
    <row r="293" spans="1:12" ht="24">
      <c r="A293" s="10">
        <v>23</v>
      </c>
      <c r="B293" s="97">
        <v>20031</v>
      </c>
      <c r="C293" s="63">
        <v>366.138</v>
      </c>
      <c r="D293" s="63">
        <v>4.004</v>
      </c>
      <c r="E293" s="64">
        <f t="shared" si="37"/>
        <v>0.34594559999999996</v>
      </c>
      <c r="F293" s="63">
        <f t="shared" si="38"/>
        <v>19.846423333333334</v>
      </c>
      <c r="G293" s="64">
        <f t="shared" si="39"/>
        <v>6.865782827904</v>
      </c>
      <c r="H293" s="10" t="s">
        <v>137</v>
      </c>
      <c r="I293" s="63">
        <v>26.71471</v>
      </c>
      <c r="J293" s="63">
        <v>14.91258</v>
      </c>
      <c r="K293" s="63">
        <v>17.91198</v>
      </c>
      <c r="L293" s="11"/>
    </row>
    <row r="294" spans="1:12" ht="24">
      <c r="A294" s="10">
        <v>24</v>
      </c>
      <c r="B294" s="97">
        <v>20045</v>
      </c>
      <c r="C294" s="63">
        <v>366.138</v>
      </c>
      <c r="D294" s="63">
        <v>1.836</v>
      </c>
      <c r="E294" s="64">
        <f t="shared" si="37"/>
        <v>0.1586304</v>
      </c>
      <c r="F294" s="63">
        <f t="shared" si="38"/>
        <v>18.923013333333333</v>
      </c>
      <c r="G294" s="64">
        <f t="shared" si="39"/>
        <v>3.001765174272</v>
      </c>
      <c r="H294" s="10" t="s">
        <v>115</v>
      </c>
      <c r="I294" s="63">
        <v>21.19072</v>
      </c>
      <c r="J294" s="63">
        <v>26.55625</v>
      </c>
      <c r="K294" s="63">
        <v>9.02207</v>
      </c>
      <c r="L294" s="11"/>
    </row>
    <row r="295" spans="1:12" ht="24">
      <c r="A295" s="10">
        <v>25</v>
      </c>
      <c r="B295" s="97">
        <v>20053</v>
      </c>
      <c r="C295" s="63">
        <v>366.048</v>
      </c>
      <c r="D295" s="63">
        <v>2.311</v>
      </c>
      <c r="E295" s="64">
        <f t="shared" si="37"/>
        <v>0.1996704</v>
      </c>
      <c r="F295" s="63">
        <f t="shared" si="38"/>
        <v>11.03304</v>
      </c>
      <c r="G295" s="64">
        <f t="shared" si="39"/>
        <v>2.202971510016</v>
      </c>
      <c r="H295" s="10" t="s">
        <v>116</v>
      </c>
      <c r="I295" s="63">
        <v>9.33341</v>
      </c>
      <c r="J295" s="63">
        <v>14.25151</v>
      </c>
      <c r="K295" s="63">
        <v>9.5142</v>
      </c>
      <c r="L295" s="11"/>
    </row>
    <row r="296" spans="1:12" ht="24">
      <c r="A296" s="10">
        <v>26</v>
      </c>
      <c r="B296" s="97">
        <v>20066</v>
      </c>
      <c r="C296" s="63">
        <v>366.028</v>
      </c>
      <c r="D296" s="63">
        <v>1.111</v>
      </c>
      <c r="E296" s="64">
        <f t="shared" si="37"/>
        <v>0.0959904</v>
      </c>
      <c r="F296" s="63">
        <f t="shared" si="38"/>
        <v>8.580666666666668</v>
      </c>
      <c r="G296" s="64">
        <f t="shared" si="39"/>
        <v>0.8236616256000001</v>
      </c>
      <c r="H296" s="10" t="s">
        <v>117</v>
      </c>
      <c r="I296" s="63">
        <v>8.35921</v>
      </c>
      <c r="J296" s="63">
        <v>9.75055</v>
      </c>
      <c r="K296" s="63">
        <v>7.63224</v>
      </c>
      <c r="L296" s="11"/>
    </row>
    <row r="297" spans="1:12" ht="24">
      <c r="A297" s="10">
        <v>27</v>
      </c>
      <c r="B297" s="97">
        <v>20078</v>
      </c>
      <c r="C297" s="63">
        <v>365.988</v>
      </c>
      <c r="D297" s="63">
        <v>0.858</v>
      </c>
      <c r="E297" s="64">
        <f t="shared" si="37"/>
        <v>0.07413120000000001</v>
      </c>
      <c r="F297" s="63">
        <f t="shared" si="38"/>
        <v>3.79135</v>
      </c>
      <c r="G297" s="64">
        <f t="shared" si="39"/>
        <v>0.28105732512000003</v>
      </c>
      <c r="H297" s="10" t="s">
        <v>118</v>
      </c>
      <c r="I297" s="63">
        <v>7.23634</v>
      </c>
      <c r="J297" s="63">
        <v>1.78269</v>
      </c>
      <c r="K297" s="63">
        <v>2.35502</v>
      </c>
      <c r="L297" s="11"/>
    </row>
    <row r="298" spans="1:12" ht="24">
      <c r="A298" s="10">
        <v>28</v>
      </c>
      <c r="B298" s="97">
        <v>20086</v>
      </c>
      <c r="C298" s="63">
        <v>365.998</v>
      </c>
      <c r="D298" s="63">
        <v>0.667</v>
      </c>
      <c r="E298" s="64">
        <f t="shared" si="37"/>
        <v>0.05762880000000001</v>
      </c>
      <c r="F298" s="63">
        <f t="shared" si="38"/>
        <v>1.6518666666666668</v>
      </c>
      <c r="G298" s="64">
        <f t="shared" si="39"/>
        <v>0.09519509376000002</v>
      </c>
      <c r="H298" s="10" t="s">
        <v>138</v>
      </c>
      <c r="I298" s="63">
        <v>2.28859</v>
      </c>
      <c r="J298" s="63">
        <v>0.78771</v>
      </c>
      <c r="K298" s="63">
        <v>1.8793</v>
      </c>
      <c r="L298" s="11"/>
    </row>
    <row r="299" spans="1:12" ht="24">
      <c r="A299" s="10">
        <v>29</v>
      </c>
      <c r="B299" s="97">
        <v>20095</v>
      </c>
      <c r="C299" s="63">
        <v>365.978</v>
      </c>
      <c r="D299" s="63">
        <v>0.768</v>
      </c>
      <c r="E299" s="64">
        <f t="shared" si="37"/>
        <v>0.0663552</v>
      </c>
      <c r="F299" s="63">
        <f t="shared" si="38"/>
        <v>11.56498</v>
      </c>
      <c r="G299" s="64">
        <f t="shared" si="39"/>
        <v>0.7673965608960001</v>
      </c>
      <c r="H299" s="10" t="s">
        <v>139</v>
      </c>
      <c r="I299" s="63">
        <v>18.73627</v>
      </c>
      <c r="J299" s="63">
        <v>11.52563</v>
      </c>
      <c r="K299" s="63">
        <v>4.43304</v>
      </c>
      <c r="L299" s="11"/>
    </row>
    <row r="300" spans="1:12" ht="24">
      <c r="A300" s="10">
        <v>30</v>
      </c>
      <c r="B300" s="97">
        <v>20105</v>
      </c>
      <c r="C300" s="63">
        <v>365.988</v>
      </c>
      <c r="D300" s="63">
        <v>0.799</v>
      </c>
      <c r="E300" s="64">
        <f t="shared" si="37"/>
        <v>0.0690336</v>
      </c>
      <c r="F300" s="63">
        <f t="shared" si="38"/>
        <v>14.386816666666668</v>
      </c>
      <c r="G300" s="64">
        <f t="shared" si="39"/>
        <v>0.99317374704</v>
      </c>
      <c r="H300" s="10" t="s">
        <v>140</v>
      </c>
      <c r="I300" s="63">
        <v>5.66689</v>
      </c>
      <c r="J300" s="63">
        <v>17.92678</v>
      </c>
      <c r="K300" s="63">
        <v>19.56678</v>
      </c>
      <c r="L300" s="11"/>
    </row>
    <row r="301" spans="1:12" ht="24">
      <c r="A301" s="10">
        <v>31</v>
      </c>
      <c r="B301" s="97">
        <v>20115</v>
      </c>
      <c r="C301" s="63">
        <v>365.858</v>
      </c>
      <c r="D301" s="63">
        <v>0.055</v>
      </c>
      <c r="E301" s="64">
        <f t="shared" si="37"/>
        <v>0.004752</v>
      </c>
      <c r="F301" s="63">
        <f t="shared" si="38"/>
        <v>15.774143333333333</v>
      </c>
      <c r="G301" s="64">
        <f t="shared" si="39"/>
        <v>0.07495872912</v>
      </c>
      <c r="H301" s="10" t="s">
        <v>141</v>
      </c>
      <c r="I301" s="63">
        <v>12.74291</v>
      </c>
      <c r="J301" s="63">
        <v>17.94454</v>
      </c>
      <c r="K301" s="63">
        <v>16.63498</v>
      </c>
      <c r="L301" s="11"/>
    </row>
    <row r="302" spans="1:12" ht="24">
      <c r="A302" s="10">
        <v>32</v>
      </c>
      <c r="B302" s="97">
        <v>20122</v>
      </c>
      <c r="C302" s="63">
        <v>365.828</v>
      </c>
      <c r="D302" s="63">
        <v>0.045</v>
      </c>
      <c r="E302" s="64">
        <f t="shared" si="37"/>
        <v>0.003888</v>
      </c>
      <c r="F302" s="63">
        <f t="shared" si="38"/>
        <v>6.314783333333334</v>
      </c>
      <c r="G302" s="64">
        <f t="shared" si="39"/>
        <v>0.0245518776</v>
      </c>
      <c r="H302" s="10" t="s">
        <v>142</v>
      </c>
      <c r="I302" s="63">
        <v>7.25268</v>
      </c>
      <c r="J302" s="63">
        <v>8.82223</v>
      </c>
      <c r="K302" s="63">
        <v>2.86944</v>
      </c>
      <c r="L302" s="11"/>
    </row>
    <row r="303" spans="1:14" ht="24">
      <c r="A303" s="10">
        <v>33</v>
      </c>
      <c r="B303" s="97">
        <v>20133</v>
      </c>
      <c r="C303" s="63">
        <v>365.848</v>
      </c>
      <c r="D303" s="63">
        <v>0.123</v>
      </c>
      <c r="E303" s="64">
        <f t="shared" si="37"/>
        <v>0.0106272</v>
      </c>
      <c r="H303" s="10" t="s">
        <v>143</v>
      </c>
      <c r="I303" s="63">
        <v>0</v>
      </c>
      <c r="J303" s="63">
        <v>0</v>
      </c>
      <c r="K303" s="63">
        <v>0</v>
      </c>
      <c r="L303" s="11"/>
      <c r="M303" s="63">
        <f>+AVERAGE(I303:K303)</f>
        <v>0</v>
      </c>
      <c r="N303" s="64">
        <f>M303*E303</f>
        <v>0</v>
      </c>
    </row>
    <row r="304" spans="1:14" ht="24">
      <c r="A304" s="10">
        <v>34</v>
      </c>
      <c r="B304" s="97">
        <v>20141</v>
      </c>
      <c r="C304" s="63">
        <v>365.838</v>
      </c>
      <c r="D304" s="63">
        <v>0.127</v>
      </c>
      <c r="E304" s="64">
        <f t="shared" si="37"/>
        <v>0.010972800000000001</v>
      </c>
      <c r="H304" s="10" t="s">
        <v>157</v>
      </c>
      <c r="I304" s="63">
        <v>0</v>
      </c>
      <c r="J304" s="63">
        <v>0</v>
      </c>
      <c r="K304" s="63">
        <v>0</v>
      </c>
      <c r="L304" s="11"/>
      <c r="M304" s="63">
        <f>+AVERAGE(I304:K304)</f>
        <v>0</v>
      </c>
      <c r="N304" s="64">
        <f>M304*E304</f>
        <v>0</v>
      </c>
    </row>
    <row r="305" spans="1:12" ht="24">
      <c r="A305" s="10">
        <v>35</v>
      </c>
      <c r="B305" s="97">
        <v>20150</v>
      </c>
      <c r="C305" s="63">
        <v>365.808</v>
      </c>
      <c r="D305" s="63">
        <v>0.028</v>
      </c>
      <c r="E305" s="64">
        <f t="shared" si="37"/>
        <v>0.0024192000000000003</v>
      </c>
      <c r="F305" s="63">
        <f aca="true" t="shared" si="40" ref="F305:F367">+AVERAGE(I305:K305)</f>
        <v>7.403956666666666</v>
      </c>
      <c r="G305" s="64">
        <f aca="true" t="shared" si="41" ref="G305:G367">F305*E305</f>
        <v>0.017911651968</v>
      </c>
      <c r="H305" s="10" t="s">
        <v>158</v>
      </c>
      <c r="I305" s="63">
        <v>10.45843</v>
      </c>
      <c r="J305" s="63">
        <v>3.62636</v>
      </c>
      <c r="K305" s="63">
        <v>8.12708</v>
      </c>
      <c r="L305" s="11"/>
    </row>
    <row r="306" spans="1:12" ht="24">
      <c r="A306" s="10">
        <v>36</v>
      </c>
      <c r="B306" s="97">
        <v>20162</v>
      </c>
      <c r="C306" s="63">
        <v>365.908</v>
      </c>
      <c r="D306" s="63">
        <v>0.107</v>
      </c>
      <c r="E306" s="64">
        <f t="shared" si="37"/>
        <v>0.009244800000000001</v>
      </c>
      <c r="F306" s="63">
        <f t="shared" si="40"/>
        <v>24.52967</v>
      </c>
      <c r="G306" s="64">
        <f t="shared" si="41"/>
        <v>0.22677189321600003</v>
      </c>
      <c r="H306" s="10" t="s">
        <v>159</v>
      </c>
      <c r="I306" s="63">
        <v>25.27124</v>
      </c>
      <c r="J306" s="63">
        <v>16.38136</v>
      </c>
      <c r="K306" s="63">
        <v>31.93641</v>
      </c>
      <c r="L306" s="11"/>
    </row>
    <row r="307" spans="1:18" ht="24.75" thickBot="1">
      <c r="A307" s="88">
        <v>37</v>
      </c>
      <c r="B307" s="98">
        <v>20176</v>
      </c>
      <c r="C307" s="80">
        <v>365.928</v>
      </c>
      <c r="D307" s="80">
        <v>0.069</v>
      </c>
      <c r="E307" s="81">
        <f t="shared" si="37"/>
        <v>0.005961600000000001</v>
      </c>
      <c r="F307" s="80">
        <f t="shared" si="40"/>
        <v>4.212473333333333</v>
      </c>
      <c r="G307" s="81">
        <f t="shared" si="41"/>
        <v>0.025113081024</v>
      </c>
      <c r="H307" s="88" t="s">
        <v>160</v>
      </c>
      <c r="I307" s="80">
        <v>5.22595</v>
      </c>
      <c r="J307" s="80">
        <v>5.04405</v>
      </c>
      <c r="K307" s="80">
        <v>2.36742</v>
      </c>
      <c r="L307" s="87"/>
      <c r="M307" s="87"/>
      <c r="N307" s="87"/>
      <c r="O307" s="87"/>
      <c r="P307" s="99"/>
      <c r="Q307" s="99"/>
      <c r="R307" s="99"/>
    </row>
    <row r="308" spans="1:12" ht="24">
      <c r="A308" s="10">
        <v>1</v>
      </c>
      <c r="B308" s="97">
        <v>20181</v>
      </c>
      <c r="C308" s="63">
        <v>365.928</v>
      </c>
      <c r="D308" s="63">
        <v>0.056</v>
      </c>
      <c r="E308" s="64">
        <f t="shared" si="37"/>
        <v>0.0048384000000000005</v>
      </c>
      <c r="F308" s="102">
        <f t="shared" si="40"/>
        <v>22.151143333333334</v>
      </c>
      <c r="G308" s="103">
        <f t="shared" si="41"/>
        <v>0.10717609190400001</v>
      </c>
      <c r="H308" s="10" t="s">
        <v>146</v>
      </c>
      <c r="I308" s="63">
        <v>10.44386</v>
      </c>
      <c r="J308" s="63">
        <v>22.09279</v>
      </c>
      <c r="K308" s="63">
        <v>33.91678</v>
      </c>
      <c r="L308" s="11"/>
    </row>
    <row r="309" spans="1:12" ht="24">
      <c r="A309" s="10">
        <v>2</v>
      </c>
      <c r="B309" s="97">
        <v>20197</v>
      </c>
      <c r="C309" s="63">
        <v>366.038</v>
      </c>
      <c r="D309" s="63">
        <v>0.141</v>
      </c>
      <c r="E309" s="64">
        <f t="shared" si="37"/>
        <v>0.0121824</v>
      </c>
      <c r="F309" s="100">
        <f t="shared" si="40"/>
        <v>4.36533</v>
      </c>
      <c r="G309" s="101">
        <f t="shared" si="41"/>
        <v>0.053180196192</v>
      </c>
      <c r="H309" s="10" t="s">
        <v>147</v>
      </c>
      <c r="I309" s="63">
        <v>3.94744</v>
      </c>
      <c r="J309" s="63">
        <v>5.33903</v>
      </c>
      <c r="K309" s="63">
        <v>3.80952</v>
      </c>
      <c r="L309" s="11"/>
    </row>
    <row r="310" spans="1:12" ht="24">
      <c r="A310" s="10">
        <v>3</v>
      </c>
      <c r="B310" s="97">
        <v>20206</v>
      </c>
      <c r="C310" s="63">
        <v>366.018</v>
      </c>
      <c r="D310" s="63">
        <v>0.054</v>
      </c>
      <c r="E310" s="64">
        <f t="shared" si="37"/>
        <v>0.0046656</v>
      </c>
      <c r="F310" s="100">
        <f t="shared" si="40"/>
        <v>4.55213</v>
      </c>
      <c r="G310" s="101">
        <f t="shared" si="41"/>
        <v>0.021238417728</v>
      </c>
      <c r="H310" s="10" t="s">
        <v>148</v>
      </c>
      <c r="I310" s="63">
        <v>2.52887</v>
      </c>
      <c r="J310" s="63">
        <v>9.08295</v>
      </c>
      <c r="K310" s="63">
        <v>2.04457</v>
      </c>
      <c r="L310" s="11"/>
    </row>
    <row r="311" spans="1:12" ht="24">
      <c r="A311" s="10">
        <v>4</v>
      </c>
      <c r="B311" s="97">
        <v>20213</v>
      </c>
      <c r="C311" s="63">
        <v>366.018</v>
      </c>
      <c r="D311" s="63">
        <v>0.047</v>
      </c>
      <c r="E311" s="64">
        <f t="shared" si="37"/>
        <v>0.0040608</v>
      </c>
      <c r="F311" s="63">
        <f t="shared" si="40"/>
        <v>1.1099866666666667</v>
      </c>
      <c r="G311" s="64">
        <f t="shared" si="41"/>
        <v>0.004507433856</v>
      </c>
      <c r="H311" s="10" t="s">
        <v>150</v>
      </c>
      <c r="I311" s="63">
        <v>0.56721</v>
      </c>
      <c r="J311" s="63">
        <v>0.78137</v>
      </c>
      <c r="K311" s="63">
        <v>1.98138</v>
      </c>
      <c r="L311" s="11"/>
    </row>
    <row r="312" spans="1:14" ht="24">
      <c r="A312" s="10">
        <v>5</v>
      </c>
      <c r="B312" s="97">
        <v>20225</v>
      </c>
      <c r="C312" s="63">
        <v>365.838</v>
      </c>
      <c r="D312" s="63">
        <v>0.604</v>
      </c>
      <c r="E312" s="64">
        <f t="shared" si="37"/>
        <v>0.0521856</v>
      </c>
      <c r="H312" s="10" t="s">
        <v>151</v>
      </c>
      <c r="I312" s="63">
        <v>0</v>
      </c>
      <c r="J312" s="63">
        <v>0</v>
      </c>
      <c r="K312" s="63">
        <v>0</v>
      </c>
      <c r="L312" s="11"/>
      <c r="M312" s="63">
        <f>+AVERAGE(I312:K312)</f>
        <v>0</v>
      </c>
      <c r="N312" s="64">
        <f>M312*E312</f>
        <v>0</v>
      </c>
    </row>
    <row r="313" spans="1:12" ht="24">
      <c r="A313" s="10">
        <v>6</v>
      </c>
      <c r="B313" s="97">
        <v>20233</v>
      </c>
      <c r="C313" s="63">
        <v>365.839</v>
      </c>
      <c r="D313" s="63">
        <v>0.625</v>
      </c>
      <c r="E313" s="64">
        <f t="shared" si="37"/>
        <v>0.054000000000000006</v>
      </c>
      <c r="F313" s="63">
        <f t="shared" si="40"/>
        <v>10.938133333333333</v>
      </c>
      <c r="G313" s="64">
        <f t="shared" si="41"/>
        <v>0.5906592</v>
      </c>
      <c r="H313" s="10" t="s">
        <v>152</v>
      </c>
      <c r="I313" s="63">
        <v>18.12919</v>
      </c>
      <c r="J313" s="63">
        <v>9.79658</v>
      </c>
      <c r="K313" s="63">
        <v>4.88863</v>
      </c>
      <c r="L313" s="11"/>
    </row>
    <row r="314" spans="1:12" ht="24">
      <c r="A314" s="10">
        <v>7</v>
      </c>
      <c r="B314" s="97">
        <v>20244</v>
      </c>
      <c r="C314" s="63">
        <v>365.758</v>
      </c>
      <c r="D314" s="63">
        <v>0.393</v>
      </c>
      <c r="E314" s="64">
        <f t="shared" si="37"/>
        <v>0.033955200000000005</v>
      </c>
      <c r="F314" s="63">
        <f t="shared" si="40"/>
        <v>45.738969999999995</v>
      </c>
      <c r="G314" s="64">
        <f t="shared" si="41"/>
        <v>1.553075874144</v>
      </c>
      <c r="H314" s="10" t="s">
        <v>125</v>
      </c>
      <c r="I314" s="63">
        <v>37.03955</v>
      </c>
      <c r="J314" s="63">
        <v>70.17943</v>
      </c>
      <c r="K314" s="63">
        <v>29.99793</v>
      </c>
      <c r="L314" s="11"/>
    </row>
    <row r="315" spans="1:12" ht="24">
      <c r="A315" s="10">
        <v>8</v>
      </c>
      <c r="B315" s="97">
        <v>20252</v>
      </c>
      <c r="C315" s="63">
        <v>365.758</v>
      </c>
      <c r="D315" s="63">
        <v>0.361</v>
      </c>
      <c r="E315" s="64">
        <f t="shared" si="37"/>
        <v>0.0311904</v>
      </c>
      <c r="F315" s="63">
        <f t="shared" si="40"/>
        <v>48.82885666666667</v>
      </c>
      <c r="G315" s="64">
        <f t="shared" si="41"/>
        <v>1.522991570976</v>
      </c>
      <c r="H315" s="10" t="s">
        <v>126</v>
      </c>
      <c r="I315" s="63">
        <v>81.25188</v>
      </c>
      <c r="J315" s="63">
        <v>30.44951</v>
      </c>
      <c r="K315" s="63">
        <v>34.78518</v>
      </c>
      <c r="L315" s="11"/>
    </row>
    <row r="316" spans="1:12" ht="24">
      <c r="A316" s="10">
        <v>9</v>
      </c>
      <c r="B316" s="97">
        <v>20258</v>
      </c>
      <c r="C316" s="63">
        <v>365.738</v>
      </c>
      <c r="D316" s="63">
        <v>0.295</v>
      </c>
      <c r="E316" s="64">
        <f t="shared" si="37"/>
        <v>0.025488</v>
      </c>
      <c r="F316" s="63">
        <f t="shared" si="40"/>
        <v>25.020646666666664</v>
      </c>
      <c r="G316" s="64">
        <f t="shared" si="41"/>
        <v>0.63772624224</v>
      </c>
      <c r="H316" s="10" t="s">
        <v>127</v>
      </c>
      <c r="I316" s="63">
        <v>25.99357</v>
      </c>
      <c r="J316" s="63">
        <v>17.86086</v>
      </c>
      <c r="K316" s="63">
        <v>31.20751</v>
      </c>
      <c r="L316" s="11"/>
    </row>
    <row r="317" spans="1:12" ht="24">
      <c r="A317" s="10">
        <v>10</v>
      </c>
      <c r="B317" s="97">
        <v>20275</v>
      </c>
      <c r="C317" s="63">
        <v>365.738</v>
      </c>
      <c r="D317" s="63">
        <v>0.45</v>
      </c>
      <c r="E317" s="64">
        <f t="shared" si="37"/>
        <v>0.038880000000000005</v>
      </c>
      <c r="F317" s="63">
        <f t="shared" si="40"/>
        <v>3.336873333333333</v>
      </c>
      <c r="G317" s="64">
        <f t="shared" si="41"/>
        <v>0.1297376352</v>
      </c>
      <c r="H317" s="10" t="s">
        <v>128</v>
      </c>
      <c r="I317" s="63">
        <v>6.59826</v>
      </c>
      <c r="J317" s="63">
        <v>1.6835</v>
      </c>
      <c r="K317" s="63">
        <v>1.72886</v>
      </c>
      <c r="L317" s="11"/>
    </row>
    <row r="318" spans="1:12" ht="24">
      <c r="A318" s="10">
        <v>11</v>
      </c>
      <c r="B318" s="97">
        <v>20283</v>
      </c>
      <c r="C318" s="63">
        <v>365.748</v>
      </c>
      <c r="D318" s="63">
        <v>0.853</v>
      </c>
      <c r="E318" s="64">
        <f t="shared" si="37"/>
        <v>0.0736992</v>
      </c>
      <c r="F318" s="63">
        <f t="shared" si="40"/>
        <v>26.99786333333333</v>
      </c>
      <c r="G318" s="64">
        <f t="shared" si="41"/>
        <v>1.989720929376</v>
      </c>
      <c r="H318" s="10" t="s">
        <v>129</v>
      </c>
      <c r="I318" s="63">
        <v>38.04961</v>
      </c>
      <c r="J318" s="63">
        <v>17.08883</v>
      </c>
      <c r="K318" s="63">
        <v>25.85515</v>
      </c>
      <c r="L318" s="11"/>
    </row>
    <row r="319" spans="1:12" ht="24">
      <c r="A319" s="10">
        <v>12</v>
      </c>
      <c r="B319" s="97">
        <v>20293</v>
      </c>
      <c r="C319" s="63">
        <v>365.748</v>
      </c>
      <c r="D319" s="63">
        <v>1.075</v>
      </c>
      <c r="E319" s="64">
        <f t="shared" si="37"/>
        <v>0.09288</v>
      </c>
      <c r="F319" s="63">
        <f t="shared" si="40"/>
        <v>25.369363333333336</v>
      </c>
      <c r="G319" s="64">
        <f t="shared" si="41"/>
        <v>2.3563064664000004</v>
      </c>
      <c r="H319" s="10" t="s">
        <v>130</v>
      </c>
      <c r="I319" s="63">
        <v>35.83446</v>
      </c>
      <c r="J319" s="63">
        <v>13.67858</v>
      </c>
      <c r="K319" s="63">
        <v>26.59505</v>
      </c>
      <c r="L319" s="11"/>
    </row>
    <row r="320" spans="1:12" ht="24">
      <c r="A320" s="10">
        <v>13</v>
      </c>
      <c r="B320" s="97">
        <v>20301</v>
      </c>
      <c r="C320" s="63">
        <v>365.748</v>
      </c>
      <c r="D320" s="63">
        <v>1.241</v>
      </c>
      <c r="E320" s="64">
        <f t="shared" si="37"/>
        <v>0.10722240000000001</v>
      </c>
      <c r="F320" s="63">
        <f t="shared" si="40"/>
        <v>7.36785</v>
      </c>
      <c r="G320" s="64">
        <f t="shared" si="41"/>
        <v>0.78999855984</v>
      </c>
      <c r="H320" s="10" t="s">
        <v>101</v>
      </c>
      <c r="I320" s="63">
        <v>9.57369</v>
      </c>
      <c r="J320" s="63">
        <v>4.03823</v>
      </c>
      <c r="K320" s="63">
        <v>8.49163</v>
      </c>
      <c r="L320" s="11"/>
    </row>
    <row r="321" spans="1:12" ht="24">
      <c r="A321" s="10">
        <v>14</v>
      </c>
      <c r="B321" s="97">
        <v>20308</v>
      </c>
      <c r="C321" s="63">
        <v>365.678</v>
      </c>
      <c r="D321" s="63">
        <v>0.517</v>
      </c>
      <c r="E321" s="64">
        <f t="shared" si="37"/>
        <v>0.0446688</v>
      </c>
      <c r="F321" s="63">
        <f t="shared" si="40"/>
        <v>11.628323333333332</v>
      </c>
      <c r="G321" s="64">
        <f t="shared" si="41"/>
        <v>0.519423249312</v>
      </c>
      <c r="H321" s="10" t="s">
        <v>102</v>
      </c>
      <c r="I321" s="63">
        <v>17.77899</v>
      </c>
      <c r="J321" s="63">
        <v>13.09314</v>
      </c>
      <c r="K321" s="63">
        <v>4.01284</v>
      </c>
      <c r="L321" s="11"/>
    </row>
    <row r="322" spans="1:12" ht="24">
      <c r="A322" s="10">
        <v>15</v>
      </c>
      <c r="B322" s="97">
        <v>20322</v>
      </c>
      <c r="C322" s="63">
        <v>366.518</v>
      </c>
      <c r="D322" s="63">
        <v>13.617</v>
      </c>
      <c r="E322" s="64">
        <f t="shared" si="37"/>
        <v>1.1765088000000001</v>
      </c>
      <c r="F322" s="63">
        <f t="shared" si="40"/>
        <v>17.297676666666664</v>
      </c>
      <c r="G322" s="64">
        <f t="shared" si="41"/>
        <v>20.350868817888</v>
      </c>
      <c r="H322" s="10" t="s">
        <v>131</v>
      </c>
      <c r="I322" s="63">
        <v>4.46194</v>
      </c>
      <c r="J322" s="63">
        <v>19.62679</v>
      </c>
      <c r="K322" s="63">
        <v>27.8043</v>
      </c>
      <c r="L322" s="11"/>
    </row>
    <row r="323" spans="1:12" ht="24">
      <c r="A323" s="10">
        <v>16</v>
      </c>
      <c r="B323" s="97">
        <v>20322</v>
      </c>
      <c r="C323" s="63">
        <v>366.498</v>
      </c>
      <c r="D323" s="63">
        <v>14.042</v>
      </c>
      <c r="E323" s="64">
        <f t="shared" si="37"/>
        <v>1.2132288</v>
      </c>
      <c r="F323" s="63">
        <f t="shared" si="40"/>
        <v>228.0682733333333</v>
      </c>
      <c r="G323" s="64">
        <f t="shared" si="41"/>
        <v>276.69899757427197</v>
      </c>
      <c r="H323" s="10" t="s">
        <v>132</v>
      </c>
      <c r="I323" s="63">
        <v>205.5145</v>
      </c>
      <c r="J323" s="63">
        <v>291.39727</v>
      </c>
      <c r="K323" s="63">
        <v>187.29305</v>
      </c>
      <c r="L323" s="11"/>
    </row>
    <row r="324" spans="1:12" ht="24">
      <c r="A324" s="10">
        <v>17</v>
      </c>
      <c r="B324" s="97">
        <v>20330</v>
      </c>
      <c r="C324" s="63">
        <v>366.068</v>
      </c>
      <c r="D324" s="63">
        <v>7.359</v>
      </c>
      <c r="E324" s="64">
        <f t="shared" si="37"/>
        <v>0.6358176</v>
      </c>
      <c r="F324" s="63">
        <f t="shared" si="40"/>
        <v>63.71322000000001</v>
      </c>
      <c r="G324" s="64">
        <f t="shared" si="41"/>
        <v>40.509986628672</v>
      </c>
      <c r="H324" s="10" t="s">
        <v>104</v>
      </c>
      <c r="I324" s="63">
        <v>80.23968</v>
      </c>
      <c r="J324" s="63">
        <v>57.91331</v>
      </c>
      <c r="K324" s="63">
        <v>52.98667</v>
      </c>
      <c r="L324" s="11"/>
    </row>
    <row r="325" spans="1:12" ht="24">
      <c r="A325" s="10">
        <v>18</v>
      </c>
      <c r="B325" s="97">
        <v>20335</v>
      </c>
      <c r="C325" s="63">
        <v>368.438</v>
      </c>
      <c r="D325" s="63">
        <v>150.37</v>
      </c>
      <c r="E325" s="63">
        <f t="shared" si="37"/>
        <v>12.991968000000002</v>
      </c>
      <c r="F325" s="63">
        <f t="shared" si="40"/>
        <v>1377.3674033333334</v>
      </c>
      <c r="G325" s="63">
        <f t="shared" si="41"/>
        <v>17894.713228349763</v>
      </c>
      <c r="H325" s="10" t="s">
        <v>105</v>
      </c>
      <c r="I325" s="63">
        <v>1417.90376</v>
      </c>
      <c r="J325" s="63">
        <v>1340.25258</v>
      </c>
      <c r="K325" s="63">
        <v>1373.94587</v>
      </c>
      <c r="L325" s="11"/>
    </row>
    <row r="326" spans="1:12" ht="24">
      <c r="A326" s="10">
        <v>19</v>
      </c>
      <c r="B326" s="97">
        <v>20340</v>
      </c>
      <c r="C326" s="63">
        <v>367.228</v>
      </c>
      <c r="D326" s="63">
        <v>46.363</v>
      </c>
      <c r="E326" s="63">
        <f t="shared" si="37"/>
        <v>4.0057632000000005</v>
      </c>
      <c r="F326" s="63">
        <f t="shared" si="40"/>
        <v>416.12523000000004</v>
      </c>
      <c r="G326" s="63">
        <f t="shared" si="41"/>
        <v>1666.8991329255364</v>
      </c>
      <c r="H326" s="10" t="s">
        <v>133</v>
      </c>
      <c r="I326" s="63">
        <v>371.52066</v>
      </c>
      <c r="J326" s="63">
        <v>370.53522</v>
      </c>
      <c r="K326" s="63">
        <v>506.31981</v>
      </c>
      <c r="L326" s="11"/>
    </row>
    <row r="327" spans="1:12" ht="24">
      <c r="A327" s="10">
        <v>20</v>
      </c>
      <c r="B327" s="97">
        <v>20348</v>
      </c>
      <c r="C327" s="63">
        <v>366.828</v>
      </c>
      <c r="D327" s="63">
        <v>26.257</v>
      </c>
      <c r="E327" s="63">
        <f t="shared" si="37"/>
        <v>2.2686048000000003</v>
      </c>
      <c r="F327" s="63">
        <f t="shared" si="40"/>
        <v>233.71538999999999</v>
      </c>
      <c r="G327" s="63">
        <f t="shared" si="41"/>
        <v>530.207855587872</v>
      </c>
      <c r="H327" s="10" t="s">
        <v>134</v>
      </c>
      <c r="I327" s="63">
        <v>223.0279</v>
      </c>
      <c r="J327" s="63">
        <v>277.83927</v>
      </c>
      <c r="K327" s="63">
        <v>200.279</v>
      </c>
      <c r="L327" s="11"/>
    </row>
    <row r="328" spans="1:12" ht="24">
      <c r="A328" s="10">
        <v>21</v>
      </c>
      <c r="B328" s="97">
        <v>20355</v>
      </c>
      <c r="C328" s="63">
        <v>366.198</v>
      </c>
      <c r="D328" s="63">
        <v>4.469</v>
      </c>
      <c r="E328" s="63">
        <f t="shared" si="37"/>
        <v>0.38612160000000006</v>
      </c>
      <c r="F328" s="63">
        <f t="shared" si="40"/>
        <v>310.77531</v>
      </c>
      <c r="G328" s="63">
        <f t="shared" si="41"/>
        <v>119.99705993769602</v>
      </c>
      <c r="H328" s="10" t="s">
        <v>135</v>
      </c>
      <c r="I328" s="63">
        <v>259.08031</v>
      </c>
      <c r="J328" s="63">
        <v>314.1828</v>
      </c>
      <c r="K328" s="63">
        <v>359.06282</v>
      </c>
      <c r="L328" s="11"/>
    </row>
    <row r="329" spans="1:12" ht="24">
      <c r="A329" s="10">
        <v>22</v>
      </c>
      <c r="B329" s="97">
        <v>20366</v>
      </c>
      <c r="C329" s="63">
        <v>368.438</v>
      </c>
      <c r="D329" s="63">
        <v>11.902</v>
      </c>
      <c r="E329" s="63">
        <f t="shared" si="37"/>
        <v>1.0283328</v>
      </c>
      <c r="F329" s="63">
        <f t="shared" si="40"/>
        <v>255.27381666666665</v>
      </c>
      <c r="G329" s="63">
        <f t="shared" si="41"/>
        <v>262.50643865952</v>
      </c>
      <c r="H329" s="10" t="s">
        <v>136</v>
      </c>
      <c r="I329" s="63">
        <v>305.26175</v>
      </c>
      <c r="J329" s="63">
        <v>228.22413</v>
      </c>
      <c r="K329" s="63">
        <v>232.33557</v>
      </c>
      <c r="L329" s="11"/>
    </row>
    <row r="330" spans="1:12" ht="24">
      <c r="A330" s="10">
        <v>23</v>
      </c>
      <c r="B330" s="97">
        <v>20377</v>
      </c>
      <c r="C330" s="63">
        <v>366.128</v>
      </c>
      <c r="D330" s="63">
        <v>3.691</v>
      </c>
      <c r="E330" s="63">
        <f t="shared" si="37"/>
        <v>0.31890240000000003</v>
      </c>
      <c r="F330" s="63">
        <f t="shared" si="40"/>
        <v>16.005746666666667</v>
      </c>
      <c r="G330" s="63">
        <f t="shared" si="41"/>
        <v>5.104271025792</v>
      </c>
      <c r="H330" s="10" t="s">
        <v>137</v>
      </c>
      <c r="I330" s="63">
        <v>16.71872</v>
      </c>
      <c r="J330" s="63">
        <v>18.88158</v>
      </c>
      <c r="K330" s="63">
        <v>12.41694</v>
      </c>
      <c r="L330" s="11"/>
    </row>
    <row r="331" spans="1:12" ht="24">
      <c r="A331" s="10">
        <v>24</v>
      </c>
      <c r="B331" s="97">
        <v>20392</v>
      </c>
      <c r="C331" s="63">
        <v>366.068</v>
      </c>
      <c r="D331" s="63">
        <v>1.746</v>
      </c>
      <c r="E331" s="63">
        <f t="shared" si="37"/>
        <v>0.1508544</v>
      </c>
      <c r="F331" s="63">
        <f t="shared" si="40"/>
        <v>12.131546666666667</v>
      </c>
      <c r="G331" s="63">
        <f t="shared" si="41"/>
        <v>1.830097193472</v>
      </c>
      <c r="H331" s="10" t="s">
        <v>115</v>
      </c>
      <c r="I331" s="63">
        <v>14.63613</v>
      </c>
      <c r="J331" s="63">
        <v>11.53295</v>
      </c>
      <c r="K331" s="63">
        <v>10.22556</v>
      </c>
      <c r="L331" s="11"/>
    </row>
    <row r="332" spans="1:12" ht="24">
      <c r="A332" s="10">
        <v>25</v>
      </c>
      <c r="B332" s="97">
        <v>20400</v>
      </c>
      <c r="C332" s="63">
        <v>366.058</v>
      </c>
      <c r="D332" s="63">
        <v>2.71</v>
      </c>
      <c r="E332" s="63">
        <f t="shared" si="37"/>
        <v>0.23414400000000002</v>
      </c>
      <c r="F332" s="63">
        <f t="shared" si="40"/>
        <v>20.279756666666668</v>
      </c>
      <c r="G332" s="63">
        <f t="shared" si="41"/>
        <v>4.748383344960001</v>
      </c>
      <c r="H332" s="10" t="s">
        <v>116</v>
      </c>
      <c r="I332" s="63">
        <v>21.11457</v>
      </c>
      <c r="J332" s="63">
        <v>22.37258</v>
      </c>
      <c r="K332" s="63">
        <v>17.35212</v>
      </c>
      <c r="L332" s="11"/>
    </row>
    <row r="333" spans="1:12" ht="24">
      <c r="A333" s="10">
        <v>26</v>
      </c>
      <c r="B333" s="97">
        <v>20409</v>
      </c>
      <c r="C333" s="63">
        <v>365.998</v>
      </c>
      <c r="D333" s="63">
        <v>1.325</v>
      </c>
      <c r="E333" s="63">
        <f t="shared" si="37"/>
        <v>0.11448</v>
      </c>
      <c r="F333" s="63">
        <f t="shared" si="40"/>
        <v>15.342113333333335</v>
      </c>
      <c r="G333" s="63">
        <f t="shared" si="41"/>
        <v>1.7563651344000002</v>
      </c>
      <c r="H333" s="10" t="s">
        <v>117</v>
      </c>
      <c r="I333" s="63">
        <v>3.68717</v>
      </c>
      <c r="J333" s="63">
        <v>23.94724</v>
      </c>
      <c r="K333" s="63">
        <v>18.39193</v>
      </c>
      <c r="L333" s="11"/>
    </row>
    <row r="334" spans="1:12" ht="24">
      <c r="A334" s="10">
        <v>27</v>
      </c>
      <c r="B334" s="97">
        <v>20419</v>
      </c>
      <c r="C334" s="63">
        <v>365.968</v>
      </c>
      <c r="D334" s="63">
        <v>1.008</v>
      </c>
      <c r="E334" s="63">
        <f t="shared" si="37"/>
        <v>0.08709120000000001</v>
      </c>
      <c r="F334" s="63">
        <f t="shared" si="40"/>
        <v>133.00012333333333</v>
      </c>
      <c r="G334" s="63">
        <f t="shared" si="41"/>
        <v>11.583140341248</v>
      </c>
      <c r="H334" s="10" t="s">
        <v>118</v>
      </c>
      <c r="I334" s="63">
        <v>136.97327</v>
      </c>
      <c r="J334" s="63">
        <v>118.3619</v>
      </c>
      <c r="K334" s="63">
        <v>143.6652</v>
      </c>
      <c r="L334" s="11"/>
    </row>
    <row r="335" spans="1:12" ht="24">
      <c r="A335" s="10">
        <v>28</v>
      </c>
      <c r="B335" s="97">
        <v>20429</v>
      </c>
      <c r="C335" s="63">
        <v>366.038</v>
      </c>
      <c r="D335" s="63">
        <v>1.714</v>
      </c>
      <c r="E335" s="63">
        <f t="shared" si="37"/>
        <v>0.14808960000000002</v>
      </c>
      <c r="F335" s="63">
        <f t="shared" si="40"/>
        <v>1.8259800000000002</v>
      </c>
      <c r="G335" s="63">
        <f t="shared" si="41"/>
        <v>0.27040864780800006</v>
      </c>
      <c r="H335" s="10" t="s">
        <v>138</v>
      </c>
      <c r="I335" s="63">
        <v>1.81917</v>
      </c>
      <c r="J335" s="63">
        <v>1.30954</v>
      </c>
      <c r="K335" s="63">
        <v>2.34923</v>
      </c>
      <c r="L335" s="11"/>
    </row>
    <row r="336" spans="1:12" ht="24">
      <c r="A336" s="10">
        <v>29</v>
      </c>
      <c r="B336" s="97">
        <v>20436</v>
      </c>
      <c r="C336" s="63">
        <v>365.928</v>
      </c>
      <c r="D336" s="63">
        <v>0.885</v>
      </c>
      <c r="E336" s="63">
        <f t="shared" si="37"/>
        <v>0.076464</v>
      </c>
      <c r="F336" s="63">
        <f t="shared" si="40"/>
        <v>10.846396666666665</v>
      </c>
      <c r="G336" s="63">
        <f t="shared" si="41"/>
        <v>0.8293588747199999</v>
      </c>
      <c r="H336" s="10" t="s">
        <v>139</v>
      </c>
      <c r="I336" s="63">
        <v>9.0548</v>
      </c>
      <c r="J336" s="63">
        <v>6.93837</v>
      </c>
      <c r="K336" s="63">
        <v>16.54602</v>
      </c>
      <c r="L336" s="11"/>
    </row>
    <row r="337" spans="1:12" ht="24">
      <c r="A337" s="10">
        <v>30</v>
      </c>
      <c r="B337" s="97">
        <v>20449</v>
      </c>
      <c r="C337" s="63">
        <v>365.918</v>
      </c>
      <c r="D337" s="63">
        <v>0.366</v>
      </c>
      <c r="E337" s="63">
        <f t="shared" si="37"/>
        <v>0.0316224</v>
      </c>
      <c r="F337" s="63">
        <f t="shared" si="40"/>
        <v>7.793386666666667</v>
      </c>
      <c r="G337" s="63">
        <f t="shared" si="41"/>
        <v>0.24644559052800002</v>
      </c>
      <c r="H337" s="10" t="s">
        <v>140</v>
      </c>
      <c r="I337" s="63">
        <v>6.72538</v>
      </c>
      <c r="J337" s="63">
        <v>9.36961</v>
      </c>
      <c r="K337" s="63">
        <v>7.28517</v>
      </c>
      <c r="L337" s="11"/>
    </row>
    <row r="338" spans="1:12" ht="24">
      <c r="A338" s="10">
        <v>31</v>
      </c>
      <c r="B338" s="97">
        <v>20462</v>
      </c>
      <c r="C338" s="63">
        <v>365.858</v>
      </c>
      <c r="D338" s="63">
        <v>0.191</v>
      </c>
      <c r="E338" s="63">
        <f t="shared" si="37"/>
        <v>0.0165024</v>
      </c>
      <c r="F338" s="63">
        <f t="shared" si="40"/>
        <v>5.681760000000001</v>
      </c>
      <c r="G338" s="63">
        <f t="shared" si="41"/>
        <v>0.09376267622400002</v>
      </c>
      <c r="H338" s="10" t="s">
        <v>141</v>
      </c>
      <c r="I338" s="63">
        <v>8.50317</v>
      </c>
      <c r="J338" s="63">
        <v>4.59474</v>
      </c>
      <c r="K338" s="63">
        <v>3.94737</v>
      </c>
      <c r="L338" s="11"/>
    </row>
    <row r="339" spans="1:12" ht="24">
      <c r="A339" s="10">
        <v>32</v>
      </c>
      <c r="B339" s="97">
        <v>20470</v>
      </c>
      <c r="C339" s="63">
        <v>365.848</v>
      </c>
      <c r="D339" s="63">
        <v>0.155</v>
      </c>
      <c r="E339" s="63">
        <f t="shared" si="37"/>
        <v>0.013392000000000001</v>
      </c>
      <c r="F339" s="63">
        <f t="shared" si="40"/>
        <v>7.924273333333333</v>
      </c>
      <c r="G339" s="63">
        <f t="shared" si="41"/>
        <v>0.10612186848</v>
      </c>
      <c r="H339" s="10" t="s">
        <v>142</v>
      </c>
      <c r="I339" s="63">
        <v>8.55847</v>
      </c>
      <c r="J339" s="63">
        <v>8.96885</v>
      </c>
      <c r="K339" s="63">
        <v>6.2455</v>
      </c>
      <c r="L339" s="11"/>
    </row>
    <row r="340" spans="1:12" ht="24">
      <c r="A340" s="10">
        <v>33</v>
      </c>
      <c r="B340" s="97">
        <v>20479</v>
      </c>
      <c r="C340" s="63">
        <v>365.798</v>
      </c>
      <c r="D340" s="63">
        <v>0.024</v>
      </c>
      <c r="E340" s="63">
        <f t="shared" si="37"/>
        <v>0.0020736</v>
      </c>
      <c r="F340" s="63">
        <f t="shared" si="40"/>
        <v>5.969803333333334</v>
      </c>
      <c r="G340" s="63">
        <f t="shared" si="41"/>
        <v>0.012378984192000002</v>
      </c>
      <c r="H340" s="10" t="s">
        <v>143</v>
      </c>
      <c r="I340" s="63">
        <v>7.27499</v>
      </c>
      <c r="J340" s="63">
        <v>4.9902</v>
      </c>
      <c r="K340" s="63">
        <v>5.64422</v>
      </c>
      <c r="L340" s="11"/>
    </row>
    <row r="341" spans="1:12" ht="24">
      <c r="A341" s="10">
        <v>34</v>
      </c>
      <c r="B341" s="97">
        <v>20492</v>
      </c>
      <c r="C341" s="63">
        <v>365.888</v>
      </c>
      <c r="D341" s="63">
        <v>0.434</v>
      </c>
      <c r="E341" s="63">
        <f t="shared" si="37"/>
        <v>0.0374976</v>
      </c>
      <c r="F341" s="63">
        <f t="shared" si="40"/>
        <v>0.7693433333333334</v>
      </c>
      <c r="G341" s="63">
        <f t="shared" si="41"/>
        <v>0.028848528576</v>
      </c>
      <c r="H341" s="10" t="s">
        <v>157</v>
      </c>
      <c r="I341" s="63">
        <v>0.30856</v>
      </c>
      <c r="J341" s="63">
        <v>0.28831</v>
      </c>
      <c r="K341" s="63">
        <v>1.71116</v>
      </c>
      <c r="L341" s="11"/>
    </row>
    <row r="342" spans="1:12" ht="24">
      <c r="A342" s="10">
        <v>35</v>
      </c>
      <c r="B342" s="97">
        <v>20503</v>
      </c>
      <c r="C342" s="63">
        <v>365.828</v>
      </c>
      <c r="D342" s="63">
        <v>0.096</v>
      </c>
      <c r="E342" s="63">
        <f t="shared" si="37"/>
        <v>0.0082944</v>
      </c>
      <c r="F342" s="63">
        <f t="shared" si="40"/>
        <v>0.9918299999999999</v>
      </c>
      <c r="G342" s="63">
        <f t="shared" si="41"/>
        <v>0.008226634751999999</v>
      </c>
      <c r="H342" s="10" t="s">
        <v>158</v>
      </c>
      <c r="I342" s="63">
        <v>0.37014</v>
      </c>
      <c r="J342" s="63">
        <v>1.05352</v>
      </c>
      <c r="K342" s="63">
        <v>1.55183</v>
      </c>
      <c r="L342" s="11"/>
    </row>
    <row r="343" spans="1:12" ht="24">
      <c r="A343" s="10">
        <v>36</v>
      </c>
      <c r="B343" s="97">
        <v>20513</v>
      </c>
      <c r="C343" s="63">
        <v>365.808</v>
      </c>
      <c r="D343" s="63">
        <v>0.041</v>
      </c>
      <c r="E343" s="63">
        <f t="shared" si="37"/>
        <v>0.0035424000000000002</v>
      </c>
      <c r="F343" s="63">
        <f t="shared" si="40"/>
        <v>16.640653333333333</v>
      </c>
      <c r="G343" s="63">
        <f t="shared" si="41"/>
        <v>0.058947850368</v>
      </c>
      <c r="H343" s="10" t="s">
        <v>159</v>
      </c>
      <c r="I343" s="63">
        <v>16.71578</v>
      </c>
      <c r="J343" s="63">
        <v>16.28199</v>
      </c>
      <c r="K343" s="63">
        <v>16.92419</v>
      </c>
      <c r="L343" s="11"/>
    </row>
    <row r="344" spans="1:12" ht="24">
      <c r="A344" s="10">
        <v>37</v>
      </c>
      <c r="B344" s="97">
        <v>20521</v>
      </c>
      <c r="C344" s="63">
        <v>365.818</v>
      </c>
      <c r="D344" s="63">
        <v>0.056</v>
      </c>
      <c r="E344" s="63">
        <f t="shared" si="37"/>
        <v>0.0048384000000000005</v>
      </c>
      <c r="F344" s="63">
        <f t="shared" si="40"/>
        <v>0.5761333333333333</v>
      </c>
      <c r="G344" s="63">
        <f t="shared" si="41"/>
        <v>0.00278756352</v>
      </c>
      <c r="H344" s="10" t="s">
        <v>160</v>
      </c>
      <c r="I344" s="63">
        <v>0.58363</v>
      </c>
      <c r="J344" s="63">
        <v>0.84248</v>
      </c>
      <c r="K344" s="63">
        <v>0.30229</v>
      </c>
      <c r="L344" s="11"/>
    </row>
    <row r="345" spans="1:12" ht="24">
      <c r="A345" s="10">
        <v>38</v>
      </c>
      <c r="B345" s="97">
        <v>20529</v>
      </c>
      <c r="C345" s="63">
        <v>365.848</v>
      </c>
      <c r="D345" s="63">
        <v>0.092</v>
      </c>
      <c r="E345" s="63">
        <f t="shared" si="37"/>
        <v>0.0079488</v>
      </c>
      <c r="F345" s="63">
        <f t="shared" si="40"/>
        <v>0.4488733333333333</v>
      </c>
      <c r="G345" s="63">
        <f t="shared" si="41"/>
        <v>0.003568004352</v>
      </c>
      <c r="H345" s="10" t="s">
        <v>161</v>
      </c>
      <c r="I345" s="63">
        <v>0.3189</v>
      </c>
      <c r="J345" s="63">
        <v>0.33368</v>
      </c>
      <c r="K345" s="63">
        <v>0.69404</v>
      </c>
      <c r="L345" s="11"/>
    </row>
    <row r="346" spans="1:19" ht="24">
      <c r="A346" s="114">
        <v>39</v>
      </c>
      <c r="B346" s="115">
        <v>20539</v>
      </c>
      <c r="C346" s="116">
        <v>365.838</v>
      </c>
      <c r="D346" s="116">
        <v>0.166</v>
      </c>
      <c r="E346" s="116">
        <f t="shared" si="37"/>
        <v>0.014342400000000002</v>
      </c>
      <c r="F346" s="116">
        <f t="shared" si="40"/>
        <v>0.6114566666666666</v>
      </c>
      <c r="G346" s="116">
        <f t="shared" si="41"/>
        <v>0.008769756096000001</v>
      </c>
      <c r="H346" s="114" t="s">
        <v>162</v>
      </c>
      <c r="I346" s="116">
        <v>0.68124</v>
      </c>
      <c r="J346" s="116">
        <v>0.77253</v>
      </c>
      <c r="K346" s="116">
        <v>0.3806</v>
      </c>
      <c r="L346" s="99"/>
      <c r="M346" s="99"/>
      <c r="N346" s="99"/>
      <c r="O346" s="99"/>
      <c r="P346" s="99"/>
      <c r="Q346" s="99"/>
      <c r="R346" s="99"/>
      <c r="S346" s="99"/>
    </row>
    <row r="347" spans="1:12" ht="24">
      <c r="A347" s="10">
        <v>1</v>
      </c>
      <c r="B347" s="97">
        <v>20548</v>
      </c>
      <c r="C347" s="63">
        <v>365.838</v>
      </c>
      <c r="D347" s="63">
        <v>0.013</v>
      </c>
      <c r="E347" s="63">
        <f t="shared" si="37"/>
        <v>0.0011232</v>
      </c>
      <c r="F347" s="63">
        <f t="shared" si="40"/>
        <v>11.056906666666668</v>
      </c>
      <c r="G347" s="63">
        <f t="shared" si="41"/>
        <v>0.012419117568000002</v>
      </c>
      <c r="H347" s="10" t="s">
        <v>146</v>
      </c>
      <c r="I347" s="63">
        <v>5.40626</v>
      </c>
      <c r="J347" s="63">
        <v>10.04936</v>
      </c>
      <c r="K347" s="63">
        <v>17.7151</v>
      </c>
      <c r="L347" s="11"/>
    </row>
    <row r="348" spans="1:12" ht="24">
      <c r="A348" s="10">
        <v>2</v>
      </c>
      <c r="B348" s="97">
        <v>20570</v>
      </c>
      <c r="C348" s="63">
        <v>365.878</v>
      </c>
      <c r="D348" s="63">
        <v>0.088</v>
      </c>
      <c r="E348" s="63">
        <f t="shared" si="37"/>
        <v>0.0076032</v>
      </c>
      <c r="F348" s="63">
        <f t="shared" si="40"/>
        <v>78.62734333333333</v>
      </c>
      <c r="G348" s="63">
        <f t="shared" si="41"/>
        <v>0.597819416832</v>
      </c>
      <c r="H348" s="10" t="s">
        <v>147</v>
      </c>
      <c r="I348" s="63">
        <v>84.39393</v>
      </c>
      <c r="J348" s="63">
        <v>75.78266</v>
      </c>
      <c r="K348" s="63">
        <v>75.70544</v>
      </c>
      <c r="L348" s="11"/>
    </row>
    <row r="349" spans="1:12" ht="24">
      <c r="A349" s="10">
        <v>3</v>
      </c>
      <c r="B349" s="97">
        <v>20577</v>
      </c>
      <c r="C349" s="63">
        <v>365.848</v>
      </c>
      <c r="D349" s="63">
        <v>0.015</v>
      </c>
      <c r="E349" s="63">
        <f t="shared" si="37"/>
        <v>0.001296</v>
      </c>
      <c r="F349" s="63">
        <f t="shared" si="40"/>
        <v>11.198736666666667</v>
      </c>
      <c r="G349" s="63">
        <f t="shared" si="41"/>
        <v>0.014513562720000001</v>
      </c>
      <c r="H349" s="10" t="s">
        <v>148</v>
      </c>
      <c r="I349" s="63">
        <v>10</v>
      </c>
      <c r="J349" s="63">
        <v>17.62891</v>
      </c>
      <c r="K349" s="63">
        <v>5.9673</v>
      </c>
      <c r="L349" s="11"/>
    </row>
    <row r="350" spans="1:12" ht="24">
      <c r="A350" s="10">
        <v>4</v>
      </c>
      <c r="B350" s="97">
        <v>20595</v>
      </c>
      <c r="C350" s="63">
        <v>365.878</v>
      </c>
      <c r="D350" s="63">
        <v>0.207</v>
      </c>
      <c r="E350" s="63">
        <f t="shared" si="37"/>
        <v>0.0178848</v>
      </c>
      <c r="F350" s="63">
        <f t="shared" si="40"/>
        <v>14.245693333333335</v>
      </c>
      <c r="G350" s="63">
        <f t="shared" si="41"/>
        <v>0.254781376128</v>
      </c>
      <c r="H350" s="10" t="s">
        <v>150</v>
      </c>
      <c r="I350" s="63">
        <v>15.04822</v>
      </c>
      <c r="J350" s="63">
        <v>3.27082</v>
      </c>
      <c r="K350" s="63">
        <v>24.41804</v>
      </c>
      <c r="L350" s="11"/>
    </row>
    <row r="351" spans="1:12" ht="24">
      <c r="A351" s="10">
        <v>5</v>
      </c>
      <c r="B351" s="97">
        <v>20604</v>
      </c>
      <c r="C351" s="63">
        <v>365.978</v>
      </c>
      <c r="D351" s="63">
        <v>0.546</v>
      </c>
      <c r="E351" s="63">
        <f t="shared" si="37"/>
        <v>0.047174400000000005</v>
      </c>
      <c r="F351" s="63">
        <f t="shared" si="40"/>
        <v>18.84414</v>
      </c>
      <c r="G351" s="63">
        <f t="shared" si="41"/>
        <v>0.888960998016</v>
      </c>
      <c r="H351" s="10" t="s">
        <v>151</v>
      </c>
      <c r="I351" s="63">
        <v>20.05946</v>
      </c>
      <c r="J351" s="63">
        <v>24.31231</v>
      </c>
      <c r="K351" s="63">
        <v>12.16065</v>
      </c>
      <c r="L351" s="11"/>
    </row>
    <row r="352" spans="1:12" ht="24">
      <c r="A352" s="10">
        <v>6</v>
      </c>
      <c r="B352" s="97">
        <v>20610</v>
      </c>
      <c r="C352" s="63">
        <v>365.878</v>
      </c>
      <c r="D352" s="63">
        <v>0.239</v>
      </c>
      <c r="E352" s="63">
        <f t="shared" si="37"/>
        <v>0.0206496</v>
      </c>
      <c r="F352" s="63">
        <f t="shared" si="40"/>
        <v>9.958720000000001</v>
      </c>
      <c r="G352" s="63">
        <f t="shared" si="41"/>
        <v>0.20564358451200004</v>
      </c>
      <c r="H352" s="10" t="s">
        <v>152</v>
      </c>
      <c r="I352" s="63">
        <v>13.647</v>
      </c>
      <c r="J352" s="63">
        <v>10.94734</v>
      </c>
      <c r="K352" s="63">
        <v>5.28182</v>
      </c>
      <c r="L352" s="11"/>
    </row>
    <row r="353" spans="1:12" ht="24">
      <c r="A353" s="10">
        <v>7</v>
      </c>
      <c r="B353" s="97">
        <v>20617</v>
      </c>
      <c r="C353" s="63">
        <v>365.838</v>
      </c>
      <c r="D353" s="63">
        <v>0.838</v>
      </c>
      <c r="E353" s="63">
        <f t="shared" si="37"/>
        <v>0.0724032</v>
      </c>
      <c r="F353" s="63">
        <f t="shared" si="40"/>
        <v>13.049749999999998</v>
      </c>
      <c r="G353" s="63">
        <f t="shared" si="41"/>
        <v>0.9448436591999998</v>
      </c>
      <c r="H353" s="10" t="s">
        <v>125</v>
      </c>
      <c r="I353" s="63">
        <v>10.92369</v>
      </c>
      <c r="J353" s="63">
        <v>11.21928</v>
      </c>
      <c r="K353" s="63">
        <v>17.00628</v>
      </c>
      <c r="L353" s="11"/>
    </row>
    <row r="354" spans="1:12" ht="24">
      <c r="A354" s="10">
        <v>8</v>
      </c>
      <c r="B354" s="97">
        <v>20627</v>
      </c>
      <c r="C354" s="63">
        <v>365.638</v>
      </c>
      <c r="D354" s="63">
        <v>0.422</v>
      </c>
      <c r="E354" s="63">
        <f t="shared" si="37"/>
        <v>0.0364608</v>
      </c>
      <c r="F354" s="63">
        <f t="shared" si="40"/>
        <v>16.09302</v>
      </c>
      <c r="G354" s="63">
        <f t="shared" si="41"/>
        <v>0.586764383616</v>
      </c>
      <c r="H354" s="10" t="s">
        <v>126</v>
      </c>
      <c r="I354" s="63">
        <v>19.49704</v>
      </c>
      <c r="J354" s="63">
        <v>14.727</v>
      </c>
      <c r="K354" s="63">
        <v>14.05502</v>
      </c>
      <c r="L354" s="11"/>
    </row>
    <row r="355" spans="1:12" ht="24">
      <c r="A355" s="10">
        <v>9</v>
      </c>
      <c r="B355" s="97">
        <v>20635</v>
      </c>
      <c r="C355" s="156">
        <v>365.018</v>
      </c>
      <c r="D355" s="63">
        <v>0.463</v>
      </c>
      <c r="E355" s="63">
        <f t="shared" si="37"/>
        <v>0.0400032</v>
      </c>
      <c r="F355" s="63">
        <f t="shared" si="40"/>
        <v>7.828013333333334</v>
      </c>
      <c r="G355" s="63">
        <f t="shared" si="41"/>
        <v>0.31314558297600004</v>
      </c>
      <c r="H355" s="10" t="s">
        <v>127</v>
      </c>
      <c r="I355" s="63">
        <v>8.38448</v>
      </c>
      <c r="J355" s="63">
        <v>9.03735</v>
      </c>
      <c r="K355" s="63">
        <v>6.06221</v>
      </c>
      <c r="L355" s="11"/>
    </row>
    <row r="356" spans="1:12" ht="24">
      <c r="A356" s="10">
        <v>10</v>
      </c>
      <c r="B356" s="97">
        <v>20644</v>
      </c>
      <c r="C356" s="63">
        <v>366.178</v>
      </c>
      <c r="D356" s="63">
        <v>6.581</v>
      </c>
      <c r="E356" s="63">
        <f t="shared" si="37"/>
        <v>0.5685984000000001</v>
      </c>
      <c r="F356" s="63">
        <f t="shared" si="40"/>
        <v>118.9757</v>
      </c>
      <c r="G356" s="63">
        <f t="shared" si="41"/>
        <v>67.64939265888</v>
      </c>
      <c r="H356" s="10" t="s">
        <v>128</v>
      </c>
      <c r="I356" s="63">
        <v>139.47847</v>
      </c>
      <c r="J356" s="63">
        <v>127.62109</v>
      </c>
      <c r="K356" s="63">
        <v>89.82754</v>
      </c>
      <c r="L356" s="11"/>
    </row>
    <row r="357" spans="1:12" ht="24">
      <c r="A357" s="10">
        <v>11</v>
      </c>
      <c r="B357" s="97">
        <v>20660</v>
      </c>
      <c r="C357" s="63">
        <v>365.828</v>
      </c>
      <c r="D357" s="63">
        <v>1.932</v>
      </c>
      <c r="E357" s="63">
        <f t="shared" si="37"/>
        <v>0.1669248</v>
      </c>
      <c r="F357" s="63">
        <f t="shared" si="40"/>
        <v>61.53437333333333</v>
      </c>
      <c r="G357" s="63">
        <f t="shared" si="41"/>
        <v>10.271612961792</v>
      </c>
      <c r="H357" s="10" t="s">
        <v>129</v>
      </c>
      <c r="I357" s="63">
        <v>64.1505</v>
      </c>
      <c r="J357" s="63">
        <v>65.31063</v>
      </c>
      <c r="K357" s="63">
        <v>55.14199</v>
      </c>
      <c r="L357" s="11"/>
    </row>
    <row r="358" spans="1:12" ht="24">
      <c r="A358" s="10">
        <v>12</v>
      </c>
      <c r="B358" s="97">
        <v>20666</v>
      </c>
      <c r="C358" s="63">
        <v>365.838</v>
      </c>
      <c r="D358" s="63">
        <v>2.484</v>
      </c>
      <c r="E358" s="63">
        <f t="shared" si="37"/>
        <v>0.21461760000000002</v>
      </c>
      <c r="F358" s="63">
        <f t="shared" si="40"/>
        <v>31.058423333333334</v>
      </c>
      <c r="G358" s="63">
        <f t="shared" si="41"/>
        <v>6.665684275584001</v>
      </c>
      <c r="H358" s="10" t="s">
        <v>130</v>
      </c>
      <c r="I358" s="63">
        <v>11.51543</v>
      </c>
      <c r="J358" s="63">
        <v>58.41078</v>
      </c>
      <c r="K358" s="63">
        <v>23.24906</v>
      </c>
      <c r="L358" s="11"/>
    </row>
    <row r="359" spans="1:12" ht="24">
      <c r="A359" s="10">
        <v>13</v>
      </c>
      <c r="B359" s="97">
        <v>20672</v>
      </c>
      <c r="C359" s="63">
        <v>365.778</v>
      </c>
      <c r="D359" s="63">
        <v>1.749</v>
      </c>
      <c r="E359" s="63">
        <f t="shared" si="37"/>
        <v>0.15111360000000001</v>
      </c>
      <c r="F359" s="63">
        <f t="shared" si="40"/>
        <v>20.565828333333332</v>
      </c>
      <c r="G359" s="63">
        <f t="shared" si="41"/>
        <v>3.1077763564320002</v>
      </c>
      <c r="H359" s="10" t="s">
        <v>101</v>
      </c>
      <c r="I359" s="63">
        <v>17.343965</v>
      </c>
      <c r="J359" s="63">
        <v>20.30883</v>
      </c>
      <c r="K359" s="63">
        <v>24.04469</v>
      </c>
      <c r="L359" s="11"/>
    </row>
    <row r="360" spans="1:12" ht="24">
      <c r="A360" s="10">
        <v>14</v>
      </c>
      <c r="B360" s="97">
        <v>20681</v>
      </c>
      <c r="C360" s="63">
        <v>366.078</v>
      </c>
      <c r="D360" s="63">
        <v>8.067</v>
      </c>
      <c r="E360" s="63">
        <f t="shared" si="37"/>
        <v>0.6969888000000001</v>
      </c>
      <c r="F360" s="63">
        <f t="shared" si="40"/>
        <v>31.28717333333333</v>
      </c>
      <c r="G360" s="63">
        <f t="shared" si="41"/>
        <v>21.806809396992</v>
      </c>
      <c r="H360" s="10" t="s">
        <v>102</v>
      </c>
      <c r="I360" s="63">
        <v>33.18315</v>
      </c>
      <c r="J360" s="63">
        <v>28.61412</v>
      </c>
      <c r="K360" s="63">
        <v>32.06425</v>
      </c>
      <c r="L360" s="11"/>
    </row>
    <row r="361" spans="1:12" ht="24">
      <c r="A361" s="10">
        <v>15</v>
      </c>
      <c r="B361" s="97">
        <v>20686</v>
      </c>
      <c r="C361" s="63">
        <v>365.858</v>
      </c>
      <c r="D361" s="63">
        <v>2.554</v>
      </c>
      <c r="E361" s="63">
        <f t="shared" si="37"/>
        <v>0.2206656</v>
      </c>
      <c r="F361" s="63">
        <f t="shared" si="40"/>
        <v>66.69029</v>
      </c>
      <c r="G361" s="63">
        <f t="shared" si="41"/>
        <v>14.716252857024001</v>
      </c>
      <c r="H361" s="10" t="s">
        <v>131</v>
      </c>
      <c r="I361" s="63">
        <v>52.8153</v>
      </c>
      <c r="J361" s="63">
        <v>74.13026</v>
      </c>
      <c r="K361" s="63">
        <v>73.12531</v>
      </c>
      <c r="L361" s="11"/>
    </row>
    <row r="362" spans="1:12" ht="24">
      <c r="A362" s="10">
        <v>16</v>
      </c>
      <c r="B362" s="97">
        <v>20690</v>
      </c>
      <c r="C362" s="63">
        <v>366.508</v>
      </c>
      <c r="D362" s="63">
        <v>15.241</v>
      </c>
      <c r="E362" s="63">
        <f t="shared" si="37"/>
        <v>1.3168224</v>
      </c>
      <c r="F362" s="63">
        <f t="shared" si="40"/>
        <v>102.02442666666667</v>
      </c>
      <c r="G362" s="63">
        <f t="shared" si="41"/>
        <v>134.348050381824</v>
      </c>
      <c r="H362" s="10" t="s">
        <v>132</v>
      </c>
      <c r="I362" s="63">
        <v>98.9817</v>
      </c>
      <c r="J362" s="63">
        <v>100.99338</v>
      </c>
      <c r="K362" s="63">
        <v>106.0982</v>
      </c>
      <c r="L362" s="11"/>
    </row>
    <row r="363" spans="1:12" ht="24">
      <c r="A363" s="10">
        <v>17</v>
      </c>
      <c r="B363" s="97">
        <v>20702</v>
      </c>
      <c r="C363" s="63">
        <v>365.708</v>
      </c>
      <c r="D363" s="63">
        <v>1.426</v>
      </c>
      <c r="E363" s="63">
        <f t="shared" si="37"/>
        <v>0.12320640000000001</v>
      </c>
      <c r="F363" s="63">
        <f t="shared" si="40"/>
        <v>10.722016666666667</v>
      </c>
      <c r="G363" s="63">
        <f t="shared" si="41"/>
        <v>1.3210210742400001</v>
      </c>
      <c r="H363" s="10" t="s">
        <v>104</v>
      </c>
      <c r="I363" s="63">
        <v>9.70594</v>
      </c>
      <c r="J363" s="63">
        <v>4.04456</v>
      </c>
      <c r="K363" s="63">
        <v>18.41555</v>
      </c>
      <c r="L363" s="11"/>
    </row>
    <row r="364" spans="1:12" ht="24">
      <c r="A364" s="10">
        <v>18</v>
      </c>
      <c r="B364" s="97">
        <v>20711</v>
      </c>
      <c r="C364" s="63">
        <v>367.008</v>
      </c>
      <c r="D364" s="63">
        <v>30.615</v>
      </c>
      <c r="E364" s="63">
        <f t="shared" si="37"/>
        <v>2.645136</v>
      </c>
      <c r="F364" s="63">
        <f t="shared" si="40"/>
        <v>442.1048733333334</v>
      </c>
      <c r="G364" s="63">
        <f t="shared" si="41"/>
        <v>1169.42751622944</v>
      </c>
      <c r="H364" s="10" t="s">
        <v>105</v>
      </c>
      <c r="I364" s="63">
        <v>427.57157</v>
      </c>
      <c r="J364" s="63">
        <v>431.73755</v>
      </c>
      <c r="K364" s="63">
        <v>467.0055</v>
      </c>
      <c r="L364" s="11"/>
    </row>
    <row r="365" spans="1:12" ht="24">
      <c r="A365" s="10">
        <v>19</v>
      </c>
      <c r="B365" s="97">
        <v>20718</v>
      </c>
      <c r="C365" s="63">
        <v>365.788</v>
      </c>
      <c r="D365" s="63">
        <v>3.171</v>
      </c>
      <c r="E365" s="63">
        <f t="shared" si="37"/>
        <v>0.2739744</v>
      </c>
      <c r="F365" s="63">
        <f t="shared" si="40"/>
        <v>7.414936666666667</v>
      </c>
      <c r="G365" s="63">
        <f t="shared" si="41"/>
        <v>2.031502824288</v>
      </c>
      <c r="H365" s="10" t="s">
        <v>133</v>
      </c>
      <c r="I365" s="63">
        <v>18.84108</v>
      </c>
      <c r="J365" s="63">
        <v>1.66875</v>
      </c>
      <c r="K365" s="63">
        <v>1.73498</v>
      </c>
      <c r="L365" s="11"/>
    </row>
    <row r="366" spans="1:12" ht="24">
      <c r="A366" s="10">
        <v>20</v>
      </c>
      <c r="B366" s="97">
        <v>20725</v>
      </c>
      <c r="C366" s="63">
        <v>366.928</v>
      </c>
      <c r="D366" s="63">
        <v>27.616</v>
      </c>
      <c r="E366" s="63">
        <f t="shared" si="37"/>
        <v>2.3860224</v>
      </c>
      <c r="F366" s="63">
        <f t="shared" si="40"/>
        <v>194.14486666666667</v>
      </c>
      <c r="G366" s="63">
        <f t="shared" si="41"/>
        <v>463.23400071168</v>
      </c>
      <c r="H366" s="10" t="s">
        <v>134</v>
      </c>
      <c r="I366" s="63">
        <v>206.50166</v>
      </c>
      <c r="J366" s="63">
        <v>198.8882</v>
      </c>
      <c r="K366" s="63">
        <v>177.04474</v>
      </c>
      <c r="L366" s="11"/>
    </row>
    <row r="367" spans="1:12" ht="24">
      <c r="A367" s="10">
        <v>21</v>
      </c>
      <c r="B367" s="97">
        <v>20731</v>
      </c>
      <c r="C367" s="63">
        <v>366.778</v>
      </c>
      <c r="D367" s="63">
        <v>25.398</v>
      </c>
      <c r="E367" s="63">
        <f t="shared" si="37"/>
        <v>2.1943872</v>
      </c>
      <c r="F367" s="63">
        <f t="shared" si="40"/>
        <v>318.6291066666667</v>
      </c>
      <c r="G367" s="63">
        <f t="shared" si="41"/>
        <v>699.1956332167681</v>
      </c>
      <c r="H367" s="10" t="s">
        <v>135</v>
      </c>
      <c r="I367" s="63">
        <v>322.2539</v>
      </c>
      <c r="J367" s="63">
        <v>300.66086</v>
      </c>
      <c r="K367" s="63">
        <v>332.97256</v>
      </c>
      <c r="L367" s="11"/>
    </row>
    <row r="368" spans="1:14" ht="24">
      <c r="A368" s="10">
        <v>22</v>
      </c>
      <c r="B368" s="97">
        <v>20742</v>
      </c>
      <c r="C368" s="63">
        <v>365.778</v>
      </c>
      <c r="D368" s="63">
        <v>2.989</v>
      </c>
      <c r="E368" s="63">
        <f t="shared" si="37"/>
        <v>0.2582496</v>
      </c>
      <c r="H368" s="10" t="s">
        <v>136</v>
      </c>
      <c r="I368" s="63">
        <v>0</v>
      </c>
      <c r="J368" s="63">
        <v>0</v>
      </c>
      <c r="K368" s="63">
        <v>0</v>
      </c>
      <c r="L368" s="11"/>
      <c r="M368" s="63">
        <f>+AVERAGE(I368:K368)</f>
        <v>0</v>
      </c>
      <c r="N368" s="63">
        <f>M368*E368</f>
        <v>0</v>
      </c>
    </row>
    <row r="369" spans="1:12" ht="24">
      <c r="A369" s="10">
        <v>23</v>
      </c>
      <c r="B369" s="97">
        <v>20753</v>
      </c>
      <c r="C369" s="63">
        <v>366.328</v>
      </c>
      <c r="D369" s="63">
        <v>13.796</v>
      </c>
      <c r="E369" s="63">
        <f t="shared" si="37"/>
        <v>1.1919744</v>
      </c>
      <c r="F369" s="63">
        <f aca="true" t="shared" si="42" ref="F369:F394">+AVERAGE(I369:K369)</f>
        <v>26.888570666666666</v>
      </c>
      <c r="G369" s="63">
        <f aca="true" t="shared" si="43" ref="G369:G394">F369*E369</f>
        <v>32.0504878872576</v>
      </c>
      <c r="H369" s="10" t="s">
        <v>137</v>
      </c>
      <c r="I369" s="63">
        <v>21.23062</v>
      </c>
      <c r="J369" s="63">
        <v>33.110062</v>
      </c>
      <c r="K369" s="63">
        <v>26.32503</v>
      </c>
      <c r="L369" s="11"/>
    </row>
    <row r="370" spans="1:12" ht="24">
      <c r="A370" s="10">
        <v>24</v>
      </c>
      <c r="B370" s="97">
        <v>20766</v>
      </c>
      <c r="C370" s="63">
        <v>365.838</v>
      </c>
      <c r="D370" s="63">
        <v>3.156</v>
      </c>
      <c r="E370" s="63">
        <f t="shared" si="37"/>
        <v>0.27267840000000004</v>
      </c>
      <c r="F370" s="63">
        <f t="shared" si="42"/>
        <v>1.5609366666666666</v>
      </c>
      <c r="G370" s="63">
        <f t="shared" si="43"/>
        <v>0.42563371276800005</v>
      </c>
      <c r="H370" s="10" t="s">
        <v>115</v>
      </c>
      <c r="I370" s="63">
        <v>1.72438</v>
      </c>
      <c r="J370" s="63">
        <v>1.06979</v>
      </c>
      <c r="K370" s="63">
        <v>1.88864</v>
      </c>
      <c r="L370" s="11"/>
    </row>
    <row r="371" spans="1:12" ht="24">
      <c r="A371" s="10">
        <v>25</v>
      </c>
      <c r="B371" s="97">
        <v>20774</v>
      </c>
      <c r="C371" s="63">
        <v>365.778</v>
      </c>
      <c r="D371" s="63">
        <v>2.545</v>
      </c>
      <c r="E371" s="63">
        <f t="shared" si="37"/>
        <v>0.219888</v>
      </c>
      <c r="F371" s="63">
        <f t="shared" si="42"/>
        <v>12.531243333333334</v>
      </c>
      <c r="G371" s="63">
        <f t="shared" si="43"/>
        <v>2.75547003408</v>
      </c>
      <c r="H371" s="10" t="s">
        <v>116</v>
      </c>
      <c r="I371" s="63">
        <v>21.75095</v>
      </c>
      <c r="J371" s="63">
        <v>8.33696</v>
      </c>
      <c r="K371" s="63">
        <v>7.50582</v>
      </c>
      <c r="L371" s="11"/>
    </row>
    <row r="372" spans="1:12" ht="24">
      <c r="A372" s="10">
        <v>26</v>
      </c>
      <c r="B372" s="97">
        <v>20786</v>
      </c>
      <c r="C372" s="63">
        <v>365.768</v>
      </c>
      <c r="D372" s="63">
        <v>2.209</v>
      </c>
      <c r="E372" s="63">
        <f t="shared" si="37"/>
        <v>0.19085760000000002</v>
      </c>
      <c r="F372" s="63">
        <f t="shared" si="42"/>
        <v>13.314403333333333</v>
      </c>
      <c r="G372" s="63">
        <f t="shared" si="43"/>
        <v>2.541155065632</v>
      </c>
      <c r="H372" s="10" t="s">
        <v>117</v>
      </c>
      <c r="I372" s="63">
        <v>5.52138</v>
      </c>
      <c r="J372" s="63">
        <v>14.67176</v>
      </c>
      <c r="K372" s="63">
        <v>19.75007</v>
      </c>
      <c r="L372" s="11"/>
    </row>
    <row r="373" spans="1:12" ht="24">
      <c r="A373" s="10">
        <v>27</v>
      </c>
      <c r="B373" s="97">
        <v>20791</v>
      </c>
      <c r="C373" s="63">
        <v>365.768</v>
      </c>
      <c r="D373" s="63">
        <v>2.286</v>
      </c>
      <c r="E373" s="63">
        <f t="shared" si="37"/>
        <v>0.1975104</v>
      </c>
      <c r="F373" s="63">
        <f t="shared" si="42"/>
        <v>15.744406666666668</v>
      </c>
      <c r="G373" s="63">
        <f t="shared" si="43"/>
        <v>3.109684058496</v>
      </c>
      <c r="H373" s="10" t="s">
        <v>118</v>
      </c>
      <c r="I373" s="63">
        <v>16.89673</v>
      </c>
      <c r="J373" s="63">
        <v>16.6161</v>
      </c>
      <c r="K373" s="63">
        <v>13.72039</v>
      </c>
      <c r="L373" s="11"/>
    </row>
    <row r="374" spans="1:12" ht="24">
      <c r="A374" s="10">
        <v>28</v>
      </c>
      <c r="B374" s="97">
        <v>20801</v>
      </c>
      <c r="C374" s="63">
        <v>365.668</v>
      </c>
      <c r="D374" s="63">
        <v>1.039</v>
      </c>
      <c r="E374" s="63">
        <f t="shared" si="37"/>
        <v>0.0897696</v>
      </c>
      <c r="F374" s="63">
        <f t="shared" si="42"/>
        <v>8.535423333333334</v>
      </c>
      <c r="G374" s="63">
        <f t="shared" si="43"/>
        <v>0.7662215384640001</v>
      </c>
      <c r="H374" s="10" t="s">
        <v>138</v>
      </c>
      <c r="I374" s="63">
        <v>8.65107</v>
      </c>
      <c r="J374" s="63">
        <v>7.80058</v>
      </c>
      <c r="K374" s="63">
        <v>9.15462</v>
      </c>
      <c r="L374" s="11"/>
    </row>
    <row r="375" spans="1:12" ht="24">
      <c r="A375" s="10">
        <v>29</v>
      </c>
      <c r="B375" s="97">
        <v>20812</v>
      </c>
      <c r="C375" s="63">
        <v>365.648</v>
      </c>
      <c r="D375" s="63">
        <v>1.002</v>
      </c>
      <c r="E375" s="63">
        <f t="shared" si="37"/>
        <v>0.0865728</v>
      </c>
      <c r="F375" s="63">
        <f t="shared" si="42"/>
        <v>5.609163333333334</v>
      </c>
      <c r="G375" s="63">
        <f t="shared" si="43"/>
        <v>0.4856009754240001</v>
      </c>
      <c r="H375" s="10" t="s">
        <v>139</v>
      </c>
      <c r="I375" s="63">
        <v>5.94746</v>
      </c>
      <c r="J375" s="63">
        <v>3.45961</v>
      </c>
      <c r="K375" s="63">
        <v>7.42042</v>
      </c>
      <c r="L375" s="11"/>
    </row>
    <row r="376" spans="1:12" ht="24">
      <c r="A376" s="10">
        <v>30</v>
      </c>
      <c r="B376" s="97">
        <v>20828</v>
      </c>
      <c r="C376" s="63">
        <v>365.598</v>
      </c>
      <c r="D376" s="63">
        <v>0.904</v>
      </c>
      <c r="E376" s="63">
        <f t="shared" si="37"/>
        <v>0.07810560000000001</v>
      </c>
      <c r="F376" s="63">
        <f t="shared" si="42"/>
        <v>5.28825</v>
      </c>
      <c r="G376" s="63">
        <f t="shared" si="43"/>
        <v>0.41304193920000004</v>
      </c>
      <c r="H376" s="10" t="s">
        <v>140</v>
      </c>
      <c r="I376" s="63">
        <v>5.94464</v>
      </c>
      <c r="J376" s="63">
        <v>6.74487</v>
      </c>
      <c r="K376" s="63">
        <v>3.17524</v>
      </c>
      <c r="L376" s="11"/>
    </row>
    <row r="377" spans="1:12" ht="24">
      <c r="A377" s="10">
        <v>31</v>
      </c>
      <c r="B377" s="97">
        <v>20835</v>
      </c>
      <c r="C377" s="63">
        <v>365.548</v>
      </c>
      <c r="D377" s="63">
        <v>0.298</v>
      </c>
      <c r="E377" s="63">
        <f t="shared" si="37"/>
        <v>0.0257472</v>
      </c>
      <c r="F377" s="63">
        <f t="shared" si="42"/>
        <v>4.144536666666666</v>
      </c>
      <c r="G377" s="63">
        <f t="shared" si="43"/>
        <v>0.106710214464</v>
      </c>
      <c r="H377" s="10" t="s">
        <v>141</v>
      </c>
      <c r="I377" s="63">
        <v>2.70953</v>
      </c>
      <c r="J377" s="63">
        <v>5.04728</v>
      </c>
      <c r="K377" s="63">
        <v>4.6768</v>
      </c>
      <c r="L377" s="11"/>
    </row>
    <row r="378" spans="1:12" ht="24">
      <c r="A378" s="10">
        <v>32</v>
      </c>
      <c r="B378" s="97">
        <v>20847</v>
      </c>
      <c r="C378" s="63">
        <v>365.528</v>
      </c>
      <c r="D378" s="63">
        <v>0.218</v>
      </c>
      <c r="E378" s="63">
        <f t="shared" si="37"/>
        <v>0.0188352</v>
      </c>
      <c r="F378" s="63">
        <f t="shared" si="42"/>
        <v>21.018613333333334</v>
      </c>
      <c r="G378" s="63">
        <f t="shared" si="43"/>
        <v>0.39588978585600004</v>
      </c>
      <c r="H378" s="10" t="s">
        <v>142</v>
      </c>
      <c r="I378" s="63">
        <v>18.64394</v>
      </c>
      <c r="J378" s="63">
        <v>24.22243</v>
      </c>
      <c r="K378" s="63">
        <v>20.18947</v>
      </c>
      <c r="L378" s="11"/>
    </row>
    <row r="379" spans="1:12" ht="24">
      <c r="A379" s="10">
        <v>33</v>
      </c>
      <c r="B379" s="97">
        <v>20861</v>
      </c>
      <c r="C379" s="63">
        <v>365.478</v>
      </c>
      <c r="D379" s="63">
        <v>0.173</v>
      </c>
      <c r="E379" s="63">
        <f t="shared" si="37"/>
        <v>0.014947199999999999</v>
      </c>
      <c r="F379" s="63">
        <f t="shared" si="42"/>
        <v>1.87704</v>
      </c>
      <c r="G379" s="63">
        <f t="shared" si="43"/>
        <v>0.028056492287999998</v>
      </c>
      <c r="H379" s="10" t="s">
        <v>143</v>
      </c>
      <c r="I379" s="63">
        <v>3.06654</v>
      </c>
      <c r="J379" s="63">
        <v>1.1027</v>
      </c>
      <c r="K379" s="63">
        <v>1.46188</v>
      </c>
      <c r="L379" s="11"/>
    </row>
    <row r="380" spans="1:12" ht="24">
      <c r="A380" s="10">
        <v>34</v>
      </c>
      <c r="B380" s="97">
        <v>20868</v>
      </c>
      <c r="C380" s="63">
        <v>365.478</v>
      </c>
      <c r="D380" s="63">
        <v>0.163</v>
      </c>
      <c r="E380" s="63">
        <f t="shared" si="37"/>
        <v>0.0140832</v>
      </c>
      <c r="F380" s="63">
        <f t="shared" si="42"/>
        <v>2.6466733333333337</v>
      </c>
      <c r="G380" s="63">
        <f t="shared" si="43"/>
        <v>0.03727362988800001</v>
      </c>
      <c r="H380" s="10" t="s">
        <v>157</v>
      </c>
      <c r="I380" s="63">
        <v>1.35108</v>
      </c>
      <c r="J380" s="63">
        <v>3.66264</v>
      </c>
      <c r="K380" s="63">
        <v>2.9263</v>
      </c>
      <c r="L380" s="11"/>
    </row>
    <row r="381" spans="1:12" ht="24">
      <c r="A381" s="10">
        <v>35</v>
      </c>
      <c r="B381" s="97">
        <v>20878</v>
      </c>
      <c r="C381" s="63">
        <v>365.468</v>
      </c>
      <c r="D381" s="63">
        <v>0.151</v>
      </c>
      <c r="E381" s="63">
        <f t="shared" si="37"/>
        <v>0.0130464</v>
      </c>
      <c r="F381" s="63">
        <f t="shared" si="42"/>
        <v>6.38691</v>
      </c>
      <c r="G381" s="63">
        <f t="shared" si="43"/>
        <v>0.083326182624</v>
      </c>
      <c r="H381" s="10" t="s">
        <v>158</v>
      </c>
      <c r="I381" s="63">
        <v>6.19221</v>
      </c>
      <c r="J381" s="63">
        <v>4.55166</v>
      </c>
      <c r="K381" s="63">
        <v>8.41686</v>
      </c>
      <c r="L381" s="11"/>
    </row>
    <row r="382" spans="1:13" ht="24">
      <c r="A382" s="114">
        <v>36</v>
      </c>
      <c r="B382" s="115">
        <v>20885</v>
      </c>
      <c r="C382" s="116">
        <v>365.458</v>
      </c>
      <c r="D382" s="116">
        <v>0.143</v>
      </c>
      <c r="E382" s="116">
        <f t="shared" si="37"/>
        <v>0.0123552</v>
      </c>
      <c r="F382" s="116">
        <f t="shared" si="42"/>
        <v>3.6218533333333336</v>
      </c>
      <c r="G382" s="116">
        <f t="shared" si="43"/>
        <v>0.044748722304</v>
      </c>
      <c r="H382" s="114" t="s">
        <v>159</v>
      </c>
      <c r="I382" s="116">
        <v>2.57317</v>
      </c>
      <c r="J382" s="116">
        <v>4.87884</v>
      </c>
      <c r="K382" s="116">
        <v>3.41355</v>
      </c>
      <c r="L382" s="11"/>
      <c r="M382" s="11"/>
    </row>
    <row r="383" spans="1:15" ht="24">
      <c r="A383" s="10">
        <v>1</v>
      </c>
      <c r="B383" s="97">
        <v>20946</v>
      </c>
      <c r="C383" s="63">
        <v>366.108</v>
      </c>
      <c r="D383" s="63">
        <v>8.206</v>
      </c>
      <c r="E383" s="63">
        <f t="shared" si="37"/>
        <v>0.7089984</v>
      </c>
      <c r="F383" s="63">
        <f t="shared" si="42"/>
        <v>292.5821341833315</v>
      </c>
      <c r="G383" s="63">
        <f t="shared" si="43"/>
        <v>207.44026500456735</v>
      </c>
      <c r="H383" s="10" t="s">
        <v>146</v>
      </c>
      <c r="I383" s="63">
        <f>การคำนวณตะกอน!F6</f>
        <v>318.0106003533382</v>
      </c>
      <c r="J383" s="63">
        <f>การคำนวณตะกอน!F7</f>
        <v>251.76478770386964</v>
      </c>
      <c r="K383" s="63">
        <f>การคำนวณตะกอน!F8</f>
        <v>307.9710144927867</v>
      </c>
      <c r="L383" s="125" t="s">
        <v>163</v>
      </c>
      <c r="M383" s="126"/>
      <c r="N383" s="126"/>
      <c r="O383" s="127"/>
    </row>
    <row r="384" spans="1:12" ht="24">
      <c r="A384" s="10">
        <v>2</v>
      </c>
      <c r="B384" s="97">
        <v>20959</v>
      </c>
      <c r="C384" s="63">
        <v>365.598</v>
      </c>
      <c r="D384" s="63">
        <v>0.64</v>
      </c>
      <c r="E384" s="63">
        <f t="shared" si="37"/>
        <v>0.055296000000000005</v>
      </c>
      <c r="F384" s="63">
        <f t="shared" si="42"/>
        <v>78.32712432093933</v>
      </c>
      <c r="G384" s="63">
        <f t="shared" si="43"/>
        <v>4.331176666450662</v>
      </c>
      <c r="H384" s="10" t="s">
        <v>147</v>
      </c>
      <c r="I384" s="63">
        <f>การคำนวณตะกอน!F9</f>
        <v>80.73235781735978</v>
      </c>
      <c r="J384" s="63">
        <f>การคำนวณตะกอน!F10</f>
        <v>82.65851281876417</v>
      </c>
      <c r="K384" s="63">
        <f>การคำนวณตะกอน!F11</f>
        <v>71.59050232669404</v>
      </c>
      <c r="L384" s="11"/>
    </row>
    <row r="385" spans="1:12" ht="24">
      <c r="A385" s="10">
        <v>3</v>
      </c>
      <c r="B385" s="97">
        <v>20969</v>
      </c>
      <c r="C385" s="63">
        <v>365.508</v>
      </c>
      <c r="D385" s="63">
        <v>0.226</v>
      </c>
      <c r="E385" s="63">
        <f t="shared" si="37"/>
        <v>0.019526400000000003</v>
      </c>
      <c r="F385" s="63">
        <f t="shared" si="42"/>
        <v>17.795905050850184</v>
      </c>
      <c r="G385" s="63">
        <f t="shared" si="43"/>
        <v>0.3474899603849211</v>
      </c>
      <c r="H385" s="10" t="s">
        <v>148</v>
      </c>
      <c r="I385" s="63">
        <f>การคำนวณตะกอน!F12</f>
        <v>16.91076551412097</v>
      </c>
      <c r="J385" s="63">
        <f>การคำนวณตะกอน!F13</f>
        <v>12.956490297699881</v>
      </c>
      <c r="K385" s="63">
        <f>การคำนวณตะกอน!F14</f>
        <v>23.520459340729698</v>
      </c>
      <c r="L385" s="11"/>
    </row>
    <row r="386" spans="1:12" ht="24">
      <c r="A386" s="10">
        <v>4</v>
      </c>
      <c r="B386" s="97">
        <v>20977</v>
      </c>
      <c r="C386" s="63">
        <v>365.568</v>
      </c>
      <c r="D386" s="63">
        <v>0.268</v>
      </c>
      <c r="E386" s="63">
        <f t="shared" si="37"/>
        <v>0.023155200000000004</v>
      </c>
      <c r="F386" s="63">
        <f t="shared" si="42"/>
        <v>17.280486201522642</v>
      </c>
      <c r="G386" s="63">
        <f t="shared" si="43"/>
        <v>0.40013311409349717</v>
      </c>
      <c r="H386" s="10" t="s">
        <v>150</v>
      </c>
      <c r="I386" s="63">
        <f>การคำนวณตะกอน!F15</f>
        <v>13.37017559497332</v>
      </c>
      <c r="J386" s="63">
        <f>การคำนวณตะกอน!F16</f>
        <v>25.088497095923127</v>
      </c>
      <c r="K386" s="63">
        <f>การคำนวณตะกอน!F17</f>
        <v>13.382785913671478</v>
      </c>
      <c r="L386" s="11"/>
    </row>
    <row r="387" spans="1:12" ht="24">
      <c r="A387" s="10">
        <v>5</v>
      </c>
      <c r="B387" s="97">
        <v>20989</v>
      </c>
      <c r="C387" s="63">
        <v>365.638</v>
      </c>
      <c r="D387" s="63">
        <v>1.05</v>
      </c>
      <c r="E387" s="63">
        <f t="shared" si="37"/>
        <v>0.09072000000000001</v>
      </c>
      <c r="F387" s="63">
        <f t="shared" si="42"/>
        <v>43.859978119368144</v>
      </c>
      <c r="G387" s="63">
        <f t="shared" si="43"/>
        <v>3.9789772149890785</v>
      </c>
      <c r="H387" s="10" t="s">
        <v>151</v>
      </c>
      <c r="I387" s="63">
        <f>การคำนวณตะกอน!F18</f>
        <v>35.391908565466466</v>
      </c>
      <c r="J387" s="63">
        <f>การคำนวณตะกอน!F19</f>
        <v>34.507223942208235</v>
      </c>
      <c r="K387" s="63">
        <f>การคำนวณตะกอน!F20</f>
        <v>61.680801850429724</v>
      </c>
      <c r="L387" s="11"/>
    </row>
    <row r="388" spans="1:12" ht="24">
      <c r="A388" s="10">
        <v>6</v>
      </c>
      <c r="B388" s="97">
        <v>21001</v>
      </c>
      <c r="C388" s="63">
        <v>365.538</v>
      </c>
      <c r="D388" s="63">
        <v>0.247</v>
      </c>
      <c r="E388" s="63">
        <f t="shared" si="37"/>
        <v>0.0213408</v>
      </c>
      <c r="F388" s="63">
        <f t="shared" si="42"/>
        <v>27.908679347437467</v>
      </c>
      <c r="G388" s="63">
        <f t="shared" si="43"/>
        <v>0.5955935442177935</v>
      </c>
      <c r="H388" s="10" t="s">
        <v>124</v>
      </c>
      <c r="I388" s="63">
        <f>การคำนวณตะกอน!F21</f>
        <v>39.797395079579154</v>
      </c>
      <c r="J388" s="63">
        <f>การคำนวณตะกอน!F22</f>
        <v>32.204822672177315</v>
      </c>
      <c r="K388" s="63">
        <f>การคำนวณตะกอน!F23</f>
        <v>11.72382029055594</v>
      </c>
      <c r="L388" s="11"/>
    </row>
    <row r="389" spans="1:12" ht="24">
      <c r="A389" s="10">
        <v>7</v>
      </c>
      <c r="B389" s="97">
        <v>21010</v>
      </c>
      <c r="C389" s="63">
        <v>365.578</v>
      </c>
      <c r="D389" s="63">
        <v>0.651</v>
      </c>
      <c r="E389" s="63">
        <f t="shared" si="37"/>
        <v>0.0562464</v>
      </c>
      <c r="F389" s="63">
        <f t="shared" si="42"/>
        <v>76.77954946247112</v>
      </c>
      <c r="G389" s="63">
        <f t="shared" si="43"/>
        <v>4.318573250885936</v>
      </c>
      <c r="H389" s="10" t="s">
        <v>125</v>
      </c>
      <c r="I389" s="63">
        <f>การคำนวณตะกอน!F24</f>
        <v>77.09019552878816</v>
      </c>
      <c r="J389" s="63">
        <f>การคำนวณตะกอน!F25</f>
        <v>83.0060031127423</v>
      </c>
      <c r="K389" s="63">
        <f>การคำนวณตะกอน!F26</f>
        <v>70.24244974588291</v>
      </c>
      <c r="L389" s="11"/>
    </row>
    <row r="390" spans="1:12" ht="24">
      <c r="A390" s="10">
        <v>8</v>
      </c>
      <c r="B390" s="97">
        <v>21022</v>
      </c>
      <c r="C390" s="63">
        <v>365.728</v>
      </c>
      <c r="D390" s="63">
        <v>1.472</v>
      </c>
      <c r="E390" s="63">
        <f t="shared" si="37"/>
        <v>0.1271808</v>
      </c>
      <c r="F390" s="63">
        <f t="shared" si="42"/>
        <v>91.08803364946574</v>
      </c>
      <c r="G390" s="63">
        <f t="shared" si="43"/>
        <v>11.584648989965974</v>
      </c>
      <c r="H390" s="10" t="s">
        <v>126</v>
      </c>
      <c r="I390" s="63">
        <f>การคำนวณตะกอน!F27</f>
        <v>99.31826833230578</v>
      </c>
      <c r="J390" s="63">
        <f>การคำนวณตะกอน!F28</f>
        <v>87.98317968626122</v>
      </c>
      <c r="K390" s="63">
        <f>การคำนวณตะกอน!F29</f>
        <v>85.96265292983024</v>
      </c>
      <c r="L390" s="11"/>
    </row>
    <row r="391" spans="1:12" ht="24">
      <c r="A391" s="10">
        <v>9</v>
      </c>
      <c r="B391" s="97">
        <v>21029</v>
      </c>
      <c r="C391" s="63">
        <v>366.098</v>
      </c>
      <c r="D391" s="63">
        <v>4.684</v>
      </c>
      <c r="E391" s="63">
        <f t="shared" si="37"/>
        <v>0.40469760000000005</v>
      </c>
      <c r="F391" s="63">
        <f t="shared" si="42"/>
        <v>100.1777584845103</v>
      </c>
      <c r="G391" s="63">
        <f t="shared" si="43"/>
        <v>40.54169843206096</v>
      </c>
      <c r="H391" s="10" t="s">
        <v>127</v>
      </c>
      <c r="I391" s="63">
        <f>การคำนวณตะกอน!F30</f>
        <v>89.35443927581161</v>
      </c>
      <c r="J391" s="63">
        <f>การคำนวณตะกอน!F31</f>
        <v>118.54642144914617</v>
      </c>
      <c r="K391" s="63">
        <f>การคำนวณตะกอน!F32</f>
        <v>92.63241472857314</v>
      </c>
      <c r="L391" s="11"/>
    </row>
    <row r="392" spans="1:12" ht="24">
      <c r="A392" s="10">
        <v>10</v>
      </c>
      <c r="B392" s="97">
        <v>21040</v>
      </c>
      <c r="C392" s="63">
        <v>366.268</v>
      </c>
      <c r="D392" s="63">
        <v>7.927</v>
      </c>
      <c r="E392" s="63">
        <f t="shared" si="37"/>
        <v>0.6848928</v>
      </c>
      <c r="F392" s="63">
        <f t="shared" si="42"/>
        <v>120.4081148187485</v>
      </c>
      <c r="G392" s="63">
        <f t="shared" si="43"/>
        <v>82.46665090093416</v>
      </c>
      <c r="H392" s="10" t="s">
        <v>128</v>
      </c>
      <c r="I392" s="63">
        <f>การคำนวณตะกอน!F33</f>
        <v>113.58305970650243</v>
      </c>
      <c r="J392" s="63">
        <f>การคำนวณตะกอน!F34</f>
        <v>125.40283032084467</v>
      </c>
      <c r="K392" s="63">
        <f>การคำนวณตะกอน!F35</f>
        <v>122.2384544288984</v>
      </c>
      <c r="L392" s="11"/>
    </row>
    <row r="393" spans="1:12" ht="24">
      <c r="A393" s="10">
        <v>11</v>
      </c>
      <c r="B393" s="97">
        <v>21051</v>
      </c>
      <c r="C393" s="63">
        <v>365.798</v>
      </c>
      <c r="D393" s="63">
        <v>3.119</v>
      </c>
      <c r="E393" s="63">
        <f t="shared" si="37"/>
        <v>0.26948160000000004</v>
      </c>
      <c r="F393" s="63">
        <f t="shared" si="42"/>
        <v>11.453526882922148</v>
      </c>
      <c r="G393" s="63">
        <f t="shared" si="43"/>
        <v>3.086514750052874</v>
      </c>
      <c r="H393" s="10" t="s">
        <v>129</v>
      </c>
      <c r="I393" s="63">
        <f>การคำนวณตะกอน!F36</f>
        <v>11.746280344562281</v>
      </c>
      <c r="J393" s="63">
        <f>การคำนวณตะกอน!F37</f>
        <v>15.093349082949748</v>
      </c>
      <c r="K393" s="63">
        <f>การคำนวณตะกอน!F38</f>
        <v>7.520951221254417</v>
      </c>
      <c r="L393" s="11"/>
    </row>
    <row r="394" spans="1:12" ht="24">
      <c r="A394" s="10">
        <v>12</v>
      </c>
      <c r="B394" s="97">
        <v>21059</v>
      </c>
      <c r="C394" s="63">
        <v>365.878</v>
      </c>
      <c r="D394" s="63">
        <v>4.041</v>
      </c>
      <c r="E394" s="63">
        <f t="shared" si="37"/>
        <v>0.3491424000000001</v>
      </c>
      <c r="F394" s="63">
        <f t="shared" si="42"/>
        <v>15.014192465124333</v>
      </c>
      <c r="G394" s="63">
        <f t="shared" si="43"/>
        <v>5.242091191335427</v>
      </c>
      <c r="H394" s="10" t="s">
        <v>130</v>
      </c>
      <c r="I394" s="63">
        <f>การคำนวณตะกอน!F39</f>
        <v>14.835878098544303</v>
      </c>
      <c r="J394" s="63">
        <f>การคำนวณตะกอน!F40</f>
        <v>16.498680105585077</v>
      </c>
      <c r="K394" s="63">
        <f>การคำนวณตะกอน!F41</f>
        <v>13.708019191243622</v>
      </c>
      <c r="L394" s="11"/>
    </row>
    <row r="395" spans="1:12" ht="24">
      <c r="A395" s="10">
        <v>13</v>
      </c>
      <c r="B395" s="97">
        <v>21064</v>
      </c>
      <c r="C395" s="63">
        <v>366.418</v>
      </c>
      <c r="D395" s="63">
        <v>11.608</v>
      </c>
      <c r="E395" s="63">
        <f t="shared" si="37"/>
        <v>1.0029312000000001</v>
      </c>
      <c r="F395" s="63">
        <f aca="true" t="shared" si="44" ref="F395:F402">+AVERAGE(I395:K395)</f>
        <v>49.60974331107707</v>
      </c>
      <c r="G395" s="63">
        <f aca="true" t="shared" si="45" ref="G395:G402">F395*E395</f>
        <v>49.75515939067051</v>
      </c>
      <c r="H395" s="10" t="s">
        <v>101</v>
      </c>
      <c r="I395" s="63">
        <f>การคำนวณตะกอน!F42</f>
        <v>45.26349822181328</v>
      </c>
      <c r="J395" s="63">
        <f>การคำนวณตะกอน!F43</f>
        <v>68.28474384376311</v>
      </c>
      <c r="K395" s="63">
        <f>การคำนวณตะกอน!F44</f>
        <v>35.28098786765481</v>
      </c>
      <c r="L395" s="11"/>
    </row>
    <row r="396" spans="1:12" ht="24">
      <c r="A396" s="10">
        <v>14</v>
      </c>
      <c r="B396" s="97">
        <v>21066</v>
      </c>
      <c r="C396" s="63">
        <v>368.118</v>
      </c>
      <c r="D396" s="63">
        <v>81.685</v>
      </c>
      <c r="E396" s="63">
        <f t="shared" si="37"/>
        <v>7.057584</v>
      </c>
      <c r="F396" s="63">
        <f t="shared" si="44"/>
        <v>619.6998978177302</v>
      </c>
      <c r="G396" s="63">
        <f t="shared" si="45"/>
        <v>4373.5840836400475</v>
      </c>
      <c r="H396" s="10" t="s">
        <v>102</v>
      </c>
      <c r="I396" s="63">
        <f>การคำนวณตะกอน!F45</f>
        <v>602.1632115371165</v>
      </c>
      <c r="J396" s="63">
        <f>การคำนวณตะกอน!F46</f>
        <v>638.919624365197</v>
      </c>
      <c r="K396" s="63">
        <f>การคำนวณตะกอน!F47</f>
        <v>618.016857550877</v>
      </c>
      <c r="L396" s="11"/>
    </row>
    <row r="397" spans="1:12" ht="24">
      <c r="A397" s="10">
        <v>15</v>
      </c>
      <c r="B397" s="97">
        <v>21085</v>
      </c>
      <c r="C397" s="63">
        <v>365.798</v>
      </c>
      <c r="D397" s="63">
        <v>3.083</v>
      </c>
      <c r="E397" s="63">
        <f t="shared" si="37"/>
        <v>0.26637120000000003</v>
      </c>
      <c r="F397" s="63">
        <f t="shared" si="44"/>
        <v>12.811429873698991</v>
      </c>
      <c r="G397" s="63">
        <f t="shared" si="45"/>
        <v>3.412595949173049</v>
      </c>
      <c r="H397" s="10" t="s">
        <v>131</v>
      </c>
      <c r="I397" s="63">
        <f>การคำนวณตะกอน!F48</f>
        <v>17.208855942026318</v>
      </c>
      <c r="J397" s="63">
        <f>การคำนวณตะกอน!F49</f>
        <v>12.519126443147897</v>
      </c>
      <c r="K397" s="63">
        <f>การคำนวณตะกอน!F50</f>
        <v>8.70630723592276</v>
      </c>
      <c r="L397" s="11"/>
    </row>
    <row r="398" spans="1:12" ht="24">
      <c r="A398" s="10">
        <v>16</v>
      </c>
      <c r="B398" s="97">
        <v>21102</v>
      </c>
      <c r="C398" s="63">
        <v>365.798</v>
      </c>
      <c r="D398" s="63">
        <v>3.118</v>
      </c>
      <c r="E398" s="63">
        <f t="shared" si="37"/>
        <v>0.2693952</v>
      </c>
      <c r="F398" s="63">
        <f t="shared" si="44"/>
        <v>10.766355964621757</v>
      </c>
      <c r="G398" s="63">
        <f t="shared" si="45"/>
        <v>2.9004046183604713</v>
      </c>
      <c r="H398" s="10" t="s">
        <v>132</v>
      </c>
      <c r="I398" s="63">
        <f>การคำนวณตะกอน!F51</f>
        <v>11.953490056854642</v>
      </c>
      <c r="J398" s="63">
        <f>การคำนวณตะกอน!F52</f>
        <v>10.434197239998092</v>
      </c>
      <c r="K398" s="63">
        <f>การคำนวณตะกอน!F53</f>
        <v>9.911380597012538</v>
      </c>
      <c r="L398" s="11"/>
    </row>
    <row r="399" spans="1:12" ht="24">
      <c r="A399" s="10">
        <v>17</v>
      </c>
      <c r="B399" s="97">
        <v>21108</v>
      </c>
      <c r="C399" s="63">
        <v>365.77</v>
      </c>
      <c r="D399" s="63">
        <v>3.11</v>
      </c>
      <c r="E399" s="63">
        <f t="shared" si="37"/>
        <v>0.268704</v>
      </c>
      <c r="F399" s="63">
        <f t="shared" si="44"/>
        <v>10.318989508747288</v>
      </c>
      <c r="G399" s="63">
        <f t="shared" si="45"/>
        <v>2.7727537569584313</v>
      </c>
      <c r="H399" s="10" t="s">
        <v>104</v>
      </c>
      <c r="I399" s="63">
        <f>การคำนวณตะกอน!F54</f>
        <v>15.840382865423154</v>
      </c>
      <c r="J399" s="63">
        <f>การคำนวณตะกอน!F55</f>
        <v>6.1896083353492335</v>
      </c>
      <c r="K399" s="63">
        <f>การคำนวณตะกอน!F56</f>
        <v>8.926977325469476</v>
      </c>
      <c r="L399" s="11"/>
    </row>
    <row r="400" spans="1:12" ht="24">
      <c r="A400" s="10">
        <v>18</v>
      </c>
      <c r="B400" s="97">
        <v>21120</v>
      </c>
      <c r="C400" s="63">
        <v>365.79</v>
      </c>
      <c r="D400" s="63">
        <v>3.08</v>
      </c>
      <c r="E400" s="63">
        <f t="shared" si="37"/>
        <v>0.266112</v>
      </c>
      <c r="F400" s="63">
        <f t="shared" si="44"/>
        <v>7.040030926201865</v>
      </c>
      <c r="G400" s="63">
        <f t="shared" si="45"/>
        <v>1.8734367098334308</v>
      </c>
      <c r="H400" s="10" t="s">
        <v>105</v>
      </c>
      <c r="I400" s="63">
        <f>การคำนวณตะกอน!F57</f>
        <v>5.629996621975573</v>
      </c>
      <c r="J400" s="63">
        <f>การคำนวณตะกอน!F58</f>
        <v>7.100591715987812</v>
      </c>
      <c r="K400" s="63">
        <f>การคำนวณตะกอน!F59</f>
        <v>8.389504440642213</v>
      </c>
      <c r="L400" s="11"/>
    </row>
    <row r="401" spans="1:12" ht="24">
      <c r="A401" s="10">
        <v>19</v>
      </c>
      <c r="B401" s="97">
        <v>21131</v>
      </c>
      <c r="C401" s="63">
        <v>366.2</v>
      </c>
      <c r="D401" s="63">
        <v>5.897</v>
      </c>
      <c r="E401" s="63">
        <f t="shared" si="37"/>
        <v>0.5095008000000001</v>
      </c>
      <c r="F401" s="63">
        <f t="shared" si="44"/>
        <v>14.781264440197395</v>
      </c>
      <c r="G401" s="63">
        <f t="shared" si="45"/>
        <v>7.531066057292127</v>
      </c>
      <c r="H401" s="10" t="s">
        <v>133</v>
      </c>
      <c r="I401" s="63">
        <f>การคำนวณตะกอน!F60</f>
        <v>10.54439188986383</v>
      </c>
      <c r="J401" s="63">
        <f>การคำนวณตะกอน!F61</f>
        <v>13.76833283451241</v>
      </c>
      <c r="K401" s="63">
        <f>การคำนวณตะกอน!F62</f>
        <v>20.031068596215942</v>
      </c>
      <c r="L401" s="11"/>
    </row>
    <row r="402" spans="1:12" ht="24">
      <c r="A402" s="10">
        <v>20</v>
      </c>
      <c r="B402" s="97">
        <v>21135</v>
      </c>
      <c r="C402" s="63">
        <v>365.89</v>
      </c>
      <c r="D402" s="63">
        <v>4.011</v>
      </c>
      <c r="E402" s="63">
        <f t="shared" si="37"/>
        <v>0.34655040000000004</v>
      </c>
      <c r="F402" s="63">
        <f t="shared" si="44"/>
        <v>1.7545788772357558</v>
      </c>
      <c r="G402" s="63">
        <f t="shared" si="45"/>
        <v>0.6080500117376021</v>
      </c>
      <c r="H402" s="10" t="s">
        <v>134</v>
      </c>
      <c r="I402" s="63">
        <f>การคำนวณตะกอน!F63</f>
        <v>1.6158743496182895</v>
      </c>
      <c r="J402" s="63">
        <f>การคำนวณตะกอน!F64</f>
        <v>2.176278563684212</v>
      </c>
      <c r="K402" s="63">
        <f>การคำนวณตะกอน!F65</f>
        <v>1.471583718404766</v>
      </c>
      <c r="L402" s="11"/>
    </row>
    <row r="403" spans="1:12" ht="24">
      <c r="A403" s="10">
        <v>21</v>
      </c>
      <c r="B403" s="97">
        <v>21150</v>
      </c>
      <c r="C403" s="63">
        <v>365.72</v>
      </c>
      <c r="D403" s="63">
        <v>0.758</v>
      </c>
      <c r="E403" s="63">
        <f t="shared" si="37"/>
        <v>0.0654912</v>
      </c>
      <c r="F403" s="63">
        <f aca="true" t="shared" si="46" ref="F403:F418">+AVERAGE(I403:K403)</f>
        <v>6.246400895632106</v>
      </c>
      <c r="G403" s="63">
        <f aca="true" t="shared" si="47" ref="G403:G418">F403*E403</f>
        <v>0.40908429033602134</v>
      </c>
      <c r="H403" s="10" t="s">
        <v>135</v>
      </c>
      <c r="I403" s="63">
        <f>การคำนวณตะกอน!F66</f>
        <v>8.24820760104386</v>
      </c>
      <c r="J403" s="63">
        <f>การคำนวณตะกอน!F67</f>
        <v>3.240020736148182</v>
      </c>
      <c r="K403" s="63">
        <f>การคำนวณตะกอน!F68</f>
        <v>7.250974349704273</v>
      </c>
      <c r="L403" s="11"/>
    </row>
    <row r="404" spans="1:12" ht="24">
      <c r="A404" s="10">
        <v>22</v>
      </c>
      <c r="B404" s="97">
        <v>21162</v>
      </c>
      <c r="C404" s="63">
        <v>365.62</v>
      </c>
      <c r="D404" s="63">
        <v>0.596</v>
      </c>
      <c r="E404" s="63">
        <f t="shared" si="37"/>
        <v>0.0514944</v>
      </c>
      <c r="F404" s="63">
        <f t="shared" si="46"/>
        <v>8.638963573918467</v>
      </c>
      <c r="G404" s="63">
        <f t="shared" si="47"/>
        <v>0.44485824586078715</v>
      </c>
      <c r="H404" s="10" t="s">
        <v>136</v>
      </c>
      <c r="I404" s="63">
        <f>การคำนวณตะกอน!F69</f>
        <v>13.429152148645938</v>
      </c>
      <c r="J404" s="63">
        <f>การคำนวณตะกอน!F70</f>
        <v>4.410977031424565</v>
      </c>
      <c r="K404" s="63">
        <f>การคำนวณตะกอน!F71</f>
        <v>8.076761541684897</v>
      </c>
      <c r="L404" s="11"/>
    </row>
    <row r="405" spans="1:12" ht="24">
      <c r="A405" s="10">
        <v>23</v>
      </c>
      <c r="B405" s="97">
        <v>21172</v>
      </c>
      <c r="C405" s="63">
        <v>365.61</v>
      </c>
      <c r="D405" s="63">
        <v>0.561</v>
      </c>
      <c r="E405" s="63">
        <f t="shared" si="37"/>
        <v>0.04847040000000001</v>
      </c>
      <c r="F405" s="63">
        <f t="shared" si="46"/>
        <v>13.293345682233726</v>
      </c>
      <c r="G405" s="63">
        <f t="shared" si="47"/>
        <v>0.6443337825561417</v>
      </c>
      <c r="H405" s="10" t="s">
        <v>137</v>
      </c>
      <c r="I405" s="63">
        <f>การคำนวณตะกอน!F72</f>
        <v>7.668711656459383</v>
      </c>
      <c r="J405" s="63">
        <f>การคำนวณตะกอน!F73</f>
        <v>12.830035789041291</v>
      </c>
      <c r="K405" s="63">
        <f>การคำนวณตะกอน!F74</f>
        <v>19.381289601200496</v>
      </c>
      <c r="L405" s="11"/>
    </row>
    <row r="406" spans="1:12" ht="24">
      <c r="A406" s="10">
        <v>24</v>
      </c>
      <c r="B406" s="97">
        <v>21179</v>
      </c>
      <c r="C406" s="63">
        <v>365.62</v>
      </c>
      <c r="D406" s="63">
        <v>0.619</v>
      </c>
      <c r="E406" s="63">
        <f t="shared" si="37"/>
        <v>0.053481600000000004</v>
      </c>
      <c r="F406" s="63">
        <f t="shared" si="46"/>
        <v>8.226984038483431</v>
      </c>
      <c r="G406" s="63">
        <f t="shared" si="47"/>
        <v>0.4399922695525555</v>
      </c>
      <c r="H406" s="10" t="s">
        <v>115</v>
      </c>
      <c r="I406" s="63">
        <f>การคำนวณตะกอน!F75</f>
        <v>1.2773431262943247</v>
      </c>
      <c r="J406" s="63">
        <f>การคำนวณตะกอน!F76</f>
        <v>5.828354946854445</v>
      </c>
      <c r="K406" s="63">
        <f>การคำนวณตะกอน!F77</f>
        <v>17.575254042301523</v>
      </c>
      <c r="L406" s="11"/>
    </row>
    <row r="407" spans="1:12" ht="24">
      <c r="A407" s="10">
        <v>25</v>
      </c>
      <c r="B407" s="97">
        <v>21192</v>
      </c>
      <c r="C407" s="63">
        <v>365.62</v>
      </c>
      <c r="D407" s="63">
        <v>0.613</v>
      </c>
      <c r="E407" s="63">
        <f t="shared" si="37"/>
        <v>0.0529632</v>
      </c>
      <c r="F407" s="63">
        <f t="shared" si="46"/>
        <v>8.62526</v>
      </c>
      <c r="G407" s="63">
        <f t="shared" si="47"/>
        <v>0.45682137043200005</v>
      </c>
      <c r="H407" s="10" t="s">
        <v>116</v>
      </c>
      <c r="I407" s="63">
        <v>3.38305</v>
      </c>
      <c r="J407" s="63">
        <v>6.16375</v>
      </c>
      <c r="K407" s="63">
        <v>16.32898</v>
      </c>
      <c r="L407" s="11"/>
    </row>
    <row r="408" spans="1:12" ht="24">
      <c r="A408" s="10">
        <v>26</v>
      </c>
      <c r="B408" s="97">
        <v>21200</v>
      </c>
      <c r="C408" s="63">
        <v>365.73</v>
      </c>
      <c r="D408" s="63">
        <v>2.798</v>
      </c>
      <c r="E408" s="63">
        <f t="shared" si="37"/>
        <v>0.24174720000000002</v>
      </c>
      <c r="F408" s="63">
        <f t="shared" si="46"/>
        <v>9.450953333333333</v>
      </c>
      <c r="G408" s="63">
        <f t="shared" si="47"/>
        <v>2.284741505664</v>
      </c>
      <c r="H408" s="10" t="s">
        <v>117</v>
      </c>
      <c r="I408" s="63">
        <v>0.73817</v>
      </c>
      <c r="J408" s="63">
        <v>1.22775</v>
      </c>
      <c r="K408" s="64">
        <v>26.38694</v>
      </c>
      <c r="L408" s="11"/>
    </row>
    <row r="409" spans="1:15" ht="24">
      <c r="A409" s="10">
        <v>27</v>
      </c>
      <c r="B409" s="97">
        <v>21211</v>
      </c>
      <c r="C409" s="63">
        <v>365.66</v>
      </c>
      <c r="D409" s="63">
        <v>0.722</v>
      </c>
      <c r="E409" s="63">
        <f t="shared" si="37"/>
        <v>0.0623808</v>
      </c>
      <c r="F409" s="63">
        <f t="shared" si="46"/>
        <v>7.310313333333333</v>
      </c>
      <c r="G409" s="63">
        <f t="shared" si="47"/>
        <v>0.456023193984</v>
      </c>
      <c r="H409" s="10" t="s">
        <v>118</v>
      </c>
      <c r="I409" s="63">
        <v>1.30523</v>
      </c>
      <c r="J409" s="63">
        <v>12.17944</v>
      </c>
      <c r="K409" s="63">
        <v>8.44627</v>
      </c>
      <c r="L409" s="175" t="s">
        <v>188</v>
      </c>
      <c r="M409" s="175"/>
      <c r="N409" s="175"/>
      <c r="O409" s="175"/>
    </row>
    <row r="410" spans="1:12" ht="24">
      <c r="A410" s="184">
        <v>28</v>
      </c>
      <c r="B410" s="185">
        <v>21221</v>
      </c>
      <c r="C410" s="186">
        <v>365.628</v>
      </c>
      <c r="D410" s="186">
        <v>0.665</v>
      </c>
      <c r="E410" s="186">
        <f t="shared" si="37"/>
        <v>0.05745600000000001</v>
      </c>
      <c r="F410" s="186">
        <f t="shared" si="46"/>
        <v>8.223856666666666</v>
      </c>
      <c r="G410" s="63">
        <f t="shared" si="47"/>
        <v>0.47250990864000003</v>
      </c>
      <c r="H410" s="10" t="s">
        <v>189</v>
      </c>
      <c r="I410" s="63">
        <v>13.03987</v>
      </c>
      <c r="J410" s="63">
        <v>7.77144</v>
      </c>
      <c r="K410" s="63">
        <v>3.86026</v>
      </c>
      <c r="L410" s="11"/>
    </row>
    <row r="411" spans="1:15" ht="24">
      <c r="A411" s="10">
        <v>1</v>
      </c>
      <c r="B411" s="118">
        <v>21410</v>
      </c>
      <c r="C411" s="4">
        <v>367.348</v>
      </c>
      <c r="D411" s="4">
        <v>31.902</v>
      </c>
      <c r="E411" s="4">
        <f t="shared" si="37"/>
        <v>2.7563328</v>
      </c>
      <c r="F411" s="63">
        <f t="shared" si="46"/>
        <v>413.1172333333334</v>
      </c>
      <c r="G411" s="174">
        <f t="shared" si="47"/>
        <v>1138.68858048192</v>
      </c>
      <c r="H411" s="183" t="s">
        <v>146</v>
      </c>
      <c r="I411" s="174">
        <v>431.23114</v>
      </c>
      <c r="J411" s="174">
        <v>420.16807</v>
      </c>
      <c r="K411" s="174">
        <v>387.95249</v>
      </c>
      <c r="L411" s="175" t="s">
        <v>190</v>
      </c>
      <c r="M411" s="175"/>
      <c r="N411" s="175"/>
      <c r="O411" s="175"/>
    </row>
    <row r="412" spans="1:15" ht="24">
      <c r="A412" s="10">
        <v>2</v>
      </c>
      <c r="B412" s="118">
        <v>21422</v>
      </c>
      <c r="C412" s="4">
        <v>365.978</v>
      </c>
      <c r="D412" s="4">
        <v>1.392</v>
      </c>
      <c r="E412" s="4">
        <f t="shared" si="37"/>
        <v>0.1202688</v>
      </c>
      <c r="F412" s="63">
        <f t="shared" si="46"/>
        <v>25.958226666666672</v>
      </c>
      <c r="G412" s="63">
        <f t="shared" si="47"/>
        <v>3.1219647713280003</v>
      </c>
      <c r="H412" s="96" t="s">
        <v>147</v>
      </c>
      <c r="I412" s="63">
        <v>34.16928</v>
      </c>
      <c r="J412" s="63">
        <v>18.84484</v>
      </c>
      <c r="K412" s="63">
        <v>24.86056</v>
      </c>
      <c r="L412" s="175" t="s">
        <v>191</v>
      </c>
      <c r="M412" s="175"/>
      <c r="N412" s="175"/>
      <c r="O412" s="175"/>
    </row>
    <row r="413" spans="1:15" ht="24">
      <c r="A413" s="10">
        <v>3</v>
      </c>
      <c r="B413" s="97">
        <v>21437</v>
      </c>
      <c r="C413" s="63">
        <v>365.928</v>
      </c>
      <c r="D413" s="63">
        <v>1.121</v>
      </c>
      <c r="E413" s="63">
        <f aca="true" t="shared" si="48" ref="E413:E455">D413*0.0864</f>
        <v>0.09685440000000001</v>
      </c>
      <c r="F413" s="63">
        <f t="shared" si="46"/>
        <v>27.331403333333338</v>
      </c>
      <c r="G413" s="63">
        <f t="shared" si="47"/>
        <v>2.6471666710080006</v>
      </c>
      <c r="H413" s="10" t="s">
        <v>148</v>
      </c>
      <c r="I413" s="63">
        <v>22.34005</v>
      </c>
      <c r="J413" s="63">
        <v>42.68446</v>
      </c>
      <c r="K413" s="63">
        <v>16.9697</v>
      </c>
      <c r="L413" s="175" t="s">
        <v>192</v>
      </c>
      <c r="M413" s="175"/>
      <c r="N413" s="175"/>
      <c r="O413" s="175"/>
    </row>
    <row r="414" spans="1:12" ht="24">
      <c r="A414" s="10">
        <v>4</v>
      </c>
      <c r="B414" s="97">
        <v>21442</v>
      </c>
      <c r="C414" s="63">
        <v>365.978</v>
      </c>
      <c r="D414" s="63">
        <v>1.334</v>
      </c>
      <c r="E414" s="63">
        <f t="shared" si="48"/>
        <v>0.11525760000000002</v>
      </c>
      <c r="F414" s="63">
        <f t="shared" si="46"/>
        <v>15.427343333333333</v>
      </c>
      <c r="G414" s="63">
        <f t="shared" si="47"/>
        <v>1.7781185669760002</v>
      </c>
      <c r="H414" s="10" t="s">
        <v>150</v>
      </c>
      <c r="I414" s="63">
        <v>6.21247</v>
      </c>
      <c r="J414" s="63">
        <v>14.69971</v>
      </c>
      <c r="K414" s="63">
        <v>25.36985</v>
      </c>
      <c r="L414" s="11" t="s">
        <v>193</v>
      </c>
    </row>
    <row r="415" spans="1:12" ht="24">
      <c r="A415" s="10">
        <v>5</v>
      </c>
      <c r="B415" s="97">
        <v>21450</v>
      </c>
      <c r="C415" s="63">
        <v>366.028</v>
      </c>
      <c r="D415" s="63">
        <v>1.421</v>
      </c>
      <c r="E415" s="63">
        <f t="shared" si="48"/>
        <v>0.1227744</v>
      </c>
      <c r="F415" s="63">
        <f t="shared" si="46"/>
        <v>16.51031</v>
      </c>
      <c r="G415" s="63">
        <f t="shared" si="47"/>
        <v>2.027043404064</v>
      </c>
      <c r="H415" s="10" t="s">
        <v>151</v>
      </c>
      <c r="I415" s="63">
        <v>19.15068</v>
      </c>
      <c r="J415" s="63">
        <v>10.51588</v>
      </c>
      <c r="K415" s="63">
        <v>19.86437</v>
      </c>
      <c r="L415" s="11"/>
    </row>
    <row r="416" spans="1:12" ht="24">
      <c r="A416" s="10">
        <v>6</v>
      </c>
      <c r="B416" s="97">
        <v>21466</v>
      </c>
      <c r="C416" s="63">
        <v>365.908</v>
      </c>
      <c r="D416" s="63">
        <v>1.102</v>
      </c>
      <c r="E416" s="63">
        <f t="shared" si="48"/>
        <v>0.09521280000000001</v>
      </c>
      <c r="F416" s="63">
        <f t="shared" si="46"/>
        <v>112.16907333333334</v>
      </c>
      <c r="G416" s="63">
        <f t="shared" si="47"/>
        <v>10.679931545472003</v>
      </c>
      <c r="H416" s="10" t="s">
        <v>124</v>
      </c>
      <c r="I416" s="63">
        <v>127.07932</v>
      </c>
      <c r="J416" s="63">
        <v>104.94648</v>
      </c>
      <c r="K416" s="63">
        <v>104.48142</v>
      </c>
      <c r="L416" s="11"/>
    </row>
    <row r="417" spans="1:12" ht="24">
      <c r="A417" s="10">
        <v>7</v>
      </c>
      <c r="B417" s="97">
        <v>21473</v>
      </c>
      <c r="C417" s="63">
        <v>366.028</v>
      </c>
      <c r="D417" s="63">
        <v>1.334</v>
      </c>
      <c r="E417" s="63">
        <f t="shared" si="48"/>
        <v>0.11525760000000002</v>
      </c>
      <c r="F417" s="63">
        <f t="shared" si="46"/>
        <v>111.41697666666666</v>
      </c>
      <c r="G417" s="63">
        <f t="shared" si="47"/>
        <v>12.841653329856001</v>
      </c>
      <c r="H417" s="10" t="s">
        <v>125</v>
      </c>
      <c r="I417" s="63">
        <v>111.80829</v>
      </c>
      <c r="J417" s="63">
        <v>122.60227</v>
      </c>
      <c r="K417" s="63">
        <v>99.84037</v>
      </c>
      <c r="L417" s="11"/>
    </row>
    <row r="418" spans="1:12" ht="24">
      <c r="A418" s="10">
        <v>8</v>
      </c>
      <c r="B418" s="97">
        <v>21479</v>
      </c>
      <c r="C418" s="63">
        <v>367.148</v>
      </c>
      <c r="D418" s="63">
        <v>21.016</v>
      </c>
      <c r="E418" s="63">
        <f t="shared" si="48"/>
        <v>1.8157824</v>
      </c>
      <c r="F418" s="63">
        <f t="shared" si="46"/>
        <v>167.54670666666667</v>
      </c>
      <c r="G418" s="63">
        <f t="shared" si="47"/>
        <v>304.228361143296</v>
      </c>
      <c r="H418" s="10" t="s">
        <v>126</v>
      </c>
      <c r="I418" s="63">
        <v>165.85675</v>
      </c>
      <c r="J418" s="63">
        <v>175.43303</v>
      </c>
      <c r="K418" s="63">
        <v>161.35034</v>
      </c>
      <c r="L418" s="11"/>
    </row>
    <row r="419" spans="1:12" ht="24">
      <c r="A419" s="10">
        <v>9</v>
      </c>
      <c r="B419" s="118">
        <v>21498</v>
      </c>
      <c r="C419" s="4">
        <v>365.908</v>
      </c>
      <c r="D419" s="4">
        <v>1.102</v>
      </c>
      <c r="E419" s="4">
        <f t="shared" si="48"/>
        <v>0.09521280000000001</v>
      </c>
      <c r="F419" s="63">
        <f aca="true" t="shared" si="49" ref="F419:F455">+AVERAGE(I419:K419)</f>
        <v>15.918460000000001</v>
      </c>
      <c r="G419" s="63">
        <f aca="true" t="shared" si="50" ref="G419:G455">F419*E419</f>
        <v>1.5156411482880003</v>
      </c>
      <c r="H419" s="10" t="s">
        <v>127</v>
      </c>
      <c r="I419" s="63">
        <v>18.71051</v>
      </c>
      <c r="J419" s="63">
        <v>7.76765</v>
      </c>
      <c r="K419" s="63">
        <v>21.27722</v>
      </c>
      <c r="L419" s="11"/>
    </row>
    <row r="420" spans="1:12" ht="24">
      <c r="A420" s="10">
        <v>10</v>
      </c>
      <c r="B420" s="118">
        <v>21515</v>
      </c>
      <c r="C420" s="4">
        <v>365.888</v>
      </c>
      <c r="D420" s="4">
        <v>1.045</v>
      </c>
      <c r="E420" s="4">
        <f t="shared" si="48"/>
        <v>0.090288</v>
      </c>
      <c r="F420" s="63">
        <f t="shared" si="49"/>
        <v>19.60831</v>
      </c>
      <c r="G420" s="63">
        <f t="shared" si="50"/>
        <v>1.7703950932799999</v>
      </c>
      <c r="H420" s="10" t="s">
        <v>128</v>
      </c>
      <c r="I420" s="63">
        <v>5.87077</v>
      </c>
      <c r="J420" s="63">
        <v>32.93829</v>
      </c>
      <c r="K420" s="63">
        <v>20.01587</v>
      </c>
      <c r="L420" s="11"/>
    </row>
    <row r="421" spans="1:12" ht="24">
      <c r="A421" s="10">
        <v>11</v>
      </c>
      <c r="B421" s="118">
        <v>21520</v>
      </c>
      <c r="C421" s="4">
        <v>365.828</v>
      </c>
      <c r="D421" s="4">
        <v>0.859</v>
      </c>
      <c r="E421" s="4">
        <f t="shared" si="48"/>
        <v>0.07421760000000001</v>
      </c>
      <c r="F421" s="63">
        <f t="shared" si="49"/>
        <v>39.46807</v>
      </c>
      <c r="G421" s="63">
        <f t="shared" si="50"/>
        <v>2.929225432032</v>
      </c>
      <c r="H421" s="10" t="s">
        <v>129</v>
      </c>
      <c r="I421" s="63">
        <v>34.25935</v>
      </c>
      <c r="J421" s="63">
        <v>41.19289</v>
      </c>
      <c r="K421" s="63">
        <v>42.95197</v>
      </c>
      <c r="L421" s="11"/>
    </row>
    <row r="422" spans="1:18" ht="24">
      <c r="A422" s="10">
        <v>12</v>
      </c>
      <c r="B422" s="97">
        <v>21544</v>
      </c>
      <c r="C422" s="63">
        <v>365.708</v>
      </c>
      <c r="D422" s="63">
        <v>0.022</v>
      </c>
      <c r="E422" s="63">
        <f t="shared" si="48"/>
        <v>0.0019008</v>
      </c>
      <c r="F422" s="63">
        <f t="shared" si="49"/>
        <v>47.842076666666664</v>
      </c>
      <c r="G422" s="63">
        <f t="shared" si="50"/>
        <v>0.09093821932799999</v>
      </c>
      <c r="H422" s="10" t="s">
        <v>130</v>
      </c>
      <c r="I422" s="63">
        <v>46.39109</v>
      </c>
      <c r="J422" s="63">
        <v>45.157</v>
      </c>
      <c r="K422" s="63">
        <v>51.97814</v>
      </c>
      <c r="L422" s="11"/>
      <c r="R422" s="182"/>
    </row>
    <row r="423" spans="1:18" ht="24">
      <c r="A423" s="10">
        <v>13</v>
      </c>
      <c r="B423" s="97">
        <v>21571</v>
      </c>
      <c r="C423" s="63">
        <v>365.718</v>
      </c>
      <c r="D423" s="63">
        <v>0.022</v>
      </c>
      <c r="E423" s="63">
        <f t="shared" si="48"/>
        <v>0.0019008</v>
      </c>
      <c r="F423" s="63">
        <f t="shared" si="49"/>
        <v>47.86974999999999</v>
      </c>
      <c r="G423" s="63">
        <f t="shared" si="50"/>
        <v>0.09099082079999998</v>
      </c>
      <c r="H423" s="10" t="s">
        <v>101</v>
      </c>
      <c r="I423" s="63">
        <v>44.4235</v>
      </c>
      <c r="J423" s="63">
        <v>37.91001</v>
      </c>
      <c r="K423" s="63">
        <v>61.27574</v>
      </c>
      <c r="L423" s="11"/>
      <c r="R423" s="182"/>
    </row>
    <row r="424" spans="1:18" ht="24">
      <c r="A424" s="10">
        <v>14</v>
      </c>
      <c r="B424" s="97">
        <v>21577</v>
      </c>
      <c r="C424" s="63">
        <v>365.928</v>
      </c>
      <c r="D424" s="63">
        <v>0.113</v>
      </c>
      <c r="E424" s="63">
        <f t="shared" si="48"/>
        <v>0.009763200000000001</v>
      </c>
      <c r="F424" s="63">
        <f t="shared" si="49"/>
        <v>33.847946666666665</v>
      </c>
      <c r="G424" s="63">
        <f t="shared" si="50"/>
        <v>0.33046427289600006</v>
      </c>
      <c r="H424" s="10" t="s">
        <v>102</v>
      </c>
      <c r="I424" s="63">
        <v>31.25</v>
      </c>
      <c r="J424" s="63">
        <v>29.88643</v>
      </c>
      <c r="K424" s="63">
        <v>40.40741</v>
      </c>
      <c r="L424" s="11"/>
      <c r="R424" s="182"/>
    </row>
    <row r="425" spans="1:12" ht="24">
      <c r="A425" s="10">
        <v>15</v>
      </c>
      <c r="B425" s="97">
        <v>21596</v>
      </c>
      <c r="C425" s="63">
        <v>365.067</v>
      </c>
      <c r="D425" s="63">
        <v>0.081</v>
      </c>
      <c r="E425" s="63">
        <f t="shared" si="48"/>
        <v>0.006998400000000001</v>
      </c>
      <c r="F425" s="63">
        <f t="shared" si="49"/>
        <v>22.94587</v>
      </c>
      <c r="G425" s="63">
        <f t="shared" si="50"/>
        <v>0.160584376608</v>
      </c>
      <c r="H425" s="10" t="s">
        <v>131</v>
      </c>
      <c r="I425" s="63">
        <v>19.59807</v>
      </c>
      <c r="J425" s="63">
        <v>8.16632</v>
      </c>
      <c r="K425" s="63">
        <v>41.07322</v>
      </c>
      <c r="L425" s="11"/>
    </row>
    <row r="426" spans="1:11" s="190" customFormat="1" ht="24.75" thickBot="1">
      <c r="A426" s="187">
        <v>16</v>
      </c>
      <c r="B426" s="188">
        <v>21607</v>
      </c>
      <c r="C426" s="189">
        <v>364.997</v>
      </c>
      <c r="D426" s="189">
        <v>0.038</v>
      </c>
      <c r="E426" s="189">
        <f t="shared" si="48"/>
        <v>0.0032832</v>
      </c>
      <c r="F426" s="189">
        <f t="shared" si="49"/>
        <v>27.871710000000004</v>
      </c>
      <c r="G426" s="189">
        <f t="shared" si="50"/>
        <v>0.09150839827200001</v>
      </c>
      <c r="H426" s="187" t="s">
        <v>132</v>
      </c>
      <c r="I426" s="189">
        <v>29.80779</v>
      </c>
      <c r="J426" s="189">
        <v>32.65381</v>
      </c>
      <c r="K426" s="189">
        <v>21.15353</v>
      </c>
    </row>
    <row r="427" spans="1:15" ht="24">
      <c r="A427" s="10">
        <v>1</v>
      </c>
      <c r="B427" s="97">
        <v>21710</v>
      </c>
      <c r="C427" s="63">
        <v>365.808</v>
      </c>
      <c r="D427" s="63">
        <v>0.909</v>
      </c>
      <c r="E427" s="63">
        <f t="shared" si="48"/>
        <v>0.07853760000000001</v>
      </c>
      <c r="F427" s="63">
        <f t="shared" si="49"/>
        <v>87.35071666666666</v>
      </c>
      <c r="G427" s="63">
        <f t="shared" si="50"/>
        <v>6.86031564528</v>
      </c>
      <c r="H427" s="96" t="s">
        <v>146</v>
      </c>
      <c r="I427" s="63">
        <v>78.12941</v>
      </c>
      <c r="J427" s="63">
        <v>113.41597</v>
      </c>
      <c r="K427" s="63">
        <v>70.50677</v>
      </c>
      <c r="L427" s="175" t="s">
        <v>190</v>
      </c>
      <c r="M427" s="175"/>
      <c r="N427" s="175"/>
      <c r="O427" s="175"/>
    </row>
    <row r="428" spans="1:15" ht="24">
      <c r="A428" s="10">
        <v>2</v>
      </c>
      <c r="B428" s="97">
        <v>21717</v>
      </c>
      <c r="C428" s="63">
        <v>365.778</v>
      </c>
      <c r="D428" s="63">
        <v>0.792</v>
      </c>
      <c r="E428" s="63">
        <f t="shared" si="48"/>
        <v>0.06842880000000001</v>
      </c>
      <c r="F428" s="63">
        <f t="shared" si="49"/>
        <v>83.16106333333333</v>
      </c>
      <c r="G428" s="63">
        <f t="shared" si="50"/>
        <v>5.690611770624001</v>
      </c>
      <c r="H428" s="96" t="s">
        <v>147</v>
      </c>
      <c r="I428" s="63">
        <v>76.50407</v>
      </c>
      <c r="J428" s="63">
        <v>95.21036</v>
      </c>
      <c r="K428" s="63">
        <v>77.76876</v>
      </c>
      <c r="L428" s="175" t="s">
        <v>194</v>
      </c>
      <c r="M428" s="175"/>
      <c r="N428" s="175"/>
      <c r="O428" s="175"/>
    </row>
    <row r="429" spans="1:12" ht="24">
      <c r="A429" s="10">
        <v>3</v>
      </c>
      <c r="B429" s="97">
        <v>21723</v>
      </c>
      <c r="C429" s="63">
        <v>365.778</v>
      </c>
      <c r="D429" s="63">
        <v>0.753</v>
      </c>
      <c r="E429" s="63">
        <f t="shared" si="48"/>
        <v>0.0650592</v>
      </c>
      <c r="F429" s="63">
        <f t="shared" si="49"/>
        <v>79.82199999999999</v>
      </c>
      <c r="G429" s="63">
        <f t="shared" si="50"/>
        <v>5.193155462399999</v>
      </c>
      <c r="H429" s="96" t="s">
        <v>148</v>
      </c>
      <c r="I429" s="63">
        <v>79.83917</v>
      </c>
      <c r="J429" s="63">
        <v>74.20956</v>
      </c>
      <c r="K429" s="63">
        <v>85.41727</v>
      </c>
      <c r="L429" s="11"/>
    </row>
    <row r="430" spans="1:12" ht="24">
      <c r="A430" s="10">
        <v>4</v>
      </c>
      <c r="B430" s="97">
        <v>21739</v>
      </c>
      <c r="C430" s="63">
        <v>365.978</v>
      </c>
      <c r="D430" s="63">
        <v>10.109</v>
      </c>
      <c r="E430" s="63">
        <f t="shared" si="48"/>
        <v>0.8734176</v>
      </c>
      <c r="F430" s="63">
        <f t="shared" si="49"/>
        <v>67.83043333333333</v>
      </c>
      <c r="G430" s="63">
        <f t="shared" si="50"/>
        <v>59.24429428896</v>
      </c>
      <c r="H430" s="225" t="s">
        <v>150</v>
      </c>
      <c r="I430" s="63">
        <v>71.00592</v>
      </c>
      <c r="J430" s="63">
        <v>70.94252</v>
      </c>
      <c r="K430" s="63">
        <v>61.54286</v>
      </c>
      <c r="L430" s="11"/>
    </row>
    <row r="431" spans="1:12" ht="24">
      <c r="A431" s="10">
        <v>5</v>
      </c>
      <c r="B431" s="97">
        <v>21743</v>
      </c>
      <c r="C431" s="63">
        <v>365.748</v>
      </c>
      <c r="D431" s="63">
        <v>0.6</v>
      </c>
      <c r="E431" s="63">
        <f t="shared" si="48"/>
        <v>0.051840000000000004</v>
      </c>
      <c r="F431" s="63">
        <f t="shared" si="49"/>
        <v>119.93764</v>
      </c>
      <c r="G431" s="63">
        <f t="shared" si="50"/>
        <v>6.217567257600001</v>
      </c>
      <c r="H431" s="10" t="s">
        <v>151</v>
      </c>
      <c r="I431" s="63">
        <v>84.25901</v>
      </c>
      <c r="J431" s="63">
        <v>180.61733</v>
      </c>
      <c r="K431" s="63">
        <v>94.93658</v>
      </c>
      <c r="L431" s="11"/>
    </row>
    <row r="432" spans="1:12" ht="24">
      <c r="A432" s="10">
        <v>6</v>
      </c>
      <c r="B432" s="97">
        <v>21759</v>
      </c>
      <c r="C432" s="63">
        <v>365.718</v>
      </c>
      <c r="D432" s="63">
        <v>0.516</v>
      </c>
      <c r="E432" s="63">
        <f t="shared" si="48"/>
        <v>0.0445824</v>
      </c>
      <c r="F432" s="63">
        <f t="shared" si="49"/>
        <v>74.60164666666667</v>
      </c>
      <c r="G432" s="63">
        <f t="shared" si="50"/>
        <v>3.3259204523520003</v>
      </c>
      <c r="H432" s="10" t="s">
        <v>124</v>
      </c>
      <c r="I432" s="63">
        <v>68.69957</v>
      </c>
      <c r="J432" s="63">
        <v>79.55315</v>
      </c>
      <c r="K432" s="63">
        <v>75.55222</v>
      </c>
      <c r="L432" s="11"/>
    </row>
    <row r="433" spans="1:12" ht="24">
      <c r="A433" s="10">
        <v>7</v>
      </c>
      <c r="B433" s="97">
        <v>21766</v>
      </c>
      <c r="C433" s="63">
        <v>365.828</v>
      </c>
      <c r="D433" s="63">
        <v>1.002</v>
      </c>
      <c r="E433" s="63">
        <f t="shared" si="48"/>
        <v>0.0865728</v>
      </c>
      <c r="F433" s="63">
        <f t="shared" si="49"/>
        <v>57.365093333333334</v>
      </c>
      <c r="G433" s="63">
        <f t="shared" si="50"/>
        <v>4.966256752128</v>
      </c>
      <c r="H433" s="10" t="s">
        <v>125</v>
      </c>
      <c r="I433" s="63">
        <v>51.02932</v>
      </c>
      <c r="J433" s="63">
        <v>58.05656</v>
      </c>
      <c r="K433" s="63">
        <v>63.0094</v>
      </c>
      <c r="L433" s="11"/>
    </row>
    <row r="434" spans="1:12" ht="24">
      <c r="A434" s="10">
        <v>8</v>
      </c>
      <c r="B434" s="97">
        <v>21781</v>
      </c>
      <c r="C434" s="63">
        <v>365.668</v>
      </c>
      <c r="D434" s="63">
        <v>0.402</v>
      </c>
      <c r="E434" s="63">
        <f t="shared" si="48"/>
        <v>0.0347328</v>
      </c>
      <c r="F434" s="63">
        <f t="shared" si="49"/>
        <v>51.47916333333333</v>
      </c>
      <c r="G434" s="63">
        <f t="shared" si="50"/>
        <v>1.788015484224</v>
      </c>
      <c r="H434" s="10" t="s">
        <v>126</v>
      </c>
      <c r="I434" s="63">
        <v>52.39851</v>
      </c>
      <c r="J434" s="63">
        <v>51.12316</v>
      </c>
      <c r="K434" s="63">
        <v>50.91582</v>
      </c>
      <c r="L434" s="11"/>
    </row>
    <row r="435" spans="1:12" ht="24">
      <c r="A435" s="10">
        <v>9</v>
      </c>
      <c r="B435" s="97">
        <v>21785</v>
      </c>
      <c r="C435" s="63">
        <v>365.678</v>
      </c>
      <c r="D435" s="63">
        <v>0.464</v>
      </c>
      <c r="E435" s="63">
        <f t="shared" si="48"/>
        <v>0.0400896</v>
      </c>
      <c r="F435" s="63">
        <f t="shared" si="49"/>
        <v>61.32628333333334</v>
      </c>
      <c r="G435" s="63">
        <f t="shared" si="50"/>
        <v>2.4585461683200007</v>
      </c>
      <c r="H435" s="10" t="s">
        <v>127</v>
      </c>
      <c r="I435" s="63">
        <v>50.40486</v>
      </c>
      <c r="J435" s="63">
        <v>61.69965</v>
      </c>
      <c r="K435" s="63">
        <v>71.87434</v>
      </c>
      <c r="L435" s="11"/>
    </row>
    <row r="436" spans="1:12" ht="24">
      <c r="A436" s="10">
        <v>10</v>
      </c>
      <c r="B436" s="97">
        <v>21801</v>
      </c>
      <c r="C436" s="63">
        <v>365.858</v>
      </c>
      <c r="D436" s="63">
        <v>1.177</v>
      </c>
      <c r="E436" s="63">
        <f t="shared" si="48"/>
        <v>0.10169280000000001</v>
      </c>
      <c r="F436" s="63">
        <f t="shared" si="49"/>
        <v>66.00239333333333</v>
      </c>
      <c r="G436" s="63">
        <f t="shared" si="50"/>
        <v>6.711968184768001</v>
      </c>
      <c r="H436" s="10" t="s">
        <v>128</v>
      </c>
      <c r="I436" s="63">
        <v>61.44495</v>
      </c>
      <c r="J436" s="63">
        <v>62.31857</v>
      </c>
      <c r="K436" s="63">
        <v>74.24366</v>
      </c>
      <c r="L436" s="11"/>
    </row>
    <row r="437" spans="1:12" ht="24">
      <c r="A437" s="10">
        <v>11</v>
      </c>
      <c r="B437" s="97">
        <v>21807</v>
      </c>
      <c r="C437" s="63">
        <v>367.578</v>
      </c>
      <c r="D437" s="63">
        <v>93.303</v>
      </c>
      <c r="E437" s="63">
        <f t="shared" si="48"/>
        <v>8.061379200000001</v>
      </c>
      <c r="F437" s="63">
        <f t="shared" si="49"/>
        <v>1669.6517300000003</v>
      </c>
      <c r="G437" s="63">
        <f t="shared" si="50"/>
        <v>13459.69572746602</v>
      </c>
      <c r="H437" s="10" t="s">
        <v>129</v>
      </c>
      <c r="I437" s="63">
        <v>1582.98838</v>
      </c>
      <c r="J437" s="63">
        <v>1956.43972</v>
      </c>
      <c r="K437" s="63">
        <v>1469.52709</v>
      </c>
      <c r="L437" s="11"/>
    </row>
    <row r="438" spans="1:12" ht="24">
      <c r="A438" s="10">
        <v>12</v>
      </c>
      <c r="B438" s="97">
        <v>21822</v>
      </c>
      <c r="C438" s="63">
        <v>365.558</v>
      </c>
      <c r="D438" s="63">
        <v>13.882</v>
      </c>
      <c r="E438" s="63">
        <f t="shared" si="48"/>
        <v>1.1994048</v>
      </c>
      <c r="F438" s="63">
        <f t="shared" si="49"/>
        <v>71.10071666666667</v>
      </c>
      <c r="G438" s="63">
        <f t="shared" si="50"/>
        <v>85.27854085344</v>
      </c>
      <c r="H438" s="10" t="s">
        <v>130</v>
      </c>
      <c r="I438" s="63">
        <v>77.74205</v>
      </c>
      <c r="J438" s="63">
        <v>74.97153</v>
      </c>
      <c r="K438" s="63">
        <v>60.58857</v>
      </c>
      <c r="L438" s="11"/>
    </row>
    <row r="439" spans="1:12" ht="24">
      <c r="A439" s="10">
        <v>13</v>
      </c>
      <c r="B439" s="97">
        <v>21833</v>
      </c>
      <c r="C439" s="63">
        <v>366.308</v>
      </c>
      <c r="D439" s="63">
        <v>14.33</v>
      </c>
      <c r="E439" s="63">
        <f t="shared" si="48"/>
        <v>1.238112</v>
      </c>
      <c r="F439" s="63">
        <f t="shared" si="49"/>
        <v>31.264256666666668</v>
      </c>
      <c r="G439" s="63">
        <f t="shared" si="50"/>
        <v>38.708651350080004</v>
      </c>
      <c r="H439" s="10" t="s">
        <v>101</v>
      </c>
      <c r="I439" s="63">
        <v>33.28962</v>
      </c>
      <c r="J439" s="63">
        <v>32.20197</v>
      </c>
      <c r="K439" s="63">
        <v>28.30118</v>
      </c>
      <c r="L439" s="11"/>
    </row>
    <row r="440" spans="1:12" ht="24">
      <c r="A440" s="10">
        <v>14</v>
      </c>
      <c r="B440" s="97">
        <v>21843</v>
      </c>
      <c r="C440" s="63">
        <v>366.238</v>
      </c>
      <c r="D440" s="63">
        <v>13.253</v>
      </c>
      <c r="E440" s="63">
        <f t="shared" si="48"/>
        <v>1.1450592000000002</v>
      </c>
      <c r="F440" s="63">
        <f t="shared" si="49"/>
        <v>30.363493333333334</v>
      </c>
      <c r="G440" s="63">
        <f t="shared" si="50"/>
        <v>34.76799738547201</v>
      </c>
      <c r="H440" s="10" t="s">
        <v>102</v>
      </c>
      <c r="I440" s="63">
        <v>24.71139</v>
      </c>
      <c r="J440" s="63">
        <v>29.88154</v>
      </c>
      <c r="K440" s="63">
        <v>36.49755</v>
      </c>
      <c r="L440" s="11"/>
    </row>
    <row r="441" spans="1:12" ht="24">
      <c r="A441" s="10">
        <v>15</v>
      </c>
      <c r="B441" s="97">
        <v>21851</v>
      </c>
      <c r="C441" s="63">
        <v>366.248</v>
      </c>
      <c r="D441" s="63">
        <v>13.294</v>
      </c>
      <c r="E441" s="63">
        <f t="shared" si="48"/>
        <v>1.1486016000000001</v>
      </c>
      <c r="F441" s="63">
        <f t="shared" si="49"/>
        <v>26.4708</v>
      </c>
      <c r="G441" s="63">
        <f t="shared" si="50"/>
        <v>30.404403233280004</v>
      </c>
      <c r="H441" s="10" t="s">
        <v>131</v>
      </c>
      <c r="I441" s="63">
        <v>14.41938</v>
      </c>
      <c r="J441" s="63">
        <v>44.27168</v>
      </c>
      <c r="K441" s="63">
        <v>20.72134</v>
      </c>
      <c r="L441" s="11"/>
    </row>
    <row r="442" spans="1:12" ht="24">
      <c r="A442" s="10">
        <v>16</v>
      </c>
      <c r="B442" s="97">
        <v>21862</v>
      </c>
      <c r="C442" s="63">
        <v>366.158</v>
      </c>
      <c r="D442" s="63">
        <v>11.0985</v>
      </c>
      <c r="E442" s="63">
        <f t="shared" si="48"/>
        <v>0.9589104</v>
      </c>
      <c r="F442" s="63">
        <f t="shared" si="49"/>
        <v>10.419703333333333</v>
      </c>
      <c r="G442" s="63">
        <f t="shared" si="50"/>
        <v>9.991561891248</v>
      </c>
      <c r="H442" s="10" t="s">
        <v>132</v>
      </c>
      <c r="I442" s="63">
        <v>13.79945</v>
      </c>
      <c r="J442" s="63">
        <v>13.76976</v>
      </c>
      <c r="K442" s="63">
        <v>3.6899</v>
      </c>
      <c r="L442" s="11"/>
    </row>
    <row r="443" spans="1:12" ht="24">
      <c r="A443" s="10">
        <v>17</v>
      </c>
      <c r="B443" s="97">
        <v>21871</v>
      </c>
      <c r="C443" s="63">
        <v>366.148</v>
      </c>
      <c r="D443" s="63">
        <v>11.725</v>
      </c>
      <c r="E443" s="63">
        <f t="shared" si="48"/>
        <v>1.01304</v>
      </c>
      <c r="F443" s="63">
        <f t="shared" si="49"/>
        <v>14.780319999999998</v>
      </c>
      <c r="G443" s="63">
        <f t="shared" si="50"/>
        <v>14.973055372799998</v>
      </c>
      <c r="H443" s="10" t="s">
        <v>104</v>
      </c>
      <c r="I443" s="63">
        <v>20.62032</v>
      </c>
      <c r="J443" s="63">
        <v>6.80461</v>
      </c>
      <c r="K443" s="63">
        <v>16.91603</v>
      </c>
      <c r="L443" s="11"/>
    </row>
    <row r="444" spans="1:12" ht="24">
      <c r="A444" s="10">
        <v>18</v>
      </c>
      <c r="B444" s="97">
        <v>21883</v>
      </c>
      <c r="C444" s="63">
        <v>366.078</v>
      </c>
      <c r="D444" s="63">
        <v>10.774</v>
      </c>
      <c r="E444" s="63">
        <f t="shared" si="48"/>
        <v>0.9308736</v>
      </c>
      <c r="F444" s="63">
        <f t="shared" si="49"/>
        <v>6.01087</v>
      </c>
      <c r="G444" s="63">
        <f t="shared" si="50"/>
        <v>5.595360196032</v>
      </c>
      <c r="H444" s="10" t="s">
        <v>105</v>
      </c>
      <c r="I444" s="63">
        <v>1.06754</v>
      </c>
      <c r="J444" s="63">
        <v>1.10738</v>
      </c>
      <c r="K444" s="63">
        <v>15.85769</v>
      </c>
      <c r="L444" s="11"/>
    </row>
    <row r="445" spans="1:12" ht="24">
      <c r="A445" s="10">
        <v>19</v>
      </c>
      <c r="B445" s="97">
        <v>21904</v>
      </c>
      <c r="C445" s="63">
        <v>366.538</v>
      </c>
      <c r="D445" s="63">
        <v>0.089</v>
      </c>
      <c r="E445" s="63">
        <f t="shared" si="48"/>
        <v>0.0076896</v>
      </c>
      <c r="F445" s="63">
        <f t="shared" si="49"/>
        <v>6.16864</v>
      </c>
      <c r="G445" s="63">
        <f t="shared" si="50"/>
        <v>0.047434374144</v>
      </c>
      <c r="H445" s="10" t="s">
        <v>133</v>
      </c>
      <c r="I445" s="63">
        <v>6.80615</v>
      </c>
      <c r="J445" s="63">
        <v>6.08321</v>
      </c>
      <c r="K445" s="63">
        <v>5.61656</v>
      </c>
      <c r="L445" s="11"/>
    </row>
    <row r="446" spans="1:12" ht="24">
      <c r="A446" s="10">
        <v>20</v>
      </c>
      <c r="B446" s="97">
        <v>21910</v>
      </c>
      <c r="C446" s="63">
        <v>366.528</v>
      </c>
      <c r="D446" s="63">
        <v>0.087</v>
      </c>
      <c r="E446" s="63">
        <f t="shared" si="48"/>
        <v>0.0075168</v>
      </c>
      <c r="F446" s="63">
        <f t="shared" si="49"/>
        <v>0.91995</v>
      </c>
      <c r="G446" s="63">
        <f t="shared" si="50"/>
        <v>0.00691508016</v>
      </c>
      <c r="H446" s="10" t="s">
        <v>134</v>
      </c>
      <c r="I446" s="63">
        <v>0.64564</v>
      </c>
      <c r="J446" s="63">
        <v>0.35864</v>
      </c>
      <c r="K446" s="63">
        <v>1.75557</v>
      </c>
      <c r="L446" s="11"/>
    </row>
    <row r="447" spans="1:12" ht="24">
      <c r="A447" s="10">
        <v>21</v>
      </c>
      <c r="B447" s="97">
        <v>21925</v>
      </c>
      <c r="C447" s="63">
        <v>366.558</v>
      </c>
      <c r="D447" s="63">
        <v>0.093</v>
      </c>
      <c r="E447" s="63">
        <f t="shared" si="48"/>
        <v>0.008035200000000001</v>
      </c>
      <c r="F447" s="63">
        <f t="shared" si="49"/>
        <v>34.95467333333334</v>
      </c>
      <c r="G447" s="63">
        <f t="shared" si="50"/>
        <v>0.2808677911680001</v>
      </c>
      <c r="H447" s="10" t="s">
        <v>135</v>
      </c>
      <c r="I447" s="63">
        <v>41.57329</v>
      </c>
      <c r="J447" s="63">
        <v>38.17807</v>
      </c>
      <c r="K447" s="63">
        <v>25.11266</v>
      </c>
      <c r="L447" s="11"/>
    </row>
    <row r="448" spans="1:12" ht="24">
      <c r="A448" s="10">
        <v>22</v>
      </c>
      <c r="B448" s="97">
        <v>21934</v>
      </c>
      <c r="C448" s="63">
        <v>366.548</v>
      </c>
      <c r="D448" s="63">
        <v>0.091</v>
      </c>
      <c r="E448" s="63">
        <f t="shared" si="48"/>
        <v>0.0078624</v>
      </c>
      <c r="F448" s="63">
        <f t="shared" si="49"/>
        <v>28.38810666666667</v>
      </c>
      <c r="G448" s="63">
        <f t="shared" si="50"/>
        <v>0.22319864985600002</v>
      </c>
      <c r="H448" s="10" t="s">
        <v>136</v>
      </c>
      <c r="I448" s="63">
        <v>32.25806</v>
      </c>
      <c r="J448" s="63">
        <v>24.67575</v>
      </c>
      <c r="K448" s="63">
        <v>28.23051</v>
      </c>
      <c r="L448" s="11"/>
    </row>
    <row r="449" spans="1:12" ht="24">
      <c r="A449" s="10">
        <v>23</v>
      </c>
      <c r="B449" s="97">
        <v>21942</v>
      </c>
      <c r="C449" s="63">
        <v>366.518</v>
      </c>
      <c r="D449" s="63">
        <v>0.087</v>
      </c>
      <c r="E449" s="63">
        <f t="shared" si="48"/>
        <v>0.0075168</v>
      </c>
      <c r="F449" s="63">
        <f t="shared" si="49"/>
        <v>25.043660000000003</v>
      </c>
      <c r="G449" s="63">
        <f t="shared" si="50"/>
        <v>0.18824818348800001</v>
      </c>
      <c r="H449" s="10" t="s">
        <v>137</v>
      </c>
      <c r="I449" s="63">
        <v>27.48275</v>
      </c>
      <c r="J449" s="63">
        <v>32.9635</v>
      </c>
      <c r="K449" s="63">
        <v>14.68473</v>
      </c>
      <c r="L449" s="11"/>
    </row>
    <row r="450" spans="1:12" ht="24">
      <c r="A450" s="10">
        <v>24</v>
      </c>
      <c r="B450" s="97">
        <v>21955</v>
      </c>
      <c r="C450" s="63">
        <v>366.488</v>
      </c>
      <c r="D450" s="63">
        <v>0.081</v>
      </c>
      <c r="E450" s="63">
        <f t="shared" si="48"/>
        <v>0.006998400000000001</v>
      </c>
      <c r="F450" s="63">
        <f t="shared" si="49"/>
        <v>37.69878</v>
      </c>
      <c r="G450" s="63">
        <f t="shared" si="50"/>
        <v>0.263831141952</v>
      </c>
      <c r="H450" s="10" t="s">
        <v>115</v>
      </c>
      <c r="I450" s="63">
        <v>37.08796</v>
      </c>
      <c r="J450" s="63">
        <v>46.75822</v>
      </c>
      <c r="K450" s="63">
        <v>29.25016</v>
      </c>
      <c r="L450" s="11"/>
    </row>
    <row r="451" spans="1:12" ht="24">
      <c r="A451" s="10">
        <v>25</v>
      </c>
      <c r="B451" s="97">
        <v>21963</v>
      </c>
      <c r="C451" s="63">
        <v>366.498</v>
      </c>
      <c r="D451" s="63">
        <v>0.083</v>
      </c>
      <c r="E451" s="63">
        <f t="shared" si="48"/>
        <v>0.007171200000000001</v>
      </c>
      <c r="F451" s="63">
        <f t="shared" si="49"/>
        <v>28.73918333333334</v>
      </c>
      <c r="G451" s="63">
        <f t="shared" si="50"/>
        <v>0.20609443152000007</v>
      </c>
      <c r="H451" s="10" t="s">
        <v>116</v>
      </c>
      <c r="I451" s="63">
        <v>37.65202</v>
      </c>
      <c r="J451" s="63">
        <v>38.5964</v>
      </c>
      <c r="K451" s="63">
        <v>9.96913</v>
      </c>
      <c r="L451" s="11"/>
    </row>
    <row r="452" spans="1:12" ht="24">
      <c r="A452" s="10">
        <v>26</v>
      </c>
      <c r="B452" s="97">
        <v>21973</v>
      </c>
      <c r="C452" s="63">
        <v>366.478</v>
      </c>
      <c r="D452" s="63">
        <v>0.08</v>
      </c>
      <c r="E452" s="63">
        <f t="shared" si="48"/>
        <v>0.006912000000000001</v>
      </c>
      <c r="F452" s="63">
        <f t="shared" si="49"/>
        <v>6.28892</v>
      </c>
      <c r="G452" s="63">
        <f t="shared" si="50"/>
        <v>0.04346901504</v>
      </c>
      <c r="H452" s="10" t="s">
        <v>117</v>
      </c>
      <c r="I452" s="63">
        <v>4.06146</v>
      </c>
      <c r="J452" s="63">
        <v>3.30677</v>
      </c>
      <c r="K452" s="63">
        <v>11.49853</v>
      </c>
      <c r="L452" s="11"/>
    </row>
    <row r="453" spans="1:12" ht="24">
      <c r="A453" s="10">
        <v>27</v>
      </c>
      <c r="B453" s="97">
        <v>21982</v>
      </c>
      <c r="C453" s="63">
        <v>366.248</v>
      </c>
      <c r="D453" s="63">
        <v>0.04</v>
      </c>
      <c r="E453" s="63">
        <f t="shared" si="48"/>
        <v>0.0034560000000000003</v>
      </c>
      <c r="F453" s="63">
        <f t="shared" si="49"/>
        <v>10.513336666666667</v>
      </c>
      <c r="G453" s="63">
        <f t="shared" si="50"/>
        <v>0.03633409152000001</v>
      </c>
      <c r="H453" s="10" t="s">
        <v>118</v>
      </c>
      <c r="I453" s="63">
        <v>17.42275</v>
      </c>
      <c r="J453" s="63">
        <v>2.01398</v>
      </c>
      <c r="K453" s="63">
        <v>12.10328</v>
      </c>
      <c r="L453" s="11"/>
    </row>
    <row r="454" spans="1:12" ht="24">
      <c r="A454" s="10">
        <v>28</v>
      </c>
      <c r="B454" s="97">
        <v>21992</v>
      </c>
      <c r="C454" s="63">
        <v>365.948</v>
      </c>
      <c r="D454" s="63">
        <v>0.022</v>
      </c>
      <c r="E454" s="63">
        <f t="shared" si="48"/>
        <v>0.0019008</v>
      </c>
      <c r="F454" s="63">
        <f t="shared" si="49"/>
        <v>5.9354233333333335</v>
      </c>
      <c r="G454" s="63">
        <f t="shared" si="50"/>
        <v>0.011282052672</v>
      </c>
      <c r="H454" s="10" t="s">
        <v>138</v>
      </c>
      <c r="I454" s="63">
        <v>8.86328</v>
      </c>
      <c r="J454" s="63">
        <v>5.10275</v>
      </c>
      <c r="K454" s="63">
        <v>3.84024</v>
      </c>
      <c r="L454" s="11"/>
    </row>
    <row r="455" spans="1:11" s="190" customFormat="1" ht="24.75" thickBot="1">
      <c r="A455" s="187">
        <v>29</v>
      </c>
      <c r="B455" s="188">
        <v>22003</v>
      </c>
      <c r="C455" s="189">
        <v>366.078</v>
      </c>
      <c r="D455" s="189">
        <v>0.025</v>
      </c>
      <c r="E455" s="189">
        <f t="shared" si="48"/>
        <v>0.00216</v>
      </c>
      <c r="F455" s="189">
        <f t="shared" si="49"/>
        <v>12.639403333333334</v>
      </c>
      <c r="G455" s="189">
        <f t="shared" si="50"/>
        <v>0.027301111200000002</v>
      </c>
      <c r="H455" s="187" t="s">
        <v>139</v>
      </c>
      <c r="I455" s="189">
        <v>13.1328</v>
      </c>
      <c r="J455" s="189">
        <v>15.59001</v>
      </c>
      <c r="K455" s="189">
        <v>9.1954</v>
      </c>
    </row>
    <row r="456" spans="1:12" ht="24">
      <c r="A456" s="10"/>
      <c r="B456" s="97"/>
      <c r="C456" s="63"/>
      <c r="D456" s="63"/>
      <c r="E456" s="63"/>
      <c r="F456" s="63"/>
      <c r="G456" s="63"/>
      <c r="H456" s="10"/>
      <c r="I456" s="63"/>
      <c r="J456" s="63"/>
      <c r="K456" s="63"/>
      <c r="L456" s="11"/>
    </row>
    <row r="457" spans="1:12" ht="24">
      <c r="A457" s="10"/>
      <c r="B457" s="97"/>
      <c r="C457" s="63"/>
      <c r="D457" s="63"/>
      <c r="E457" s="63"/>
      <c r="F457" s="63"/>
      <c r="G457" s="63"/>
      <c r="H457" s="10"/>
      <c r="I457" s="63"/>
      <c r="J457" s="63"/>
      <c r="K457" s="63"/>
      <c r="L457" s="11"/>
    </row>
    <row r="458" spans="1:12" ht="24">
      <c r="A458" s="10"/>
      <c r="B458" s="97"/>
      <c r="C458" s="63"/>
      <c r="D458" s="63"/>
      <c r="E458" s="63"/>
      <c r="F458" s="63"/>
      <c r="G458" s="63"/>
      <c r="H458" s="10"/>
      <c r="I458" s="63"/>
      <c r="J458" s="63"/>
      <c r="K458" s="63"/>
      <c r="L458" s="11"/>
    </row>
    <row r="459" spans="1:12" ht="24">
      <c r="A459" s="10"/>
      <c r="B459" s="97"/>
      <c r="C459" s="63"/>
      <c r="D459" s="63"/>
      <c r="E459" s="63"/>
      <c r="F459" s="63"/>
      <c r="G459" s="63"/>
      <c r="H459" s="10"/>
      <c r="I459" s="63"/>
      <c r="J459" s="63"/>
      <c r="K459" s="63"/>
      <c r="L459" s="11"/>
    </row>
    <row r="460" spans="1:12" ht="24">
      <c r="A460" s="10"/>
      <c r="B460" s="97"/>
      <c r="C460" s="63"/>
      <c r="D460" s="63"/>
      <c r="E460" s="63"/>
      <c r="F460" s="63"/>
      <c r="G460" s="63"/>
      <c r="H460" s="10"/>
      <c r="I460" s="63"/>
      <c r="J460" s="63"/>
      <c r="K460" s="63"/>
      <c r="L460" s="11"/>
    </row>
    <row r="461" spans="1:12" ht="24">
      <c r="A461" s="10"/>
      <c r="B461" s="97"/>
      <c r="C461" s="63"/>
      <c r="D461" s="63"/>
      <c r="E461" s="63"/>
      <c r="F461" s="63"/>
      <c r="G461" s="63"/>
      <c r="H461" s="10"/>
      <c r="I461" s="63"/>
      <c r="J461" s="63"/>
      <c r="K461" s="63"/>
      <c r="L461" s="11"/>
    </row>
    <row r="462" spans="1:12" ht="24">
      <c r="A462" s="10"/>
      <c r="B462" s="97"/>
      <c r="C462" s="63"/>
      <c r="D462" s="63"/>
      <c r="E462" s="63"/>
      <c r="F462" s="63"/>
      <c r="G462" s="63"/>
      <c r="H462" s="10"/>
      <c r="I462" s="63"/>
      <c r="J462" s="63"/>
      <c r="K462" s="63"/>
      <c r="L462" s="11"/>
    </row>
    <row r="463" spans="1:12" ht="24">
      <c r="A463" s="10"/>
      <c r="B463" s="97"/>
      <c r="C463" s="63"/>
      <c r="D463" s="63"/>
      <c r="E463" s="63"/>
      <c r="F463" s="63"/>
      <c r="G463" s="63"/>
      <c r="H463" s="10"/>
      <c r="I463" s="63"/>
      <c r="J463" s="63"/>
      <c r="K463" s="63"/>
      <c r="L463" s="11"/>
    </row>
    <row r="464" spans="1:12" ht="24">
      <c r="A464" s="10"/>
      <c r="B464" s="97"/>
      <c r="C464" s="63"/>
      <c r="D464" s="63"/>
      <c r="E464" s="63"/>
      <c r="F464" s="63"/>
      <c r="G464" s="63"/>
      <c r="H464" s="10"/>
      <c r="I464" s="63"/>
      <c r="J464" s="63"/>
      <c r="K464" s="63"/>
      <c r="L464" s="11"/>
    </row>
    <row r="465" spans="1:12" ht="24">
      <c r="A465" s="10"/>
      <c r="B465" s="97"/>
      <c r="C465" s="63"/>
      <c r="D465" s="63"/>
      <c r="E465" s="63"/>
      <c r="F465" s="63"/>
      <c r="G465" s="63"/>
      <c r="H465" s="10"/>
      <c r="I465" s="63"/>
      <c r="J465" s="63"/>
      <c r="K465" s="63"/>
      <c r="L465" s="11"/>
    </row>
    <row r="466" spans="1:12" ht="24">
      <c r="A466" s="10"/>
      <c r="B466" s="97"/>
      <c r="C466" s="63"/>
      <c r="D466" s="63"/>
      <c r="E466" s="63"/>
      <c r="F466" s="63"/>
      <c r="G466" s="63"/>
      <c r="H466" s="10"/>
      <c r="I466" s="63"/>
      <c r="J466" s="63"/>
      <c r="K466" s="63"/>
      <c r="L466" s="11"/>
    </row>
    <row r="467" spans="1:12" ht="24">
      <c r="A467" s="10"/>
      <c r="B467" s="97"/>
      <c r="C467" s="63"/>
      <c r="D467" s="63"/>
      <c r="E467" s="63"/>
      <c r="F467" s="63"/>
      <c r="G467" s="63"/>
      <c r="H467" s="10"/>
      <c r="I467" s="63"/>
      <c r="J467" s="63"/>
      <c r="K467" s="63"/>
      <c r="L467" s="11"/>
    </row>
    <row r="468" spans="1:12" ht="24">
      <c r="A468" s="10"/>
      <c r="B468" s="97"/>
      <c r="C468" s="63"/>
      <c r="D468" s="63"/>
      <c r="E468" s="63"/>
      <c r="F468" s="63"/>
      <c r="G468" s="63"/>
      <c r="H468" s="10"/>
      <c r="I468" s="63"/>
      <c r="J468" s="63"/>
      <c r="K468" s="63"/>
      <c r="L468" s="11"/>
    </row>
    <row r="469" spans="1:12" ht="24">
      <c r="A469" s="10"/>
      <c r="B469" s="97"/>
      <c r="C469" s="63"/>
      <c r="D469" s="63"/>
      <c r="E469" s="63"/>
      <c r="F469" s="63"/>
      <c r="G469" s="63"/>
      <c r="H469" s="10"/>
      <c r="I469" s="63"/>
      <c r="J469" s="63"/>
      <c r="K469" s="63"/>
      <c r="L469" s="11"/>
    </row>
    <row r="470" spans="1:12" ht="24">
      <c r="A470" s="10"/>
      <c r="B470" s="97"/>
      <c r="C470" s="63"/>
      <c r="D470" s="63"/>
      <c r="E470" s="63"/>
      <c r="F470" s="63"/>
      <c r="G470" s="63"/>
      <c r="H470" s="10"/>
      <c r="I470" s="63"/>
      <c r="J470" s="63"/>
      <c r="K470" s="63"/>
      <c r="L470" s="11"/>
    </row>
    <row r="471" spans="1:12" ht="24">
      <c r="A471" s="10"/>
      <c r="B471" s="97"/>
      <c r="C471" s="63"/>
      <c r="D471" s="63"/>
      <c r="E471" s="63"/>
      <c r="F471" s="63"/>
      <c r="G471" s="63"/>
      <c r="H471" s="10"/>
      <c r="I471" s="63"/>
      <c r="J471" s="63"/>
      <c r="K471" s="63"/>
      <c r="L471" s="11"/>
    </row>
    <row r="472" spans="1:12" ht="24">
      <c r="A472" s="10"/>
      <c r="B472" s="97"/>
      <c r="C472" s="63"/>
      <c r="D472" s="63"/>
      <c r="E472" s="63"/>
      <c r="F472" s="63"/>
      <c r="G472" s="63"/>
      <c r="H472" s="10"/>
      <c r="I472" s="63"/>
      <c r="J472" s="63"/>
      <c r="K472" s="63"/>
      <c r="L472" s="11"/>
    </row>
    <row r="473" spans="1:12" ht="24">
      <c r="A473" s="10"/>
      <c r="B473" s="97"/>
      <c r="C473" s="63"/>
      <c r="D473" s="63"/>
      <c r="E473" s="63"/>
      <c r="F473" s="63"/>
      <c r="G473" s="63"/>
      <c r="H473" s="10"/>
      <c r="I473" s="63"/>
      <c r="J473" s="63"/>
      <c r="K473" s="63"/>
      <c r="L473" s="11"/>
    </row>
    <row r="474" spans="1:12" ht="24">
      <c r="A474" s="10"/>
      <c r="B474" s="97"/>
      <c r="C474" s="63"/>
      <c r="D474" s="63"/>
      <c r="E474" s="63"/>
      <c r="F474" s="63"/>
      <c r="G474" s="63"/>
      <c r="H474" s="10"/>
      <c r="I474" s="63"/>
      <c r="J474" s="63"/>
      <c r="K474" s="63"/>
      <c r="L474" s="11"/>
    </row>
    <row r="475" spans="1:12" ht="24">
      <c r="A475" s="10"/>
      <c r="B475" s="97"/>
      <c r="C475" s="63"/>
      <c r="D475" s="63"/>
      <c r="E475" s="63"/>
      <c r="F475" s="63"/>
      <c r="G475" s="63"/>
      <c r="H475" s="10"/>
      <c r="I475" s="63"/>
      <c r="J475" s="63"/>
      <c r="K475" s="63"/>
      <c r="L475" s="11"/>
    </row>
    <row r="476" spans="1:12" ht="24">
      <c r="A476" s="10"/>
      <c r="B476" s="97"/>
      <c r="C476" s="63"/>
      <c r="D476" s="63"/>
      <c r="E476" s="63"/>
      <c r="F476" s="63"/>
      <c r="G476" s="63"/>
      <c r="H476" s="10"/>
      <c r="I476" s="63"/>
      <c r="J476" s="63"/>
      <c r="K476" s="63"/>
      <c r="L476" s="11"/>
    </row>
    <row r="477" spans="1:12" ht="24">
      <c r="A477" s="10"/>
      <c r="B477" s="97"/>
      <c r="C477" s="63"/>
      <c r="D477" s="63"/>
      <c r="E477" s="63"/>
      <c r="F477" s="63"/>
      <c r="G477" s="63"/>
      <c r="H477" s="10"/>
      <c r="I477" s="63"/>
      <c r="J477" s="63"/>
      <c r="K477" s="63"/>
      <c r="L477" s="11"/>
    </row>
    <row r="478" spans="1:12" ht="24">
      <c r="A478" s="10"/>
      <c r="B478" s="97"/>
      <c r="C478" s="63"/>
      <c r="D478" s="63"/>
      <c r="E478" s="63"/>
      <c r="F478" s="63"/>
      <c r="G478" s="63"/>
      <c r="H478" s="10"/>
      <c r="I478" s="63"/>
      <c r="J478" s="63"/>
      <c r="K478" s="63"/>
      <c r="L478" s="11"/>
    </row>
    <row r="479" spans="1:12" ht="24">
      <c r="A479" s="10"/>
      <c r="B479" s="97"/>
      <c r="C479" s="63"/>
      <c r="D479" s="63"/>
      <c r="E479" s="63"/>
      <c r="F479" s="63"/>
      <c r="G479" s="63"/>
      <c r="H479" s="10"/>
      <c r="I479" s="63"/>
      <c r="J479" s="63"/>
      <c r="K479" s="63"/>
      <c r="L479" s="11"/>
    </row>
    <row r="480" spans="1:12" ht="24">
      <c r="A480" s="10"/>
      <c r="B480" s="97"/>
      <c r="C480" s="63"/>
      <c r="D480" s="63"/>
      <c r="E480" s="63"/>
      <c r="F480" s="63"/>
      <c r="G480" s="63"/>
      <c r="H480" s="10"/>
      <c r="I480" s="63"/>
      <c r="J480" s="63"/>
      <c r="K480" s="63"/>
      <c r="L480" s="11"/>
    </row>
    <row r="481" spans="1:12" ht="24">
      <c r="A481" s="10"/>
      <c r="B481" s="97"/>
      <c r="C481" s="63"/>
      <c r="D481" s="63"/>
      <c r="E481" s="63"/>
      <c r="F481" s="63"/>
      <c r="G481" s="63"/>
      <c r="H481" s="10"/>
      <c r="I481" s="63"/>
      <c r="J481" s="63"/>
      <c r="K481" s="63"/>
      <c r="L481" s="11"/>
    </row>
    <row r="482" spans="1:12" ht="24">
      <c r="A482" s="10"/>
      <c r="B482" s="97"/>
      <c r="C482" s="63"/>
      <c r="D482" s="63"/>
      <c r="E482" s="63"/>
      <c r="F482" s="63"/>
      <c r="G482" s="63"/>
      <c r="H482" s="10"/>
      <c r="I482" s="63"/>
      <c r="J482" s="63"/>
      <c r="K482" s="63"/>
      <c r="L482" s="11"/>
    </row>
    <row r="483" spans="1:12" ht="24">
      <c r="A483" s="10"/>
      <c r="B483" s="97"/>
      <c r="C483" s="63"/>
      <c r="D483" s="63"/>
      <c r="E483" s="63"/>
      <c r="F483" s="63"/>
      <c r="G483" s="63"/>
      <c r="H483" s="10"/>
      <c r="I483" s="63"/>
      <c r="J483" s="63"/>
      <c r="K483" s="63"/>
      <c r="L483" s="11"/>
    </row>
    <row r="484" spans="1:12" ht="24">
      <c r="A484" s="10"/>
      <c r="B484" s="97"/>
      <c r="C484" s="63"/>
      <c r="D484" s="63"/>
      <c r="E484" s="63"/>
      <c r="F484" s="63"/>
      <c r="G484" s="63"/>
      <c r="H484" s="10"/>
      <c r="I484" s="63"/>
      <c r="J484" s="63"/>
      <c r="K484" s="63"/>
      <c r="L484" s="11"/>
    </row>
    <row r="485" spans="1:12" ht="24">
      <c r="A485" s="10"/>
      <c r="B485" s="97"/>
      <c r="C485" s="63"/>
      <c r="D485" s="63"/>
      <c r="E485" s="63"/>
      <c r="F485" s="63"/>
      <c r="G485" s="63"/>
      <c r="H485" s="10"/>
      <c r="I485" s="63"/>
      <c r="J485" s="63"/>
      <c r="K485" s="63"/>
      <c r="L485" s="11"/>
    </row>
    <row r="486" spans="1:12" ht="24">
      <c r="A486" s="10"/>
      <c r="B486" s="97"/>
      <c r="C486" s="63"/>
      <c r="D486" s="63"/>
      <c r="E486" s="63"/>
      <c r="F486" s="63"/>
      <c r="G486" s="63"/>
      <c r="H486" s="10"/>
      <c r="I486" s="63"/>
      <c r="J486" s="63"/>
      <c r="K486" s="63"/>
      <c r="L486" s="11"/>
    </row>
    <row r="487" spans="1:12" ht="24">
      <c r="A487" s="10"/>
      <c r="B487" s="97"/>
      <c r="C487" s="63"/>
      <c r="D487" s="63"/>
      <c r="E487" s="63"/>
      <c r="F487" s="63"/>
      <c r="G487" s="63"/>
      <c r="H487" s="10"/>
      <c r="I487" s="63"/>
      <c r="J487" s="63"/>
      <c r="K487" s="63"/>
      <c r="L487" s="11"/>
    </row>
    <row r="488" spans="1:12" ht="24">
      <c r="A488" s="10"/>
      <c r="B488" s="97"/>
      <c r="C488" s="63"/>
      <c r="D488" s="63"/>
      <c r="E488" s="63"/>
      <c r="F488" s="63"/>
      <c r="G488" s="63"/>
      <c r="H488" s="10"/>
      <c r="I488" s="63"/>
      <c r="J488" s="63"/>
      <c r="K488" s="63"/>
      <c r="L488" s="11"/>
    </row>
    <row r="489" spans="1:12" ht="24">
      <c r="A489" s="10"/>
      <c r="B489" s="97"/>
      <c r="C489" s="63"/>
      <c r="D489" s="63"/>
      <c r="E489" s="63"/>
      <c r="F489" s="63"/>
      <c r="G489" s="63"/>
      <c r="H489" s="10"/>
      <c r="I489" s="63"/>
      <c r="J489" s="63"/>
      <c r="K489" s="63"/>
      <c r="L489" s="11"/>
    </row>
    <row r="490" spans="1:12" ht="24">
      <c r="A490" s="10"/>
      <c r="B490" s="97"/>
      <c r="C490" s="63"/>
      <c r="D490" s="63"/>
      <c r="E490" s="63"/>
      <c r="F490" s="63"/>
      <c r="G490" s="63"/>
      <c r="H490" s="10"/>
      <c r="I490" s="63"/>
      <c r="J490" s="63"/>
      <c r="K490" s="63"/>
      <c r="L490" s="11"/>
    </row>
    <row r="491" spans="1:12" ht="24">
      <c r="A491" s="10"/>
      <c r="B491" s="97"/>
      <c r="C491" s="63"/>
      <c r="D491" s="63"/>
      <c r="E491" s="63"/>
      <c r="F491" s="63"/>
      <c r="G491" s="63"/>
      <c r="H491" s="10"/>
      <c r="I491" s="63"/>
      <c r="J491" s="63"/>
      <c r="K491" s="63"/>
      <c r="L491" s="11"/>
    </row>
    <row r="492" spans="1:12" ht="24">
      <c r="A492" s="10"/>
      <c r="B492" s="97"/>
      <c r="C492" s="63"/>
      <c r="D492" s="63"/>
      <c r="E492" s="63"/>
      <c r="F492" s="63"/>
      <c r="G492" s="63"/>
      <c r="H492" s="10"/>
      <c r="I492" s="63"/>
      <c r="J492" s="63"/>
      <c r="K492" s="63"/>
      <c r="L492" s="11"/>
    </row>
    <row r="493" spans="1:12" ht="24">
      <c r="A493" s="10"/>
      <c r="B493" s="97"/>
      <c r="C493" s="63"/>
      <c r="D493" s="63"/>
      <c r="E493" s="63"/>
      <c r="F493" s="63"/>
      <c r="G493" s="63"/>
      <c r="H493" s="10"/>
      <c r="I493" s="63"/>
      <c r="J493" s="63"/>
      <c r="K493" s="63"/>
      <c r="L493" s="11"/>
    </row>
    <row r="494" spans="1:12" ht="24">
      <c r="A494" s="10"/>
      <c r="B494" s="97"/>
      <c r="C494" s="63"/>
      <c r="D494" s="63"/>
      <c r="E494" s="63"/>
      <c r="F494" s="63"/>
      <c r="G494" s="63"/>
      <c r="H494" s="10"/>
      <c r="I494" s="63"/>
      <c r="J494" s="63"/>
      <c r="K494" s="63"/>
      <c r="L494" s="11"/>
    </row>
    <row r="495" spans="1:12" ht="24">
      <c r="A495" s="10"/>
      <c r="B495" s="97"/>
      <c r="C495" s="63"/>
      <c r="D495" s="63"/>
      <c r="E495" s="63"/>
      <c r="F495" s="63"/>
      <c r="G495" s="63"/>
      <c r="H495" s="10"/>
      <c r="I495" s="63"/>
      <c r="J495" s="63"/>
      <c r="K495" s="63"/>
      <c r="L495" s="11"/>
    </row>
    <row r="496" spans="1:12" ht="24">
      <c r="A496" s="10"/>
      <c r="B496" s="97"/>
      <c r="C496" s="63"/>
      <c r="D496" s="63"/>
      <c r="E496" s="63"/>
      <c r="F496" s="63"/>
      <c r="G496" s="63"/>
      <c r="H496" s="10"/>
      <c r="I496" s="63"/>
      <c r="J496" s="63"/>
      <c r="K496" s="63"/>
      <c r="L496" s="11"/>
    </row>
    <row r="497" spans="1:12" ht="24">
      <c r="A497" s="10"/>
      <c r="B497" s="97"/>
      <c r="C497" s="63"/>
      <c r="D497" s="63"/>
      <c r="E497" s="63"/>
      <c r="F497" s="63"/>
      <c r="G497" s="63"/>
      <c r="H497" s="10"/>
      <c r="I497" s="63"/>
      <c r="J497" s="63"/>
      <c r="K497" s="63"/>
      <c r="L497" s="11"/>
    </row>
    <row r="498" spans="1:12" ht="24">
      <c r="A498" s="10"/>
      <c r="B498" s="97"/>
      <c r="C498" s="63"/>
      <c r="D498" s="63"/>
      <c r="E498" s="63"/>
      <c r="F498" s="63"/>
      <c r="G498" s="63"/>
      <c r="H498" s="10"/>
      <c r="I498" s="63"/>
      <c r="J498" s="63"/>
      <c r="K498" s="63"/>
      <c r="L498" s="11"/>
    </row>
    <row r="499" spans="1:12" ht="24">
      <c r="A499" s="10"/>
      <c r="B499" s="97"/>
      <c r="C499" s="63"/>
      <c r="D499" s="63"/>
      <c r="E499" s="63"/>
      <c r="F499" s="63"/>
      <c r="G499" s="63"/>
      <c r="H499" s="10"/>
      <c r="I499" s="63"/>
      <c r="J499" s="63"/>
      <c r="K499" s="63"/>
      <c r="L499" s="11"/>
    </row>
    <row r="500" spans="1:12" ht="24">
      <c r="A500" s="10"/>
      <c r="B500" s="97"/>
      <c r="C500" s="63"/>
      <c r="D500" s="63"/>
      <c r="E500" s="63"/>
      <c r="F500" s="63"/>
      <c r="G500" s="63"/>
      <c r="H500" s="10"/>
      <c r="I500" s="63"/>
      <c r="J500" s="63"/>
      <c r="K500" s="63"/>
      <c r="L500" s="11"/>
    </row>
    <row r="501" spans="1:12" ht="24">
      <c r="A501" s="10"/>
      <c r="B501" s="97"/>
      <c r="C501" s="63"/>
      <c r="D501" s="63"/>
      <c r="E501" s="63"/>
      <c r="F501" s="63"/>
      <c r="G501" s="63"/>
      <c r="H501" s="10"/>
      <c r="I501" s="63"/>
      <c r="J501" s="63"/>
      <c r="K501" s="63"/>
      <c r="L501" s="11"/>
    </row>
    <row r="502" spans="1:12" ht="24">
      <c r="A502" s="10"/>
      <c r="B502" s="97"/>
      <c r="C502" s="63"/>
      <c r="D502" s="63"/>
      <c r="E502" s="63"/>
      <c r="F502" s="63"/>
      <c r="G502" s="63"/>
      <c r="H502" s="10"/>
      <c r="I502" s="63"/>
      <c r="J502" s="63"/>
      <c r="K502" s="63"/>
      <c r="L502" s="11"/>
    </row>
    <row r="503" spans="1:12" ht="24">
      <c r="A503" s="10"/>
      <c r="B503" s="97"/>
      <c r="C503" s="63"/>
      <c r="D503" s="63"/>
      <c r="E503" s="63"/>
      <c r="F503" s="63"/>
      <c r="G503" s="63"/>
      <c r="H503" s="10"/>
      <c r="I503" s="63"/>
      <c r="J503" s="63"/>
      <c r="K503" s="63"/>
      <c r="L503" s="11"/>
    </row>
    <row r="504" spans="1:12" ht="24">
      <c r="A504" s="10"/>
      <c r="B504" s="97"/>
      <c r="C504" s="63"/>
      <c r="D504" s="63"/>
      <c r="E504" s="63"/>
      <c r="F504" s="63"/>
      <c r="G504" s="63"/>
      <c r="H504" s="10"/>
      <c r="I504" s="63"/>
      <c r="J504" s="63"/>
      <c r="K504" s="63"/>
      <c r="L504" s="11"/>
    </row>
    <row r="505" spans="1:12" ht="24">
      <c r="A505" s="10"/>
      <c r="B505" s="97"/>
      <c r="C505" s="63"/>
      <c r="D505" s="63"/>
      <c r="E505" s="63"/>
      <c r="F505" s="63"/>
      <c r="G505" s="63"/>
      <c r="H505" s="10"/>
      <c r="I505" s="63"/>
      <c r="J505" s="63"/>
      <c r="K505" s="63"/>
      <c r="L505" s="11"/>
    </row>
    <row r="506" spans="1:12" ht="24">
      <c r="A506" s="10"/>
      <c r="B506" s="97"/>
      <c r="C506" s="63"/>
      <c r="D506" s="63"/>
      <c r="E506" s="63"/>
      <c r="F506" s="63"/>
      <c r="G506" s="63"/>
      <c r="H506" s="10"/>
      <c r="I506" s="63"/>
      <c r="J506" s="63"/>
      <c r="K506" s="63"/>
      <c r="L506" s="11"/>
    </row>
    <row r="507" spans="1:12" ht="24">
      <c r="A507" s="10"/>
      <c r="B507" s="97"/>
      <c r="C507" s="63"/>
      <c r="D507" s="63"/>
      <c r="E507" s="63"/>
      <c r="F507" s="63"/>
      <c r="G507" s="63"/>
      <c r="H507" s="10"/>
      <c r="I507" s="63"/>
      <c r="J507" s="63"/>
      <c r="K507" s="63"/>
      <c r="L507" s="11"/>
    </row>
    <row r="508" spans="1:12" ht="24">
      <c r="A508" s="10"/>
      <c r="B508" s="97"/>
      <c r="C508" s="63"/>
      <c r="D508" s="63"/>
      <c r="E508" s="63"/>
      <c r="F508" s="63"/>
      <c r="G508" s="63"/>
      <c r="H508" s="10"/>
      <c r="I508" s="63"/>
      <c r="J508" s="63"/>
      <c r="K508" s="63"/>
      <c r="L508" s="11"/>
    </row>
    <row r="509" spans="1:12" ht="24">
      <c r="A509" s="10"/>
      <c r="B509" s="97"/>
      <c r="C509" s="63"/>
      <c r="D509" s="63"/>
      <c r="E509" s="63"/>
      <c r="F509" s="63"/>
      <c r="G509" s="63"/>
      <c r="H509" s="10"/>
      <c r="I509" s="63"/>
      <c r="J509" s="63"/>
      <c r="K509" s="63"/>
      <c r="L509" s="11"/>
    </row>
    <row r="510" spans="1:12" ht="24">
      <c r="A510" s="10"/>
      <c r="B510" s="97"/>
      <c r="C510" s="63"/>
      <c r="D510" s="63"/>
      <c r="E510" s="63"/>
      <c r="F510" s="63"/>
      <c r="G510" s="63"/>
      <c r="H510" s="10"/>
      <c r="I510" s="63"/>
      <c r="J510" s="63"/>
      <c r="K510" s="63"/>
      <c r="L510" s="11"/>
    </row>
    <row r="511" spans="1:12" ht="24">
      <c r="A511" s="10"/>
      <c r="B511" s="97"/>
      <c r="C511" s="63"/>
      <c r="D511" s="63"/>
      <c r="E511" s="63"/>
      <c r="F511" s="63"/>
      <c r="G511" s="63"/>
      <c r="H511" s="10"/>
      <c r="I511" s="63"/>
      <c r="J511" s="63"/>
      <c r="K511" s="63"/>
      <c r="L511" s="11"/>
    </row>
    <row r="512" spans="1:12" ht="24">
      <c r="A512" s="10"/>
      <c r="B512" s="97"/>
      <c r="C512" s="63"/>
      <c r="D512" s="63"/>
      <c r="E512" s="63"/>
      <c r="F512" s="63"/>
      <c r="G512" s="63"/>
      <c r="H512" s="10"/>
      <c r="I512" s="63"/>
      <c r="J512" s="63"/>
      <c r="K512" s="63"/>
      <c r="L512" s="11"/>
    </row>
    <row r="513" spans="1:12" ht="24">
      <c r="A513" s="10"/>
      <c r="B513" s="97"/>
      <c r="C513" s="63"/>
      <c r="D513" s="63"/>
      <c r="E513" s="63"/>
      <c r="F513" s="63"/>
      <c r="G513" s="63"/>
      <c r="H513" s="10"/>
      <c r="I513" s="63"/>
      <c r="J513" s="63"/>
      <c r="K513" s="63"/>
      <c r="L513" s="11"/>
    </row>
    <row r="514" spans="1:12" ht="24">
      <c r="A514" s="10"/>
      <c r="B514" s="97"/>
      <c r="C514" s="63"/>
      <c r="D514" s="63"/>
      <c r="E514" s="63"/>
      <c r="F514" s="63"/>
      <c r="G514" s="63"/>
      <c r="H514" s="10"/>
      <c r="I514" s="63"/>
      <c r="J514" s="63"/>
      <c r="K514" s="63"/>
      <c r="L514" s="11"/>
    </row>
    <row r="515" spans="1:12" ht="24">
      <c r="A515" s="10"/>
      <c r="B515" s="97"/>
      <c r="C515" s="63"/>
      <c r="D515" s="63"/>
      <c r="E515" s="63"/>
      <c r="F515" s="63"/>
      <c r="G515" s="63"/>
      <c r="H515" s="10"/>
      <c r="I515" s="63"/>
      <c r="J515" s="63"/>
      <c r="K515" s="63"/>
      <c r="L515" s="11"/>
    </row>
    <row r="516" spans="1:12" ht="24">
      <c r="A516" s="10"/>
      <c r="B516" s="97"/>
      <c r="C516" s="63"/>
      <c r="D516" s="63"/>
      <c r="E516" s="63"/>
      <c r="F516" s="63"/>
      <c r="G516" s="63"/>
      <c r="H516" s="10"/>
      <c r="I516" s="63"/>
      <c r="J516" s="63"/>
      <c r="K516" s="63"/>
      <c r="L516" s="11"/>
    </row>
    <row r="517" spans="1:12" ht="24">
      <c r="A517" s="10"/>
      <c r="B517" s="97"/>
      <c r="C517" s="63"/>
      <c r="D517" s="63"/>
      <c r="E517" s="63"/>
      <c r="F517" s="63"/>
      <c r="G517" s="63"/>
      <c r="H517" s="10"/>
      <c r="I517" s="63"/>
      <c r="J517" s="63"/>
      <c r="K517" s="63"/>
      <c r="L517" s="11"/>
    </row>
    <row r="518" spans="1:12" ht="24">
      <c r="A518" s="10"/>
      <c r="B518" s="97"/>
      <c r="C518" s="63"/>
      <c r="D518" s="63"/>
      <c r="E518" s="63"/>
      <c r="F518" s="63"/>
      <c r="G518" s="63"/>
      <c r="H518" s="10"/>
      <c r="I518" s="63"/>
      <c r="J518" s="63"/>
      <c r="K518" s="63"/>
      <c r="L518" s="11"/>
    </row>
    <row r="519" spans="1:12" ht="24">
      <c r="A519" s="10"/>
      <c r="B519" s="97"/>
      <c r="C519" s="63"/>
      <c r="D519" s="63"/>
      <c r="E519" s="63"/>
      <c r="F519" s="63"/>
      <c r="G519" s="63"/>
      <c r="H519" s="10"/>
      <c r="I519" s="63"/>
      <c r="J519" s="63"/>
      <c r="K519" s="63"/>
      <c r="L519" s="11"/>
    </row>
    <row r="520" spans="1:12" ht="24">
      <c r="A520" s="10"/>
      <c r="B520" s="97"/>
      <c r="C520" s="63"/>
      <c r="D520" s="63"/>
      <c r="E520" s="63"/>
      <c r="F520" s="63"/>
      <c r="G520" s="63"/>
      <c r="H520" s="10"/>
      <c r="I520" s="63"/>
      <c r="J520" s="63"/>
      <c r="K520" s="63"/>
      <c r="L520" s="11"/>
    </row>
    <row r="521" spans="1:12" ht="24">
      <c r="A521" s="10"/>
      <c r="B521" s="97"/>
      <c r="C521" s="63"/>
      <c r="D521" s="63"/>
      <c r="E521" s="63"/>
      <c r="F521" s="63"/>
      <c r="G521" s="63"/>
      <c r="H521" s="10"/>
      <c r="I521" s="63"/>
      <c r="J521" s="63"/>
      <c r="K521" s="63"/>
      <c r="L521" s="11"/>
    </row>
    <row r="522" spans="1:12" ht="24">
      <c r="A522" s="10"/>
      <c r="B522" s="97"/>
      <c r="C522" s="63"/>
      <c r="D522" s="63"/>
      <c r="E522" s="63"/>
      <c r="F522" s="63"/>
      <c r="G522" s="63"/>
      <c r="H522" s="10"/>
      <c r="I522" s="63"/>
      <c r="J522" s="63"/>
      <c r="K522" s="63"/>
      <c r="L522" s="11"/>
    </row>
    <row r="523" spans="1:12" ht="24">
      <c r="A523" s="10"/>
      <c r="B523" s="97"/>
      <c r="C523" s="63"/>
      <c r="D523" s="63"/>
      <c r="E523" s="63"/>
      <c r="F523" s="63"/>
      <c r="G523" s="63"/>
      <c r="H523" s="10"/>
      <c r="I523" s="63"/>
      <c r="J523" s="63"/>
      <c r="K523" s="63"/>
      <c r="L523" s="11"/>
    </row>
    <row r="524" spans="1:12" ht="24">
      <c r="A524" s="10"/>
      <c r="B524" s="97"/>
      <c r="C524" s="63"/>
      <c r="D524" s="63"/>
      <c r="E524" s="63"/>
      <c r="F524" s="63"/>
      <c r="G524" s="63"/>
      <c r="H524" s="10"/>
      <c r="I524" s="63"/>
      <c r="J524" s="63"/>
      <c r="K524" s="63"/>
      <c r="L524" s="11"/>
    </row>
    <row r="525" spans="1:12" ht="24">
      <c r="A525" s="10"/>
      <c r="B525" s="97"/>
      <c r="C525" s="63"/>
      <c r="D525" s="63"/>
      <c r="E525" s="63"/>
      <c r="F525" s="63"/>
      <c r="G525" s="63"/>
      <c r="H525" s="10"/>
      <c r="I525" s="63"/>
      <c r="J525" s="63"/>
      <c r="K525" s="63"/>
      <c r="L525" s="11"/>
    </row>
    <row r="526" spans="1:12" ht="24">
      <c r="A526" s="10"/>
      <c r="B526" s="97"/>
      <c r="C526" s="63"/>
      <c r="D526" s="63"/>
      <c r="E526" s="63"/>
      <c r="F526" s="63"/>
      <c r="G526" s="63"/>
      <c r="H526" s="10"/>
      <c r="I526" s="63"/>
      <c r="J526" s="63"/>
      <c r="K526" s="63"/>
      <c r="L526" s="11"/>
    </row>
    <row r="527" spans="1:12" ht="24">
      <c r="A527" s="10"/>
      <c r="B527" s="97"/>
      <c r="C527" s="63"/>
      <c r="D527" s="63"/>
      <c r="E527" s="63"/>
      <c r="F527" s="63"/>
      <c r="G527" s="63"/>
      <c r="H527" s="10"/>
      <c r="I527" s="63"/>
      <c r="J527" s="63"/>
      <c r="K527" s="63"/>
      <c r="L527" s="11"/>
    </row>
    <row r="528" spans="1:12" ht="24">
      <c r="A528" s="10"/>
      <c r="B528" s="97"/>
      <c r="C528" s="63"/>
      <c r="D528" s="63"/>
      <c r="E528" s="63"/>
      <c r="F528" s="63"/>
      <c r="G528" s="63"/>
      <c r="H528" s="10"/>
      <c r="I528" s="63"/>
      <c r="J528" s="63"/>
      <c r="K528" s="63"/>
      <c r="L528" s="11"/>
    </row>
    <row r="529" spans="1:12" ht="24">
      <c r="A529" s="10"/>
      <c r="B529" s="97"/>
      <c r="C529" s="63"/>
      <c r="D529" s="63"/>
      <c r="E529" s="63"/>
      <c r="F529" s="63"/>
      <c r="G529" s="63"/>
      <c r="H529" s="10"/>
      <c r="I529" s="63"/>
      <c r="J529" s="63"/>
      <c r="K529" s="63"/>
      <c r="L529" s="11"/>
    </row>
    <row r="530" spans="1:12" ht="24">
      <c r="A530" s="10"/>
      <c r="B530" s="97"/>
      <c r="C530" s="63"/>
      <c r="D530" s="63"/>
      <c r="E530" s="63"/>
      <c r="F530" s="63"/>
      <c r="G530" s="63"/>
      <c r="H530" s="10"/>
      <c r="I530" s="63"/>
      <c r="J530" s="63"/>
      <c r="K530" s="63"/>
      <c r="L530" s="11"/>
    </row>
    <row r="531" spans="1:12" ht="24">
      <c r="A531" s="10"/>
      <c r="B531" s="97"/>
      <c r="C531" s="63"/>
      <c r="D531" s="63"/>
      <c r="E531" s="63"/>
      <c r="F531" s="63"/>
      <c r="G531" s="63"/>
      <c r="H531" s="10"/>
      <c r="I531" s="63"/>
      <c r="J531" s="63"/>
      <c r="K531" s="63"/>
      <c r="L531" s="11"/>
    </row>
    <row r="532" spans="1:12" ht="24">
      <c r="A532" s="10"/>
      <c r="B532" s="97"/>
      <c r="C532" s="63"/>
      <c r="D532" s="63"/>
      <c r="E532" s="63"/>
      <c r="F532" s="63"/>
      <c r="G532" s="63"/>
      <c r="H532" s="10"/>
      <c r="I532" s="63"/>
      <c r="J532" s="63"/>
      <c r="K532" s="63"/>
      <c r="L532" s="11"/>
    </row>
    <row r="533" spans="1:12" ht="24">
      <c r="A533" s="10"/>
      <c r="B533" s="97"/>
      <c r="C533" s="63"/>
      <c r="D533" s="63"/>
      <c r="E533" s="63"/>
      <c r="F533" s="63"/>
      <c r="G533" s="63"/>
      <c r="H533" s="10"/>
      <c r="I533" s="63"/>
      <c r="J533" s="63"/>
      <c r="K533" s="63"/>
      <c r="L533" s="11"/>
    </row>
    <row r="534" spans="1:12" ht="24">
      <c r="A534" s="10"/>
      <c r="B534" s="97"/>
      <c r="C534" s="63"/>
      <c r="D534" s="63"/>
      <c r="E534" s="63"/>
      <c r="F534" s="63"/>
      <c r="G534" s="63"/>
      <c r="H534" s="10"/>
      <c r="I534" s="63"/>
      <c r="J534" s="63"/>
      <c r="K534" s="63"/>
      <c r="L534" s="11"/>
    </row>
    <row r="535" spans="1:12" ht="24">
      <c r="A535" s="10"/>
      <c r="B535" s="97"/>
      <c r="C535" s="63"/>
      <c r="D535" s="63"/>
      <c r="E535" s="63"/>
      <c r="F535" s="63"/>
      <c r="G535" s="63"/>
      <c r="H535" s="10"/>
      <c r="I535" s="63"/>
      <c r="J535" s="63"/>
      <c r="K535" s="63"/>
      <c r="L535" s="11"/>
    </row>
    <row r="536" spans="1:12" ht="24">
      <c r="A536" s="10"/>
      <c r="B536" s="97"/>
      <c r="C536" s="63"/>
      <c r="D536" s="63"/>
      <c r="E536" s="63"/>
      <c r="F536" s="63"/>
      <c r="G536" s="63"/>
      <c r="H536" s="10"/>
      <c r="I536" s="63"/>
      <c r="J536" s="63"/>
      <c r="K536" s="63"/>
      <c r="L536" s="11"/>
    </row>
    <row r="537" spans="1:12" ht="24">
      <c r="A537" s="10"/>
      <c r="B537" s="97"/>
      <c r="C537" s="63"/>
      <c r="D537" s="63"/>
      <c r="E537" s="63"/>
      <c r="F537" s="63"/>
      <c r="G537" s="63"/>
      <c r="H537" s="10"/>
      <c r="I537" s="63"/>
      <c r="J537" s="63"/>
      <c r="K537" s="63"/>
      <c r="L537" s="11"/>
    </row>
    <row r="538" spans="1:12" ht="24">
      <c r="A538" s="10"/>
      <c r="B538" s="97"/>
      <c r="C538" s="63"/>
      <c r="D538" s="63"/>
      <c r="E538" s="63"/>
      <c r="F538" s="63"/>
      <c r="G538" s="63"/>
      <c r="H538" s="10"/>
      <c r="I538" s="63"/>
      <c r="J538" s="63"/>
      <c r="K538" s="63"/>
      <c r="L538" s="11"/>
    </row>
    <row r="539" spans="1:12" ht="24">
      <c r="A539" s="10"/>
      <c r="B539" s="97"/>
      <c r="C539" s="63"/>
      <c r="D539" s="63"/>
      <c r="E539" s="63"/>
      <c r="F539" s="63"/>
      <c r="G539" s="63"/>
      <c r="H539" s="10"/>
      <c r="I539" s="63"/>
      <c r="J539" s="63"/>
      <c r="K539" s="63"/>
      <c r="L539" s="11"/>
    </row>
    <row r="540" spans="1:12" ht="24">
      <c r="A540" s="10"/>
      <c r="B540" s="97"/>
      <c r="C540" s="63"/>
      <c r="D540" s="63"/>
      <c r="E540" s="63"/>
      <c r="F540" s="63"/>
      <c r="G540" s="63"/>
      <c r="H540" s="10"/>
      <c r="I540" s="63"/>
      <c r="J540" s="63"/>
      <c r="K540" s="63"/>
      <c r="L540" s="11"/>
    </row>
    <row r="541" spans="1:12" ht="24">
      <c r="A541" s="10"/>
      <c r="B541" s="97"/>
      <c r="C541" s="63"/>
      <c r="D541" s="63"/>
      <c r="E541" s="63"/>
      <c r="F541" s="63"/>
      <c r="G541" s="63"/>
      <c r="H541" s="10"/>
      <c r="I541" s="63"/>
      <c r="J541" s="63"/>
      <c r="K541" s="63"/>
      <c r="L541" s="11"/>
    </row>
    <row r="542" spans="1:12" ht="24">
      <c r="A542" s="10"/>
      <c r="B542" s="97"/>
      <c r="C542" s="63"/>
      <c r="D542" s="63"/>
      <c r="E542" s="63"/>
      <c r="F542" s="63"/>
      <c r="G542" s="63"/>
      <c r="H542" s="10"/>
      <c r="I542" s="63"/>
      <c r="J542" s="63"/>
      <c r="K542" s="63"/>
      <c r="L542" s="11"/>
    </row>
    <row r="543" spans="1:12" ht="24">
      <c r="A543" s="10"/>
      <c r="B543" s="97"/>
      <c r="C543" s="63"/>
      <c r="D543" s="63"/>
      <c r="E543" s="63"/>
      <c r="F543" s="63"/>
      <c r="G543" s="63"/>
      <c r="H543" s="10"/>
      <c r="I543" s="63"/>
      <c r="J543" s="63"/>
      <c r="K543" s="63"/>
      <c r="L543" s="11"/>
    </row>
    <row r="544" spans="1:12" ht="24">
      <c r="A544" s="10"/>
      <c r="B544" s="97"/>
      <c r="C544" s="63"/>
      <c r="D544" s="63"/>
      <c r="E544" s="63"/>
      <c r="F544" s="63"/>
      <c r="G544" s="63"/>
      <c r="H544" s="10"/>
      <c r="I544" s="63"/>
      <c r="J544" s="63"/>
      <c r="K544" s="63"/>
      <c r="L544" s="11"/>
    </row>
    <row r="545" spans="1:12" ht="24">
      <c r="A545" s="10"/>
      <c r="B545" s="97"/>
      <c r="C545" s="63"/>
      <c r="D545" s="63"/>
      <c r="E545" s="63"/>
      <c r="F545" s="63"/>
      <c r="G545" s="63"/>
      <c r="H545" s="10"/>
      <c r="I545" s="63"/>
      <c r="J545" s="63"/>
      <c r="K545" s="63"/>
      <c r="L545" s="11"/>
    </row>
    <row r="546" spans="1:12" ht="24">
      <c r="A546" s="10"/>
      <c r="B546" s="97"/>
      <c r="C546" s="63"/>
      <c r="D546" s="63"/>
      <c r="E546" s="63"/>
      <c r="F546" s="63"/>
      <c r="G546" s="63"/>
      <c r="H546" s="10"/>
      <c r="I546" s="63"/>
      <c r="J546" s="63"/>
      <c r="K546" s="63"/>
      <c r="L546" s="11"/>
    </row>
    <row r="547" spans="1:12" ht="24">
      <c r="A547" s="10"/>
      <c r="B547" s="97"/>
      <c r="C547" s="63"/>
      <c r="D547" s="63"/>
      <c r="E547" s="63"/>
      <c r="F547" s="63"/>
      <c r="G547" s="63"/>
      <c r="H547" s="10"/>
      <c r="I547" s="63"/>
      <c r="J547" s="63"/>
      <c r="K547" s="63"/>
      <c r="L547" s="11"/>
    </row>
    <row r="548" spans="1:12" ht="24">
      <c r="A548" s="10"/>
      <c r="B548" s="97"/>
      <c r="C548" s="63"/>
      <c r="D548" s="63"/>
      <c r="E548" s="63"/>
      <c r="F548" s="63"/>
      <c r="G548" s="63"/>
      <c r="H548" s="10"/>
      <c r="I548" s="63"/>
      <c r="J548" s="63"/>
      <c r="K548" s="63"/>
      <c r="L548" s="11"/>
    </row>
    <row r="549" spans="1:12" ht="24">
      <c r="A549" s="10"/>
      <c r="B549" s="97"/>
      <c r="C549" s="63"/>
      <c r="D549" s="63"/>
      <c r="E549" s="63"/>
      <c r="F549" s="63"/>
      <c r="G549" s="63"/>
      <c r="H549" s="10"/>
      <c r="I549" s="63"/>
      <c r="J549" s="63"/>
      <c r="K549" s="63"/>
      <c r="L549" s="11"/>
    </row>
    <row r="550" spans="1:12" ht="24">
      <c r="A550" s="10"/>
      <c r="B550" s="97"/>
      <c r="C550" s="63"/>
      <c r="D550" s="63"/>
      <c r="E550" s="63"/>
      <c r="F550" s="63"/>
      <c r="G550" s="63"/>
      <c r="H550" s="10"/>
      <c r="I550" s="63"/>
      <c r="J550" s="63"/>
      <c r="K550" s="63"/>
      <c r="L550" s="11"/>
    </row>
    <row r="551" spans="1:12" ht="24">
      <c r="A551" s="10"/>
      <c r="B551" s="97"/>
      <c r="C551" s="63"/>
      <c r="D551" s="63"/>
      <c r="E551" s="63"/>
      <c r="F551" s="63"/>
      <c r="G551" s="63"/>
      <c r="H551" s="10"/>
      <c r="I551" s="63"/>
      <c r="J551" s="63"/>
      <c r="K551" s="63"/>
      <c r="L551" s="11"/>
    </row>
    <row r="552" spans="1:12" ht="24">
      <c r="A552" s="10"/>
      <c r="B552" s="97"/>
      <c r="C552" s="63"/>
      <c r="D552" s="63"/>
      <c r="E552" s="63"/>
      <c r="F552" s="63"/>
      <c r="G552" s="63"/>
      <c r="H552" s="10"/>
      <c r="I552" s="63"/>
      <c r="J552" s="63"/>
      <c r="K552" s="63"/>
      <c r="L552" s="11"/>
    </row>
    <row r="553" spans="1:12" ht="24">
      <c r="A553" s="10"/>
      <c r="B553" s="97"/>
      <c r="C553" s="63"/>
      <c r="D553" s="63"/>
      <c r="E553" s="63"/>
      <c r="F553" s="63"/>
      <c r="G553" s="63"/>
      <c r="H553" s="10"/>
      <c r="I553" s="63"/>
      <c r="J553" s="63"/>
      <c r="K553" s="63"/>
      <c r="L553" s="11"/>
    </row>
    <row r="554" spans="1:12" ht="24">
      <c r="A554" s="10"/>
      <c r="B554" s="97"/>
      <c r="C554" s="63"/>
      <c r="D554" s="63"/>
      <c r="E554" s="63"/>
      <c r="F554" s="63"/>
      <c r="G554" s="63"/>
      <c r="H554" s="10"/>
      <c r="I554" s="63"/>
      <c r="J554" s="63"/>
      <c r="K554" s="63"/>
      <c r="L554" s="11"/>
    </row>
    <row r="555" spans="1:12" ht="24">
      <c r="A555" s="10"/>
      <c r="B555" s="97"/>
      <c r="C555" s="63"/>
      <c r="D555" s="63"/>
      <c r="E555" s="63"/>
      <c r="F555" s="63"/>
      <c r="G555" s="63"/>
      <c r="H555" s="10"/>
      <c r="I555" s="63"/>
      <c r="J555" s="63"/>
      <c r="K555" s="63"/>
      <c r="L555" s="11"/>
    </row>
    <row r="556" spans="1:12" ht="24">
      <c r="A556" s="10"/>
      <c r="B556" s="97"/>
      <c r="C556" s="63"/>
      <c r="D556" s="63"/>
      <c r="E556" s="63"/>
      <c r="F556" s="63"/>
      <c r="G556" s="63"/>
      <c r="H556" s="10"/>
      <c r="I556" s="63"/>
      <c r="J556" s="63"/>
      <c r="K556" s="63"/>
      <c r="L556" s="11"/>
    </row>
    <row r="557" spans="1:12" ht="24">
      <c r="A557" s="10"/>
      <c r="B557" s="97"/>
      <c r="C557" s="63"/>
      <c r="D557" s="63"/>
      <c r="E557" s="63"/>
      <c r="F557" s="63"/>
      <c r="G557" s="63"/>
      <c r="H557" s="10"/>
      <c r="I557" s="63"/>
      <c r="J557" s="63"/>
      <c r="K557" s="63"/>
      <c r="L557" s="11"/>
    </row>
    <row r="558" spans="1:12" ht="24">
      <c r="A558" s="10"/>
      <c r="B558" s="97"/>
      <c r="C558" s="63"/>
      <c r="D558" s="63"/>
      <c r="E558" s="63"/>
      <c r="F558" s="63"/>
      <c r="G558" s="63"/>
      <c r="H558" s="10"/>
      <c r="I558" s="63"/>
      <c r="J558" s="63"/>
      <c r="K558" s="63"/>
      <c r="L558" s="11"/>
    </row>
    <row r="559" spans="1:12" ht="24">
      <c r="A559" s="10"/>
      <c r="B559" s="97"/>
      <c r="C559" s="63"/>
      <c r="D559" s="63"/>
      <c r="E559" s="63"/>
      <c r="F559" s="63"/>
      <c r="G559" s="63"/>
      <c r="H559" s="10"/>
      <c r="I559" s="63"/>
      <c r="J559" s="63"/>
      <c r="K559" s="63"/>
      <c r="L559" s="11"/>
    </row>
    <row r="560" spans="1:12" ht="24">
      <c r="A560" s="10"/>
      <c r="B560" s="97"/>
      <c r="C560" s="63"/>
      <c r="D560" s="63"/>
      <c r="E560" s="63"/>
      <c r="F560" s="63"/>
      <c r="G560" s="63"/>
      <c r="H560" s="10"/>
      <c r="I560" s="63"/>
      <c r="J560" s="63"/>
      <c r="K560" s="63"/>
      <c r="L560" s="11"/>
    </row>
    <row r="561" spans="1:12" ht="24">
      <c r="A561" s="10"/>
      <c r="B561" s="97"/>
      <c r="C561" s="63"/>
      <c r="D561" s="63"/>
      <c r="E561" s="63"/>
      <c r="F561" s="63"/>
      <c r="G561" s="63"/>
      <c r="H561" s="10"/>
      <c r="I561" s="63"/>
      <c r="J561" s="63"/>
      <c r="K561" s="63"/>
      <c r="L561" s="11"/>
    </row>
    <row r="562" spans="1:12" ht="24">
      <c r="A562" s="10"/>
      <c r="B562" s="97"/>
      <c r="C562" s="63"/>
      <c r="D562" s="63"/>
      <c r="E562" s="63"/>
      <c r="F562" s="63"/>
      <c r="G562" s="63"/>
      <c r="H562" s="10"/>
      <c r="I562" s="63"/>
      <c r="J562" s="63"/>
      <c r="K562" s="63"/>
      <c r="L562" s="11"/>
    </row>
    <row r="563" spans="1:12" ht="24">
      <c r="A563" s="10"/>
      <c r="B563" s="97"/>
      <c r="C563" s="63"/>
      <c r="D563" s="63"/>
      <c r="E563" s="63"/>
      <c r="F563" s="63"/>
      <c r="G563" s="63"/>
      <c r="H563" s="10"/>
      <c r="I563" s="63"/>
      <c r="J563" s="63"/>
      <c r="K563" s="63"/>
      <c r="L563" s="11"/>
    </row>
    <row r="564" spans="1:12" ht="24">
      <c r="A564" s="10"/>
      <c r="B564" s="97"/>
      <c r="C564" s="63"/>
      <c r="D564" s="63"/>
      <c r="E564" s="63"/>
      <c r="F564" s="63"/>
      <c r="G564" s="63"/>
      <c r="H564" s="10"/>
      <c r="I564" s="63"/>
      <c r="J564" s="63"/>
      <c r="K564" s="63"/>
      <c r="L564" s="11"/>
    </row>
    <row r="565" spans="1:12" ht="24">
      <c r="A565" s="10"/>
      <c r="B565" s="97"/>
      <c r="C565" s="63"/>
      <c r="D565" s="63"/>
      <c r="E565" s="63"/>
      <c r="F565" s="63"/>
      <c r="G565" s="63"/>
      <c r="H565" s="10"/>
      <c r="I565" s="63"/>
      <c r="J565" s="63"/>
      <c r="K565" s="63"/>
      <c r="L565" s="11"/>
    </row>
    <row r="566" spans="1:12" ht="24">
      <c r="A566" s="10"/>
      <c r="B566" s="97"/>
      <c r="C566" s="63"/>
      <c r="D566" s="63"/>
      <c r="E566" s="63"/>
      <c r="F566" s="63"/>
      <c r="G566" s="63"/>
      <c r="H566" s="10"/>
      <c r="I566" s="63"/>
      <c r="J566" s="63"/>
      <c r="K566" s="63"/>
      <c r="L566" s="11"/>
    </row>
    <row r="567" spans="1:12" ht="24">
      <c r="A567" s="10"/>
      <c r="B567" s="97"/>
      <c r="C567" s="63"/>
      <c r="D567" s="63"/>
      <c r="E567" s="63"/>
      <c r="F567" s="63"/>
      <c r="G567" s="63"/>
      <c r="H567" s="10"/>
      <c r="I567" s="63"/>
      <c r="J567" s="63"/>
      <c r="K567" s="63"/>
      <c r="L567" s="11"/>
    </row>
    <row r="568" spans="1:12" ht="24">
      <c r="A568" s="10"/>
      <c r="B568" s="97"/>
      <c r="C568" s="63"/>
      <c r="D568" s="63"/>
      <c r="E568" s="63"/>
      <c r="F568" s="63"/>
      <c r="G568" s="63"/>
      <c r="H568" s="10"/>
      <c r="I568" s="63"/>
      <c r="J568" s="63"/>
      <c r="K568" s="63"/>
      <c r="L568" s="11"/>
    </row>
    <row r="569" spans="1:12" ht="24">
      <c r="A569" s="10"/>
      <c r="B569" s="97"/>
      <c r="C569" s="63"/>
      <c r="D569" s="63"/>
      <c r="E569" s="63"/>
      <c r="F569" s="63"/>
      <c r="G569" s="63"/>
      <c r="H569" s="10"/>
      <c r="I569" s="63"/>
      <c r="J569" s="63"/>
      <c r="K569" s="63"/>
      <c r="L569" s="11"/>
    </row>
    <row r="570" spans="1:12" ht="24">
      <c r="A570" s="10"/>
      <c r="B570" s="97"/>
      <c r="C570" s="63"/>
      <c r="D570" s="63"/>
      <c r="E570" s="63"/>
      <c r="F570" s="63"/>
      <c r="G570" s="63"/>
      <c r="H570" s="10"/>
      <c r="I570" s="63"/>
      <c r="J570" s="63"/>
      <c r="K570" s="63"/>
      <c r="L570" s="11"/>
    </row>
    <row r="571" spans="1:12" ht="24">
      <c r="A571" s="10"/>
      <c r="B571" s="97"/>
      <c r="C571" s="63"/>
      <c r="D571" s="63"/>
      <c r="E571" s="63"/>
      <c r="F571" s="63"/>
      <c r="G571" s="63"/>
      <c r="H571" s="10"/>
      <c r="I571" s="63"/>
      <c r="J571" s="63"/>
      <c r="K571" s="63"/>
      <c r="L571" s="11"/>
    </row>
    <row r="572" spans="1:12" ht="24">
      <c r="A572" s="10"/>
      <c r="B572" s="97"/>
      <c r="C572" s="63"/>
      <c r="D572" s="63"/>
      <c r="E572" s="63"/>
      <c r="F572" s="63"/>
      <c r="G572" s="63"/>
      <c r="H572" s="10"/>
      <c r="I572" s="63"/>
      <c r="J572" s="63"/>
      <c r="K572" s="63"/>
      <c r="L572" s="11"/>
    </row>
    <row r="573" spans="1:12" ht="24">
      <c r="A573" s="10"/>
      <c r="B573" s="97"/>
      <c r="C573" s="63"/>
      <c r="D573" s="63"/>
      <c r="E573" s="63"/>
      <c r="F573" s="63"/>
      <c r="G573" s="63"/>
      <c r="H573" s="10"/>
      <c r="I573" s="63"/>
      <c r="J573" s="63"/>
      <c r="K573" s="63"/>
      <c r="L573" s="11"/>
    </row>
    <row r="574" spans="1:12" ht="24">
      <c r="A574" s="10"/>
      <c r="B574" s="97"/>
      <c r="C574" s="63"/>
      <c r="D574" s="63"/>
      <c r="E574" s="63"/>
      <c r="F574" s="63"/>
      <c r="G574" s="63"/>
      <c r="H574" s="10"/>
      <c r="I574" s="63"/>
      <c r="J574" s="63"/>
      <c r="K574" s="63"/>
      <c r="L574" s="11"/>
    </row>
    <row r="575" spans="1:12" ht="24">
      <c r="A575" s="10"/>
      <c r="B575" s="97"/>
      <c r="C575" s="63"/>
      <c r="D575" s="63"/>
      <c r="E575" s="63"/>
      <c r="F575" s="63"/>
      <c r="G575" s="63"/>
      <c r="H575" s="10"/>
      <c r="I575" s="63"/>
      <c r="J575" s="63"/>
      <c r="K575" s="63"/>
      <c r="L575" s="11"/>
    </row>
    <row r="576" spans="1:12" ht="24">
      <c r="A576" s="10"/>
      <c r="B576" s="97"/>
      <c r="C576" s="63"/>
      <c r="D576" s="63"/>
      <c r="E576" s="63"/>
      <c r="F576" s="63"/>
      <c r="G576" s="63"/>
      <c r="H576" s="10"/>
      <c r="I576" s="63"/>
      <c r="J576" s="63"/>
      <c r="K576" s="63"/>
      <c r="L576" s="11"/>
    </row>
    <row r="577" spans="1:12" ht="24">
      <c r="A577" s="10"/>
      <c r="B577" s="97"/>
      <c r="C577" s="63"/>
      <c r="D577" s="63"/>
      <c r="E577" s="63"/>
      <c r="F577" s="63"/>
      <c r="G577" s="63"/>
      <c r="H577" s="10"/>
      <c r="I577" s="63"/>
      <c r="J577" s="63"/>
      <c r="K577" s="63"/>
      <c r="L577" s="11"/>
    </row>
    <row r="578" spans="1:12" ht="24">
      <c r="A578" s="10"/>
      <c r="B578" s="97"/>
      <c r="C578" s="63"/>
      <c r="D578" s="63"/>
      <c r="E578" s="63"/>
      <c r="F578" s="63"/>
      <c r="G578" s="63"/>
      <c r="H578" s="10"/>
      <c r="I578" s="63"/>
      <c r="J578" s="63"/>
      <c r="K578" s="63"/>
      <c r="L578" s="11"/>
    </row>
    <row r="579" spans="1:12" ht="24">
      <c r="A579" s="10"/>
      <c r="B579" s="97"/>
      <c r="C579" s="63"/>
      <c r="D579" s="63"/>
      <c r="E579" s="63"/>
      <c r="F579" s="63"/>
      <c r="G579" s="63"/>
      <c r="H579" s="10"/>
      <c r="I579" s="63"/>
      <c r="J579" s="63"/>
      <c r="K579" s="63"/>
      <c r="L579" s="11"/>
    </row>
    <row r="580" spans="1:12" ht="24">
      <c r="A580" s="10"/>
      <c r="B580" s="97"/>
      <c r="C580" s="63"/>
      <c r="D580" s="63"/>
      <c r="E580" s="63"/>
      <c r="F580" s="63"/>
      <c r="G580" s="63"/>
      <c r="H580" s="10"/>
      <c r="I580" s="63"/>
      <c r="J580" s="63"/>
      <c r="K580" s="63"/>
      <c r="L580" s="11"/>
    </row>
    <row r="581" spans="1:12" ht="24">
      <c r="A581" s="10"/>
      <c r="B581" s="97"/>
      <c r="C581" s="63"/>
      <c r="D581" s="63"/>
      <c r="E581" s="63"/>
      <c r="F581" s="63"/>
      <c r="G581" s="63"/>
      <c r="H581" s="10"/>
      <c r="I581" s="63"/>
      <c r="J581" s="63"/>
      <c r="K581" s="63"/>
      <c r="L581" s="11"/>
    </row>
    <row r="582" spans="1:12" ht="24">
      <c r="A582" s="10"/>
      <c r="B582" s="97"/>
      <c r="C582" s="63"/>
      <c r="D582" s="63"/>
      <c r="E582" s="63"/>
      <c r="F582" s="63"/>
      <c r="G582" s="63"/>
      <c r="H582" s="10"/>
      <c r="I582" s="63"/>
      <c r="J582" s="63"/>
      <c r="K582" s="63"/>
      <c r="L582" s="11"/>
    </row>
    <row r="583" spans="1:12" ht="24">
      <c r="A583" s="10"/>
      <c r="B583" s="97"/>
      <c r="C583" s="63"/>
      <c r="D583" s="63"/>
      <c r="E583" s="63"/>
      <c r="F583" s="63"/>
      <c r="G583" s="63"/>
      <c r="H583" s="10"/>
      <c r="I583" s="63"/>
      <c r="J583" s="63"/>
      <c r="K583" s="63"/>
      <c r="L583" s="11"/>
    </row>
    <row r="584" spans="1:12" ht="24">
      <c r="A584" s="10"/>
      <c r="B584" s="97"/>
      <c r="C584" s="63"/>
      <c r="D584" s="63"/>
      <c r="E584" s="63"/>
      <c r="F584" s="63"/>
      <c r="G584" s="63"/>
      <c r="H584" s="10"/>
      <c r="I584" s="63"/>
      <c r="J584" s="63"/>
      <c r="K584" s="63"/>
      <c r="L584" s="11"/>
    </row>
    <row r="585" spans="1:12" ht="24">
      <c r="A585" s="10"/>
      <c r="B585" s="97"/>
      <c r="C585" s="63"/>
      <c r="D585" s="63"/>
      <c r="E585" s="63"/>
      <c r="F585" s="63"/>
      <c r="G585" s="63"/>
      <c r="H585" s="10"/>
      <c r="I585" s="63"/>
      <c r="J585" s="63"/>
      <c r="K585" s="63"/>
      <c r="L585" s="11"/>
    </row>
    <row r="586" spans="1:12" ht="24">
      <c r="A586" s="10"/>
      <c r="B586" s="97"/>
      <c r="C586" s="63"/>
      <c r="D586" s="63"/>
      <c r="E586" s="63"/>
      <c r="F586" s="63"/>
      <c r="G586" s="63"/>
      <c r="H586" s="10"/>
      <c r="I586" s="63"/>
      <c r="J586" s="63"/>
      <c r="K586" s="63"/>
      <c r="L586" s="11"/>
    </row>
    <row r="587" spans="1:12" ht="24">
      <c r="A587" s="10"/>
      <c r="B587" s="97"/>
      <c r="C587" s="63"/>
      <c r="D587" s="63"/>
      <c r="E587" s="63"/>
      <c r="F587" s="63"/>
      <c r="G587" s="63"/>
      <c r="H587" s="10"/>
      <c r="I587" s="63"/>
      <c r="J587" s="63"/>
      <c r="K587" s="63"/>
      <c r="L587" s="11"/>
    </row>
    <row r="588" spans="1:12" ht="24">
      <c r="A588" s="10"/>
      <c r="B588" s="97"/>
      <c r="C588" s="63"/>
      <c r="D588" s="63"/>
      <c r="E588" s="63"/>
      <c r="F588" s="63"/>
      <c r="G588" s="63"/>
      <c r="H588" s="10"/>
      <c r="I588" s="63"/>
      <c r="J588" s="63"/>
      <c r="K588" s="63"/>
      <c r="L588" s="11"/>
    </row>
    <row r="589" spans="1:12" ht="24">
      <c r="A589" s="10"/>
      <c r="B589" s="97"/>
      <c r="C589" s="63"/>
      <c r="D589" s="63"/>
      <c r="E589" s="63"/>
      <c r="F589" s="63"/>
      <c r="G589" s="63"/>
      <c r="H589" s="10"/>
      <c r="I589" s="63"/>
      <c r="J589" s="63"/>
      <c r="K589" s="63"/>
      <c r="L589" s="11"/>
    </row>
    <row r="590" spans="1:12" ht="24">
      <c r="A590" s="10"/>
      <c r="B590" s="97"/>
      <c r="C590" s="63"/>
      <c r="D590" s="63"/>
      <c r="E590" s="63"/>
      <c r="F590" s="63"/>
      <c r="G590" s="63"/>
      <c r="H590" s="10"/>
      <c r="I590" s="63"/>
      <c r="J590" s="63"/>
      <c r="K590" s="63"/>
      <c r="L590" s="11"/>
    </row>
    <row r="591" spans="1:12" ht="24">
      <c r="A591" s="10"/>
      <c r="B591" s="97"/>
      <c r="C591" s="63"/>
      <c r="D591" s="63"/>
      <c r="E591" s="63"/>
      <c r="F591" s="63"/>
      <c r="G591" s="63"/>
      <c r="H591" s="10"/>
      <c r="I591" s="63"/>
      <c r="J591" s="63"/>
      <c r="K591" s="63"/>
      <c r="L591" s="11"/>
    </row>
    <row r="592" spans="1:12" ht="24">
      <c r="A592" s="10"/>
      <c r="B592" s="97"/>
      <c r="C592" s="63"/>
      <c r="D592" s="63"/>
      <c r="E592" s="63"/>
      <c r="F592" s="63"/>
      <c r="G592" s="63"/>
      <c r="H592" s="10"/>
      <c r="I592" s="63"/>
      <c r="J592" s="63"/>
      <c r="K592" s="63"/>
      <c r="L592" s="11"/>
    </row>
    <row r="593" spans="1:12" ht="24">
      <c r="A593" s="10"/>
      <c r="B593" s="97"/>
      <c r="C593" s="63"/>
      <c r="D593" s="63"/>
      <c r="E593" s="63"/>
      <c r="F593" s="63"/>
      <c r="G593" s="63"/>
      <c r="H593" s="10"/>
      <c r="I593" s="63"/>
      <c r="J593" s="63"/>
      <c r="K593" s="63"/>
      <c r="L593" s="11"/>
    </row>
    <row r="594" spans="1:12" ht="24">
      <c r="A594" s="10"/>
      <c r="B594" s="97"/>
      <c r="C594" s="63"/>
      <c r="D594" s="63"/>
      <c r="E594" s="63"/>
      <c r="F594" s="63"/>
      <c r="G594" s="63"/>
      <c r="H594" s="10"/>
      <c r="I594" s="63"/>
      <c r="J594" s="63"/>
      <c r="K594" s="63"/>
      <c r="L594" s="11"/>
    </row>
    <row r="595" spans="1:12" ht="24">
      <c r="A595" s="10"/>
      <c r="B595" s="97"/>
      <c r="C595" s="63"/>
      <c r="D595" s="63"/>
      <c r="E595" s="63"/>
      <c r="F595" s="63"/>
      <c r="G595" s="63"/>
      <c r="H595" s="10"/>
      <c r="I595" s="63"/>
      <c r="J595" s="63"/>
      <c r="K595" s="63"/>
      <c r="L595" s="11"/>
    </row>
    <row r="596" spans="1:12" ht="24">
      <c r="A596" s="10"/>
      <c r="B596" s="97"/>
      <c r="C596" s="63"/>
      <c r="D596" s="63"/>
      <c r="E596" s="63"/>
      <c r="F596" s="63"/>
      <c r="G596" s="63"/>
      <c r="H596" s="10"/>
      <c r="I596" s="63"/>
      <c r="J596" s="63"/>
      <c r="K596" s="63"/>
      <c r="L596" s="11"/>
    </row>
    <row r="597" spans="1:12" ht="24">
      <c r="A597" s="10"/>
      <c r="B597" s="97"/>
      <c r="C597" s="63"/>
      <c r="D597" s="63"/>
      <c r="E597" s="63"/>
      <c r="F597" s="63"/>
      <c r="G597" s="63"/>
      <c r="H597" s="10"/>
      <c r="I597" s="63"/>
      <c r="J597" s="63"/>
      <c r="K597" s="63"/>
      <c r="L597" s="11"/>
    </row>
    <row r="598" spans="1:12" ht="24">
      <c r="A598" s="10"/>
      <c r="B598" s="97"/>
      <c r="C598" s="63"/>
      <c r="D598" s="63"/>
      <c r="E598" s="63"/>
      <c r="F598" s="63"/>
      <c r="G598" s="63"/>
      <c r="H598" s="10"/>
      <c r="I598" s="63"/>
      <c r="J598" s="63"/>
      <c r="K598" s="63"/>
      <c r="L598" s="11"/>
    </row>
    <row r="599" spans="1:12" ht="24">
      <c r="A599" s="10"/>
      <c r="B599" s="97"/>
      <c r="C599" s="63"/>
      <c r="D599" s="63"/>
      <c r="E599" s="63"/>
      <c r="F599" s="63"/>
      <c r="G599" s="63"/>
      <c r="H599" s="10"/>
      <c r="I599" s="63"/>
      <c r="J599" s="63"/>
      <c r="K599" s="63"/>
      <c r="L599" s="11"/>
    </row>
    <row r="600" spans="1:12" ht="24">
      <c r="A600" s="10"/>
      <c r="B600" s="97"/>
      <c r="C600" s="63"/>
      <c r="D600" s="63"/>
      <c r="E600" s="63"/>
      <c r="F600" s="63"/>
      <c r="G600" s="63"/>
      <c r="H600" s="10"/>
      <c r="I600" s="63"/>
      <c r="J600" s="63"/>
      <c r="K600" s="63"/>
      <c r="L600" s="11"/>
    </row>
    <row r="601" spans="1:12" ht="24">
      <c r="A601" s="10"/>
      <c r="B601" s="97"/>
      <c r="C601" s="63"/>
      <c r="D601" s="63"/>
      <c r="E601" s="63"/>
      <c r="F601" s="63"/>
      <c r="G601" s="63"/>
      <c r="H601" s="10"/>
      <c r="I601" s="63"/>
      <c r="J601" s="63"/>
      <c r="K601" s="63"/>
      <c r="L601" s="11"/>
    </row>
    <row r="602" spans="1:12" ht="24">
      <c r="A602" s="10"/>
      <c r="B602" s="97"/>
      <c r="C602" s="63"/>
      <c r="D602" s="63"/>
      <c r="E602" s="63"/>
      <c r="F602" s="63"/>
      <c r="G602" s="63"/>
      <c r="H602" s="10"/>
      <c r="I602" s="63"/>
      <c r="J602" s="63"/>
      <c r="K602" s="63"/>
      <c r="L602" s="11"/>
    </row>
    <row r="603" spans="1:12" ht="24">
      <c r="A603" s="10"/>
      <c r="B603" s="97"/>
      <c r="C603" s="63"/>
      <c r="D603" s="63"/>
      <c r="E603" s="63"/>
      <c r="F603" s="63"/>
      <c r="G603" s="63"/>
      <c r="H603" s="10"/>
      <c r="I603" s="63"/>
      <c r="J603" s="63"/>
      <c r="K603" s="63"/>
      <c r="L603" s="11"/>
    </row>
    <row r="604" spans="1:12" ht="24">
      <c r="A604" s="10"/>
      <c r="B604" s="97"/>
      <c r="C604" s="63"/>
      <c r="D604" s="63"/>
      <c r="E604" s="63"/>
      <c r="F604" s="63"/>
      <c r="G604" s="63"/>
      <c r="H604" s="10"/>
      <c r="I604" s="63"/>
      <c r="J604" s="63"/>
      <c r="K604" s="63"/>
      <c r="L604" s="11"/>
    </row>
    <row r="605" spans="1:12" ht="24">
      <c r="A605" s="10"/>
      <c r="B605" s="97"/>
      <c r="C605" s="63"/>
      <c r="D605" s="63"/>
      <c r="E605" s="63"/>
      <c r="F605" s="63"/>
      <c r="G605" s="63"/>
      <c r="H605" s="10"/>
      <c r="I605" s="63"/>
      <c r="J605" s="63"/>
      <c r="K605" s="63"/>
      <c r="L605" s="11"/>
    </row>
    <row r="606" spans="1:12" ht="24">
      <c r="A606" s="10"/>
      <c r="B606" s="97"/>
      <c r="C606" s="63"/>
      <c r="D606" s="63"/>
      <c r="E606" s="63"/>
      <c r="F606" s="63"/>
      <c r="G606" s="63"/>
      <c r="H606" s="10"/>
      <c r="I606" s="63"/>
      <c r="J606" s="63"/>
      <c r="K606" s="63"/>
      <c r="L606" s="11"/>
    </row>
    <row r="607" spans="1:12" ht="24">
      <c r="A607" s="10"/>
      <c r="B607" s="97"/>
      <c r="C607" s="63"/>
      <c r="D607" s="63"/>
      <c r="E607" s="63"/>
      <c r="F607" s="63"/>
      <c r="G607" s="63"/>
      <c r="H607" s="10"/>
      <c r="I607" s="63"/>
      <c r="J607" s="63"/>
      <c r="K607" s="63"/>
      <c r="L607" s="11"/>
    </row>
    <row r="608" spans="1:12" ht="24">
      <c r="A608" s="10"/>
      <c r="B608" s="97"/>
      <c r="C608" s="63"/>
      <c r="D608" s="63"/>
      <c r="E608" s="63"/>
      <c r="F608" s="63"/>
      <c r="G608" s="63"/>
      <c r="H608" s="10"/>
      <c r="I608" s="63"/>
      <c r="J608" s="63"/>
      <c r="K608" s="63"/>
      <c r="L608" s="11"/>
    </row>
    <row r="609" spans="1:12" ht="24">
      <c r="A609" s="10"/>
      <c r="B609" s="97"/>
      <c r="C609" s="63"/>
      <c r="D609" s="63"/>
      <c r="E609" s="63"/>
      <c r="F609" s="63"/>
      <c r="G609" s="63"/>
      <c r="H609" s="10"/>
      <c r="I609" s="63"/>
      <c r="J609" s="63"/>
      <c r="K609" s="63"/>
      <c r="L609" s="11"/>
    </row>
    <row r="610" spans="1:12" ht="24">
      <c r="A610" s="10"/>
      <c r="B610" s="97"/>
      <c r="C610" s="63"/>
      <c r="D610" s="63"/>
      <c r="E610" s="63"/>
      <c r="F610" s="63"/>
      <c r="G610" s="63"/>
      <c r="H610" s="10"/>
      <c r="I610" s="63"/>
      <c r="J610" s="63"/>
      <c r="K610" s="63"/>
      <c r="L610" s="11"/>
    </row>
    <row r="611" spans="1:12" ht="24">
      <c r="A611" s="10"/>
      <c r="B611" s="97"/>
      <c r="C611" s="63"/>
      <c r="D611" s="63"/>
      <c r="E611" s="63"/>
      <c r="F611" s="63"/>
      <c r="G611" s="63"/>
      <c r="H611" s="10"/>
      <c r="I611" s="63"/>
      <c r="J611" s="63"/>
      <c r="K611" s="63"/>
      <c r="L611" s="11"/>
    </row>
    <row r="612" spans="1:12" ht="24">
      <c r="A612" s="10"/>
      <c r="B612" s="97"/>
      <c r="C612" s="63"/>
      <c r="D612" s="63"/>
      <c r="E612" s="63"/>
      <c r="F612" s="63"/>
      <c r="G612" s="63"/>
      <c r="H612" s="10"/>
      <c r="I612" s="63"/>
      <c r="J612" s="63"/>
      <c r="K612" s="63"/>
      <c r="L612" s="11"/>
    </row>
    <row r="613" spans="1:12" ht="24">
      <c r="A613" s="10"/>
      <c r="B613" s="97"/>
      <c r="C613" s="63"/>
      <c r="D613" s="63"/>
      <c r="E613" s="63"/>
      <c r="F613" s="63"/>
      <c r="G613" s="63"/>
      <c r="H613" s="10"/>
      <c r="I613" s="63"/>
      <c r="J613" s="63"/>
      <c r="K613" s="63"/>
      <c r="L613" s="11"/>
    </row>
    <row r="614" spans="1:12" ht="24">
      <c r="A614" s="10"/>
      <c r="B614" s="97"/>
      <c r="C614" s="63"/>
      <c r="D614" s="63"/>
      <c r="E614" s="63"/>
      <c r="F614" s="63"/>
      <c r="G614" s="63"/>
      <c r="H614" s="10"/>
      <c r="I614" s="63"/>
      <c r="J614" s="63"/>
      <c r="K614" s="63"/>
      <c r="L614" s="11"/>
    </row>
    <row r="615" spans="1:12" ht="24">
      <c r="A615" s="10"/>
      <c r="B615" s="97"/>
      <c r="C615" s="63"/>
      <c r="D615" s="63"/>
      <c r="E615" s="63"/>
      <c r="F615" s="63"/>
      <c r="G615" s="63"/>
      <c r="H615" s="10"/>
      <c r="I615" s="63"/>
      <c r="J615" s="63"/>
      <c r="K615" s="63"/>
      <c r="L615" s="11"/>
    </row>
    <row r="616" spans="1:12" ht="24">
      <c r="A616" s="10"/>
      <c r="B616" s="97"/>
      <c r="C616" s="63"/>
      <c r="D616" s="63"/>
      <c r="E616" s="63"/>
      <c r="F616" s="63"/>
      <c r="G616" s="63"/>
      <c r="H616" s="10"/>
      <c r="I616" s="63"/>
      <c r="J616" s="63"/>
      <c r="K616" s="63"/>
      <c r="L616" s="11"/>
    </row>
    <row r="617" spans="1:12" ht="24">
      <c r="A617" s="10"/>
      <c r="B617" s="97"/>
      <c r="C617" s="63"/>
      <c r="D617" s="63"/>
      <c r="E617" s="63"/>
      <c r="F617" s="63"/>
      <c r="G617" s="63"/>
      <c r="H617" s="10"/>
      <c r="I617" s="63"/>
      <c r="J617" s="63"/>
      <c r="K617" s="63"/>
      <c r="L617" s="11"/>
    </row>
    <row r="618" spans="1:12" ht="24">
      <c r="A618" s="10"/>
      <c r="B618" s="97"/>
      <c r="C618" s="63"/>
      <c r="D618" s="63"/>
      <c r="E618" s="63"/>
      <c r="F618" s="63"/>
      <c r="G618" s="63"/>
      <c r="H618" s="10"/>
      <c r="I618" s="63"/>
      <c r="J618" s="63"/>
      <c r="K618" s="63"/>
      <c r="L618" s="11"/>
    </row>
    <row r="619" spans="1:12" ht="24">
      <c r="A619" s="10"/>
      <c r="B619" s="97"/>
      <c r="C619" s="63"/>
      <c r="D619" s="63"/>
      <c r="E619" s="63"/>
      <c r="F619" s="63"/>
      <c r="G619" s="63"/>
      <c r="H619" s="10"/>
      <c r="I619" s="63"/>
      <c r="J619" s="63"/>
      <c r="K619" s="63"/>
      <c r="L619" s="11"/>
    </row>
    <row r="620" spans="1:12" ht="24">
      <c r="A620" s="10"/>
      <c r="B620" s="97"/>
      <c r="C620" s="63"/>
      <c r="D620" s="63"/>
      <c r="E620" s="63"/>
      <c r="F620" s="63"/>
      <c r="G620" s="63"/>
      <c r="H620" s="10"/>
      <c r="I620" s="63"/>
      <c r="J620" s="63"/>
      <c r="K620" s="63"/>
      <c r="L620" s="11"/>
    </row>
    <row r="621" spans="1:12" ht="24">
      <c r="A621" s="10"/>
      <c r="B621" s="97"/>
      <c r="C621" s="63"/>
      <c r="D621" s="63"/>
      <c r="E621" s="63"/>
      <c r="F621" s="63"/>
      <c r="G621" s="63"/>
      <c r="H621" s="10"/>
      <c r="I621" s="63"/>
      <c r="J621" s="63"/>
      <c r="K621" s="63"/>
      <c r="L621" s="11"/>
    </row>
    <row r="622" spans="1:12" ht="24">
      <c r="A622" s="10"/>
      <c r="B622" s="97"/>
      <c r="C622" s="63"/>
      <c r="D622" s="63"/>
      <c r="E622" s="63"/>
      <c r="F622" s="63"/>
      <c r="G622" s="63"/>
      <c r="H622" s="10"/>
      <c r="I622" s="63"/>
      <c r="J622" s="63"/>
      <c r="K622" s="63"/>
      <c r="L622" s="11"/>
    </row>
    <row r="623" spans="1:12" ht="24">
      <c r="A623" s="10"/>
      <c r="B623" s="97"/>
      <c r="C623" s="63"/>
      <c r="D623" s="63"/>
      <c r="E623" s="63"/>
      <c r="F623" s="63"/>
      <c r="G623" s="63"/>
      <c r="H623" s="10"/>
      <c r="I623" s="63"/>
      <c r="J623" s="63"/>
      <c r="K623" s="63"/>
      <c r="L623" s="11"/>
    </row>
    <row r="624" spans="1:12" ht="24">
      <c r="A624" s="10"/>
      <c r="B624" s="97"/>
      <c r="C624" s="63"/>
      <c r="D624" s="63"/>
      <c r="E624" s="63"/>
      <c r="F624" s="63"/>
      <c r="G624" s="63"/>
      <c r="H624" s="10"/>
      <c r="I624" s="63"/>
      <c r="J624" s="63"/>
      <c r="K624" s="63"/>
      <c r="L624" s="11"/>
    </row>
    <row r="625" spans="1:12" ht="24">
      <c r="A625" s="10"/>
      <c r="B625" s="97"/>
      <c r="C625" s="63"/>
      <c r="D625" s="63"/>
      <c r="E625" s="63"/>
      <c r="F625" s="63"/>
      <c r="G625" s="63"/>
      <c r="H625" s="10"/>
      <c r="I625" s="63"/>
      <c r="J625" s="63"/>
      <c r="K625" s="63"/>
      <c r="L625" s="11"/>
    </row>
    <row r="626" spans="1:12" ht="24">
      <c r="A626" s="10"/>
      <c r="B626" s="97"/>
      <c r="C626" s="63"/>
      <c r="D626" s="63"/>
      <c r="E626" s="63"/>
      <c r="F626" s="63"/>
      <c r="G626" s="63"/>
      <c r="H626" s="10"/>
      <c r="I626" s="63"/>
      <c r="J626" s="63"/>
      <c r="K626" s="63"/>
      <c r="L626" s="11"/>
    </row>
    <row r="627" spans="1:12" ht="24">
      <c r="A627" s="10"/>
      <c r="B627" s="97"/>
      <c r="C627" s="63"/>
      <c r="D627" s="63"/>
      <c r="E627" s="63"/>
      <c r="F627" s="63"/>
      <c r="G627" s="63"/>
      <c r="H627" s="10"/>
      <c r="I627" s="63"/>
      <c r="J627" s="63"/>
      <c r="K627" s="63"/>
      <c r="L627" s="11"/>
    </row>
    <row r="628" spans="1:12" ht="24">
      <c r="A628" s="10"/>
      <c r="B628" s="97"/>
      <c r="C628" s="63"/>
      <c r="D628" s="63"/>
      <c r="E628" s="63"/>
      <c r="F628" s="63"/>
      <c r="G628" s="63"/>
      <c r="H628" s="10"/>
      <c r="I628" s="63"/>
      <c r="J628" s="63"/>
      <c r="K628" s="63"/>
      <c r="L628" s="11"/>
    </row>
    <row r="629" spans="1:12" ht="24">
      <c r="A629" s="10"/>
      <c r="B629" s="97"/>
      <c r="C629" s="63"/>
      <c r="D629" s="63"/>
      <c r="E629" s="63"/>
      <c r="F629" s="63"/>
      <c r="G629" s="63"/>
      <c r="H629" s="10"/>
      <c r="I629" s="63"/>
      <c r="J629" s="63"/>
      <c r="K629" s="63"/>
      <c r="L629" s="11"/>
    </row>
    <row r="630" spans="1:12" ht="24">
      <c r="A630" s="10"/>
      <c r="B630" s="97"/>
      <c r="C630" s="63"/>
      <c r="D630" s="63"/>
      <c r="E630" s="63"/>
      <c r="F630" s="63"/>
      <c r="G630" s="63"/>
      <c r="H630" s="10"/>
      <c r="I630" s="63"/>
      <c r="J630" s="63"/>
      <c r="K630" s="63"/>
      <c r="L630" s="11"/>
    </row>
    <row r="631" spans="1:12" ht="24">
      <c r="A631" s="10"/>
      <c r="B631" s="97"/>
      <c r="C631" s="63"/>
      <c r="D631" s="63"/>
      <c r="E631" s="63"/>
      <c r="F631" s="63"/>
      <c r="G631" s="63"/>
      <c r="H631" s="10"/>
      <c r="I631" s="63"/>
      <c r="J631" s="63"/>
      <c r="K631" s="63"/>
      <c r="L631" s="11"/>
    </row>
    <row r="632" spans="1:12" ht="24">
      <c r="A632" s="10"/>
      <c r="B632" s="97"/>
      <c r="C632" s="63"/>
      <c r="D632" s="63"/>
      <c r="E632" s="63"/>
      <c r="F632" s="63"/>
      <c r="G632" s="63"/>
      <c r="H632" s="10"/>
      <c r="I632" s="63"/>
      <c r="J632" s="63"/>
      <c r="K632" s="63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Q19" sqref="Q19"/>
    </sheetView>
  </sheetViews>
  <sheetFormatPr defaultColWidth="9.140625" defaultRowHeight="23.2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2.140625" style="43" customWidth="1"/>
    <col min="6" max="6" width="9.28125" style="43" customWidth="1"/>
    <col min="7" max="7" width="10.00390625" style="43" customWidth="1"/>
    <col min="8" max="8" width="3.140625" style="43" customWidth="1"/>
    <col min="9" max="9" width="8.851562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19" customFormat="1" ht="21" customHeight="1">
      <c r="A2" s="241" t="s">
        <v>199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s="19" customFormat="1" ht="21" customHeight="1">
      <c r="A3" s="244" t="s">
        <v>82</v>
      </c>
      <c r="B3" s="244"/>
      <c r="C3" s="244"/>
      <c r="D3" s="245" t="s">
        <v>83</v>
      </c>
      <c r="E3" s="245"/>
      <c r="F3" s="245"/>
      <c r="G3" s="237" t="s">
        <v>62</v>
      </c>
      <c r="H3" s="237"/>
      <c r="I3" s="237"/>
      <c r="J3" s="238" t="s">
        <v>198</v>
      </c>
      <c r="K3" s="238"/>
      <c r="L3" s="238"/>
    </row>
    <row r="4" spans="1:12" s="19" customFormat="1" ht="21" customHeight="1">
      <c r="A4" s="249" t="s">
        <v>96</v>
      </c>
      <c r="B4" s="249"/>
      <c r="C4" s="249"/>
      <c r="D4" s="250" t="s">
        <v>97</v>
      </c>
      <c r="E4" s="251"/>
      <c r="F4" s="251"/>
      <c r="G4" s="237" t="s">
        <v>195</v>
      </c>
      <c r="H4" s="237"/>
      <c r="I4" s="237"/>
      <c r="J4" s="238" t="s">
        <v>63</v>
      </c>
      <c r="K4" s="238"/>
      <c r="L4" s="238"/>
    </row>
    <row r="5" spans="1:12" s="19" customFormat="1" ht="45" customHeight="1">
      <c r="A5" s="246" t="s">
        <v>4</v>
      </c>
      <c r="B5" s="20" t="s">
        <v>5</v>
      </c>
      <c r="C5" s="247" t="s">
        <v>6</v>
      </c>
      <c r="D5" s="247"/>
      <c r="E5" s="21" t="s">
        <v>7</v>
      </c>
      <c r="F5" s="22" t="s">
        <v>8</v>
      </c>
      <c r="G5" s="239" t="s">
        <v>64</v>
      </c>
      <c r="H5" s="248" t="s">
        <v>65</v>
      </c>
      <c r="I5" s="234" t="s">
        <v>66</v>
      </c>
      <c r="J5" s="236" t="s">
        <v>67</v>
      </c>
      <c r="K5" s="236"/>
      <c r="L5" s="236"/>
    </row>
    <row r="6" spans="1:12" s="19" customFormat="1" ht="42" customHeight="1">
      <c r="A6" s="246"/>
      <c r="B6" s="23" t="s">
        <v>68</v>
      </c>
      <c r="C6" s="24" t="s">
        <v>11</v>
      </c>
      <c r="D6" s="25" t="s">
        <v>12</v>
      </c>
      <c r="E6" s="26" t="s">
        <v>13</v>
      </c>
      <c r="F6" s="27" t="s">
        <v>14</v>
      </c>
      <c r="G6" s="240"/>
      <c r="H6" s="248"/>
      <c r="I6" s="235"/>
      <c r="J6" s="28" t="s">
        <v>69</v>
      </c>
      <c r="K6" s="29" t="s">
        <v>70</v>
      </c>
      <c r="L6" s="30" t="s">
        <v>71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72</v>
      </c>
      <c r="F7" s="36" t="s">
        <v>73</v>
      </c>
      <c r="G7" s="31" t="s">
        <v>21</v>
      </c>
      <c r="H7" s="31" t="s">
        <v>74</v>
      </c>
      <c r="I7" s="37" t="s">
        <v>15</v>
      </c>
      <c r="J7" s="38" t="s">
        <v>75</v>
      </c>
      <c r="K7" s="39" t="s">
        <v>76</v>
      </c>
      <c r="L7" s="40" t="s">
        <v>77</v>
      </c>
    </row>
    <row r="8" spans="1:16" s="41" customFormat="1" ht="16.5" customHeight="1">
      <c r="A8" s="226">
        <v>21710</v>
      </c>
      <c r="B8" s="227">
        <v>365.808</v>
      </c>
      <c r="C8" s="227">
        <v>0.909</v>
      </c>
      <c r="D8" s="110">
        <f aca="true" t="shared" si="0" ref="D8:D23">C8*0.0864</f>
        <v>0.07853760000000001</v>
      </c>
      <c r="E8" s="110">
        <f aca="true" t="shared" si="1" ref="E8:E18">SUM(J8:L8)/3</f>
        <v>87.35071666666666</v>
      </c>
      <c r="F8" s="110">
        <f aca="true" t="shared" si="2" ref="F8:F18">E8*D8</f>
        <v>6.86031564528</v>
      </c>
      <c r="G8" s="111" t="s">
        <v>146</v>
      </c>
      <c r="H8" s="112">
        <v>1</v>
      </c>
      <c r="I8" s="113">
        <f aca="true" t="shared" si="3" ref="I8:I18">+A8</f>
        <v>21710</v>
      </c>
      <c r="J8" s="227">
        <v>78.12941</v>
      </c>
      <c r="K8" s="227">
        <v>113.41597</v>
      </c>
      <c r="L8" s="227">
        <v>70.50677</v>
      </c>
      <c r="M8" s="229" t="s">
        <v>163</v>
      </c>
      <c r="N8" s="229"/>
      <c r="O8" s="229"/>
      <c r="P8" s="230"/>
    </row>
    <row r="9" spans="1:13" s="41" customFormat="1" ht="16.5" customHeight="1">
      <c r="A9" s="226">
        <v>21717</v>
      </c>
      <c r="B9" s="227">
        <v>365.778</v>
      </c>
      <c r="C9" s="227">
        <v>0.792</v>
      </c>
      <c r="D9" s="110">
        <f t="shared" si="0"/>
        <v>0.06842880000000001</v>
      </c>
      <c r="E9" s="110">
        <f t="shared" si="1"/>
        <v>83.16106333333333</v>
      </c>
      <c r="F9" s="110">
        <f t="shared" si="2"/>
        <v>5.690611770624001</v>
      </c>
      <c r="G9" s="111" t="s">
        <v>147</v>
      </c>
      <c r="H9" s="112">
        <f aca="true" t="shared" si="4" ref="H9:H18">+H8+1</f>
        <v>2</v>
      </c>
      <c r="I9" s="113">
        <f t="shared" si="3"/>
        <v>21717</v>
      </c>
      <c r="J9" s="227">
        <v>76.50407</v>
      </c>
      <c r="K9" s="227">
        <v>95.21036</v>
      </c>
      <c r="L9" s="227">
        <v>77.76876</v>
      </c>
      <c r="M9" s="42"/>
    </row>
    <row r="10" spans="1:13" s="41" customFormat="1" ht="16.5" customHeight="1">
      <c r="A10" s="226">
        <v>21723</v>
      </c>
      <c r="B10" s="227">
        <v>365.778</v>
      </c>
      <c r="C10" s="227">
        <v>0.753</v>
      </c>
      <c r="D10" s="110">
        <f t="shared" si="0"/>
        <v>0.0650592</v>
      </c>
      <c r="E10" s="110">
        <f t="shared" si="1"/>
        <v>79.82199999999999</v>
      </c>
      <c r="F10" s="110">
        <f t="shared" si="2"/>
        <v>5.193155462399999</v>
      </c>
      <c r="G10" s="111" t="s">
        <v>148</v>
      </c>
      <c r="H10" s="112">
        <f t="shared" si="4"/>
        <v>3</v>
      </c>
      <c r="I10" s="113">
        <f t="shared" si="3"/>
        <v>21723</v>
      </c>
      <c r="J10" s="227">
        <v>79.83917</v>
      </c>
      <c r="K10" s="227">
        <v>74.20956</v>
      </c>
      <c r="L10" s="227">
        <v>85.41727</v>
      </c>
      <c r="M10" s="42"/>
    </row>
    <row r="11" spans="1:13" s="41" customFormat="1" ht="16.5" customHeight="1">
      <c r="A11" s="226">
        <v>21739</v>
      </c>
      <c r="B11" s="227">
        <v>365.978</v>
      </c>
      <c r="C11" s="227">
        <v>10.109</v>
      </c>
      <c r="D11" s="110">
        <f t="shared" si="0"/>
        <v>0.8734176</v>
      </c>
      <c r="E11" s="110">
        <f t="shared" si="1"/>
        <v>67.83043333333333</v>
      </c>
      <c r="F11" s="110">
        <f t="shared" si="2"/>
        <v>59.24429428896</v>
      </c>
      <c r="G11" s="111" t="s">
        <v>150</v>
      </c>
      <c r="H11" s="112">
        <f t="shared" si="4"/>
        <v>4</v>
      </c>
      <c r="I11" s="113">
        <f t="shared" si="3"/>
        <v>21739</v>
      </c>
      <c r="J11" s="227">
        <v>71.00592</v>
      </c>
      <c r="K11" s="227">
        <v>70.94252</v>
      </c>
      <c r="L11" s="227">
        <v>61.54286</v>
      </c>
      <c r="M11" s="42"/>
    </row>
    <row r="12" spans="1:13" s="41" customFormat="1" ht="16.5" customHeight="1">
      <c r="A12" s="226">
        <v>21743</v>
      </c>
      <c r="B12" s="227">
        <v>365.748</v>
      </c>
      <c r="C12" s="227">
        <v>0.6</v>
      </c>
      <c r="D12" s="110">
        <f t="shared" si="0"/>
        <v>0.051840000000000004</v>
      </c>
      <c r="E12" s="110">
        <f t="shared" si="1"/>
        <v>119.93764</v>
      </c>
      <c r="F12" s="110">
        <f t="shared" si="2"/>
        <v>6.217567257600001</v>
      </c>
      <c r="G12" s="111" t="s">
        <v>151</v>
      </c>
      <c r="H12" s="112">
        <f t="shared" si="4"/>
        <v>5</v>
      </c>
      <c r="I12" s="113">
        <f t="shared" si="3"/>
        <v>21743</v>
      </c>
      <c r="J12" s="227">
        <v>84.25901</v>
      </c>
      <c r="K12" s="227">
        <v>180.61733</v>
      </c>
      <c r="L12" s="227">
        <v>94.93658</v>
      </c>
      <c r="M12" s="42"/>
    </row>
    <row r="13" spans="1:13" s="41" customFormat="1" ht="16.5" customHeight="1">
      <c r="A13" s="226">
        <v>21759</v>
      </c>
      <c r="B13" s="227">
        <v>365.718</v>
      </c>
      <c r="C13" s="227">
        <v>0.516</v>
      </c>
      <c r="D13" s="110">
        <f t="shared" si="0"/>
        <v>0.0445824</v>
      </c>
      <c r="E13" s="110">
        <f t="shared" si="1"/>
        <v>74.60164666666667</v>
      </c>
      <c r="F13" s="110">
        <f t="shared" si="2"/>
        <v>3.3259204523520003</v>
      </c>
      <c r="G13" s="111" t="s">
        <v>152</v>
      </c>
      <c r="H13" s="112">
        <f t="shared" si="4"/>
        <v>6</v>
      </c>
      <c r="I13" s="113">
        <f t="shared" si="3"/>
        <v>21759</v>
      </c>
      <c r="J13" s="227">
        <v>68.69957</v>
      </c>
      <c r="K13" s="227">
        <v>79.55315</v>
      </c>
      <c r="L13" s="227">
        <v>75.55222</v>
      </c>
      <c r="M13" s="42"/>
    </row>
    <row r="14" spans="1:13" s="41" customFormat="1" ht="16.5" customHeight="1">
      <c r="A14" s="226">
        <v>21766</v>
      </c>
      <c r="B14" s="227">
        <v>365.828</v>
      </c>
      <c r="C14" s="227">
        <v>1.002</v>
      </c>
      <c r="D14" s="110">
        <f t="shared" si="0"/>
        <v>0.0865728</v>
      </c>
      <c r="E14" s="110">
        <f t="shared" si="1"/>
        <v>57.365093333333334</v>
      </c>
      <c r="F14" s="110">
        <f t="shared" si="2"/>
        <v>4.966256752128</v>
      </c>
      <c r="G14" s="111" t="s">
        <v>125</v>
      </c>
      <c r="H14" s="112">
        <f t="shared" si="4"/>
        <v>7</v>
      </c>
      <c r="I14" s="113">
        <f t="shared" si="3"/>
        <v>21766</v>
      </c>
      <c r="J14" s="227">
        <v>51.02932</v>
      </c>
      <c r="K14" s="227">
        <v>58.05656</v>
      </c>
      <c r="L14" s="227">
        <v>63.0094</v>
      </c>
      <c r="M14" s="42"/>
    </row>
    <row r="15" spans="1:13" s="41" customFormat="1" ht="16.5" customHeight="1">
      <c r="A15" s="226">
        <v>21781</v>
      </c>
      <c r="B15" s="227">
        <v>365.668</v>
      </c>
      <c r="C15" s="227">
        <v>0.402</v>
      </c>
      <c r="D15" s="110">
        <f t="shared" si="0"/>
        <v>0.0347328</v>
      </c>
      <c r="E15" s="110">
        <f t="shared" si="1"/>
        <v>51.47916333333333</v>
      </c>
      <c r="F15" s="110">
        <f t="shared" si="2"/>
        <v>1.788015484224</v>
      </c>
      <c r="G15" s="111" t="s">
        <v>126</v>
      </c>
      <c r="H15" s="112">
        <f t="shared" si="4"/>
        <v>8</v>
      </c>
      <c r="I15" s="113">
        <f t="shared" si="3"/>
        <v>21781</v>
      </c>
      <c r="J15" s="227">
        <v>52.39851</v>
      </c>
      <c r="K15" s="227">
        <v>51.12316</v>
      </c>
      <c r="L15" s="227">
        <v>50.91582</v>
      </c>
      <c r="M15" s="42"/>
    </row>
    <row r="16" spans="1:13" s="41" customFormat="1" ht="16.5" customHeight="1">
      <c r="A16" s="226">
        <v>21785</v>
      </c>
      <c r="B16" s="227">
        <v>365.678</v>
      </c>
      <c r="C16" s="227">
        <v>0.464</v>
      </c>
      <c r="D16" s="110">
        <f t="shared" si="0"/>
        <v>0.0400896</v>
      </c>
      <c r="E16" s="110">
        <f t="shared" si="1"/>
        <v>61.32628333333334</v>
      </c>
      <c r="F16" s="110">
        <f t="shared" si="2"/>
        <v>2.4585461683200007</v>
      </c>
      <c r="G16" s="111" t="s">
        <v>127</v>
      </c>
      <c r="H16" s="112">
        <f t="shared" si="4"/>
        <v>9</v>
      </c>
      <c r="I16" s="113">
        <f t="shared" si="3"/>
        <v>21785</v>
      </c>
      <c r="J16" s="227">
        <v>50.40486</v>
      </c>
      <c r="K16" s="227">
        <v>61.69965</v>
      </c>
      <c r="L16" s="227">
        <v>71.87434</v>
      </c>
      <c r="M16" s="42"/>
    </row>
    <row r="17" spans="1:13" s="41" customFormat="1" ht="16.5" customHeight="1">
      <c r="A17" s="226">
        <v>21801</v>
      </c>
      <c r="B17" s="227">
        <v>365.858</v>
      </c>
      <c r="C17" s="227">
        <v>1.177</v>
      </c>
      <c r="D17" s="110">
        <f t="shared" si="0"/>
        <v>0.10169280000000001</v>
      </c>
      <c r="E17" s="110">
        <f t="shared" si="1"/>
        <v>66.00239333333333</v>
      </c>
      <c r="F17" s="110">
        <f t="shared" si="2"/>
        <v>6.711968184768001</v>
      </c>
      <c r="G17" s="111" t="s">
        <v>128</v>
      </c>
      <c r="H17" s="112">
        <f t="shared" si="4"/>
        <v>10</v>
      </c>
      <c r="I17" s="113">
        <f t="shared" si="3"/>
        <v>21801</v>
      </c>
      <c r="J17" s="227">
        <v>61.44495</v>
      </c>
      <c r="K17" s="227">
        <v>62.31857</v>
      </c>
      <c r="L17" s="227">
        <v>74.24366</v>
      </c>
      <c r="M17" s="42"/>
    </row>
    <row r="18" spans="1:12" s="41" customFormat="1" ht="16.5" customHeight="1">
      <c r="A18" s="226">
        <v>21807</v>
      </c>
      <c r="B18" s="227">
        <v>367.578</v>
      </c>
      <c r="C18" s="227">
        <v>93.303</v>
      </c>
      <c r="D18" s="110">
        <f t="shared" si="0"/>
        <v>8.061379200000001</v>
      </c>
      <c r="E18" s="110">
        <f t="shared" si="1"/>
        <v>1669.6517300000003</v>
      </c>
      <c r="F18" s="110">
        <f t="shared" si="2"/>
        <v>13459.69572746602</v>
      </c>
      <c r="G18" s="111" t="s">
        <v>129</v>
      </c>
      <c r="H18" s="112">
        <f t="shared" si="4"/>
        <v>11</v>
      </c>
      <c r="I18" s="113">
        <f t="shared" si="3"/>
        <v>21807</v>
      </c>
      <c r="J18" s="227">
        <v>1582.98838</v>
      </c>
      <c r="K18" s="227">
        <v>1956.43972</v>
      </c>
      <c r="L18" s="227">
        <v>1469.52709</v>
      </c>
    </row>
    <row r="19" spans="1:12" s="41" customFormat="1" ht="16.5" customHeight="1">
      <c r="A19" s="226">
        <v>21822</v>
      </c>
      <c r="B19" s="227">
        <v>365.558</v>
      </c>
      <c r="C19" s="227">
        <v>13.882</v>
      </c>
      <c r="D19" s="110">
        <f t="shared" si="0"/>
        <v>1.1994048</v>
      </c>
      <c r="E19" s="110">
        <f>SUM(J19:L19)/3</f>
        <v>71.10071666666667</v>
      </c>
      <c r="F19" s="110">
        <f>E19*D19</f>
        <v>85.27854085344</v>
      </c>
      <c r="G19" s="111" t="s">
        <v>130</v>
      </c>
      <c r="H19" s="112">
        <f>+H18+1</f>
        <v>12</v>
      </c>
      <c r="I19" s="113">
        <f>+A19</f>
        <v>21822</v>
      </c>
      <c r="J19" s="227">
        <v>77.74205</v>
      </c>
      <c r="K19" s="227">
        <v>74.97153</v>
      </c>
      <c r="L19" s="227">
        <v>60.58857</v>
      </c>
    </row>
    <row r="20" spans="1:12" s="41" customFormat="1" ht="16.5" customHeight="1">
      <c r="A20" s="226">
        <v>21833</v>
      </c>
      <c r="B20" s="227">
        <v>366.308</v>
      </c>
      <c r="C20" s="227">
        <v>14.33</v>
      </c>
      <c r="D20" s="110">
        <f t="shared" si="0"/>
        <v>1.238112</v>
      </c>
      <c r="E20" s="110">
        <f>SUM(J20:L20)/3</f>
        <v>31.264256666666668</v>
      </c>
      <c r="F20" s="110">
        <f>E20*D20</f>
        <v>38.708651350080004</v>
      </c>
      <c r="G20" s="111" t="s">
        <v>101</v>
      </c>
      <c r="H20" s="112">
        <f>+H19+1</f>
        <v>13</v>
      </c>
      <c r="I20" s="113">
        <f>+A20</f>
        <v>21833</v>
      </c>
      <c r="J20" s="227">
        <v>33.28962</v>
      </c>
      <c r="K20" s="227">
        <v>32.20197</v>
      </c>
      <c r="L20" s="227">
        <v>28.30118</v>
      </c>
    </row>
    <row r="21" spans="1:12" s="41" customFormat="1" ht="16.5" customHeight="1">
      <c r="A21" s="226">
        <v>21843</v>
      </c>
      <c r="B21" s="227">
        <v>366.238</v>
      </c>
      <c r="C21" s="227">
        <v>13.253</v>
      </c>
      <c r="D21" s="110">
        <f t="shared" si="0"/>
        <v>1.1450592000000002</v>
      </c>
      <c r="E21" s="110">
        <f>SUM(J21:L21)/3</f>
        <v>30.363493333333334</v>
      </c>
      <c r="F21" s="110">
        <f>E21*D21</f>
        <v>34.76799738547201</v>
      </c>
      <c r="G21" s="111" t="s">
        <v>102</v>
      </c>
      <c r="H21" s="112">
        <f>+H20+1</f>
        <v>14</v>
      </c>
      <c r="I21" s="113">
        <f>+A21</f>
        <v>21843</v>
      </c>
      <c r="J21" s="227">
        <v>24.71139</v>
      </c>
      <c r="K21" s="227">
        <v>29.88154</v>
      </c>
      <c r="L21" s="227">
        <v>36.49755</v>
      </c>
    </row>
    <row r="22" spans="1:12" s="41" customFormat="1" ht="16.5" customHeight="1">
      <c r="A22" s="226">
        <v>21851</v>
      </c>
      <c r="B22" s="227">
        <v>366.248</v>
      </c>
      <c r="C22" s="227">
        <v>13.294</v>
      </c>
      <c r="D22" s="110">
        <f t="shared" si="0"/>
        <v>1.1486016000000001</v>
      </c>
      <c r="E22" s="110">
        <f>SUM(J22:L22)/3</f>
        <v>26.4708</v>
      </c>
      <c r="F22" s="110">
        <f>E22*D22</f>
        <v>30.404403233280004</v>
      </c>
      <c r="G22" s="111" t="s">
        <v>131</v>
      </c>
      <c r="H22" s="112">
        <f>+H21+1</f>
        <v>15</v>
      </c>
      <c r="I22" s="113">
        <f>+A22</f>
        <v>21851</v>
      </c>
      <c r="J22" s="227">
        <v>14.41938</v>
      </c>
      <c r="K22" s="227">
        <v>44.27168</v>
      </c>
      <c r="L22" s="227">
        <v>20.72134</v>
      </c>
    </row>
    <row r="23" spans="1:12" s="41" customFormat="1" ht="16.5" customHeight="1">
      <c r="A23" s="226">
        <v>21862</v>
      </c>
      <c r="B23" s="227">
        <v>366.158</v>
      </c>
      <c r="C23" s="227">
        <v>11.0985</v>
      </c>
      <c r="D23" s="110">
        <f t="shared" si="0"/>
        <v>0.9589104</v>
      </c>
      <c r="E23" s="110">
        <f>SUM(J23:L23)/3</f>
        <v>10.419703333333333</v>
      </c>
      <c r="F23" s="110">
        <f>E23*D23</f>
        <v>9.991561891248</v>
      </c>
      <c r="G23" s="111" t="s">
        <v>132</v>
      </c>
      <c r="H23" s="112">
        <f>+H22+1</f>
        <v>16</v>
      </c>
      <c r="I23" s="113">
        <f>+A23</f>
        <v>21862</v>
      </c>
      <c r="J23" s="227">
        <v>13.79945</v>
      </c>
      <c r="K23" s="227">
        <v>13.76976</v>
      </c>
      <c r="L23" s="227">
        <v>3.6899</v>
      </c>
    </row>
    <row r="24" spans="1:12" s="41" customFormat="1" ht="16.5" customHeight="1">
      <c r="A24" s="226">
        <v>21871</v>
      </c>
      <c r="B24" s="227">
        <v>366.148</v>
      </c>
      <c r="C24" s="227">
        <v>11.725</v>
      </c>
      <c r="D24" s="110">
        <f aca="true" t="shared" si="5" ref="D24:D33">C24*0.0864</f>
        <v>1.01304</v>
      </c>
      <c r="E24" s="110">
        <f aca="true" t="shared" si="6" ref="E24:E33">SUM(J24:L24)/3</f>
        <v>14.780319999999998</v>
      </c>
      <c r="F24" s="110">
        <f aca="true" t="shared" si="7" ref="F24:F33">E24*D24</f>
        <v>14.973055372799998</v>
      </c>
      <c r="G24" s="111" t="s">
        <v>200</v>
      </c>
      <c r="H24" s="112">
        <f aca="true" t="shared" si="8" ref="H24:H36">+H23+1</f>
        <v>17</v>
      </c>
      <c r="I24" s="113">
        <f aca="true" t="shared" si="9" ref="I24:I33">+A24</f>
        <v>21871</v>
      </c>
      <c r="J24" s="227">
        <v>20.62032</v>
      </c>
      <c r="K24" s="227">
        <v>6.80461</v>
      </c>
      <c r="L24" s="227">
        <v>16.91603</v>
      </c>
    </row>
    <row r="25" spans="1:12" s="41" customFormat="1" ht="16.5" customHeight="1">
      <c r="A25" s="226">
        <v>21883</v>
      </c>
      <c r="B25" s="227">
        <v>366.078</v>
      </c>
      <c r="C25" s="227">
        <v>10.774</v>
      </c>
      <c r="D25" s="110">
        <f t="shared" si="5"/>
        <v>0.9308736</v>
      </c>
      <c r="E25" s="110">
        <f t="shared" si="6"/>
        <v>6.01087</v>
      </c>
      <c r="F25" s="110">
        <f t="shared" si="7"/>
        <v>5.595360196032</v>
      </c>
      <c r="G25" s="111" t="s">
        <v>201</v>
      </c>
      <c r="H25" s="112">
        <f t="shared" si="8"/>
        <v>18</v>
      </c>
      <c r="I25" s="113">
        <f t="shared" si="9"/>
        <v>21883</v>
      </c>
      <c r="J25" s="227">
        <v>1.06754</v>
      </c>
      <c r="K25" s="227">
        <v>1.10738</v>
      </c>
      <c r="L25" s="227">
        <v>15.85769</v>
      </c>
    </row>
    <row r="26" spans="1:12" s="41" customFormat="1" ht="16.5" customHeight="1">
      <c r="A26" s="226">
        <v>21904</v>
      </c>
      <c r="B26" s="227">
        <v>366.538</v>
      </c>
      <c r="C26" s="227">
        <v>0.089</v>
      </c>
      <c r="D26" s="110">
        <f t="shared" si="5"/>
        <v>0.0076896</v>
      </c>
      <c r="E26" s="110">
        <f t="shared" si="6"/>
        <v>6.16864</v>
      </c>
      <c r="F26" s="110">
        <f t="shared" si="7"/>
        <v>0.047434374144</v>
      </c>
      <c r="G26" s="111" t="s">
        <v>202</v>
      </c>
      <c r="H26" s="112">
        <f t="shared" si="8"/>
        <v>19</v>
      </c>
      <c r="I26" s="113">
        <f t="shared" si="9"/>
        <v>21904</v>
      </c>
      <c r="J26" s="227">
        <v>6.80615</v>
      </c>
      <c r="K26" s="227">
        <v>6.08321</v>
      </c>
      <c r="L26" s="227">
        <v>5.61656</v>
      </c>
    </row>
    <row r="27" spans="1:12" s="41" customFormat="1" ht="16.5" customHeight="1">
      <c r="A27" s="226">
        <v>21910</v>
      </c>
      <c r="B27" s="227">
        <v>366.528</v>
      </c>
      <c r="C27" s="227">
        <v>0.087</v>
      </c>
      <c r="D27" s="110">
        <f t="shared" si="5"/>
        <v>0.0075168</v>
      </c>
      <c r="E27" s="110">
        <f t="shared" si="6"/>
        <v>0.91995</v>
      </c>
      <c r="F27" s="110">
        <f t="shared" si="7"/>
        <v>0.00691508016</v>
      </c>
      <c r="G27" s="111" t="s">
        <v>203</v>
      </c>
      <c r="H27" s="112">
        <f t="shared" si="8"/>
        <v>20</v>
      </c>
      <c r="I27" s="113">
        <f t="shared" si="9"/>
        <v>21910</v>
      </c>
      <c r="J27" s="227">
        <v>0.64564</v>
      </c>
      <c r="K27" s="227">
        <v>0.35864</v>
      </c>
      <c r="L27" s="227">
        <v>1.75557</v>
      </c>
    </row>
    <row r="28" spans="1:12" s="41" customFormat="1" ht="16.5" customHeight="1">
      <c r="A28" s="226">
        <v>21925</v>
      </c>
      <c r="B28" s="227">
        <v>366.558</v>
      </c>
      <c r="C28" s="227">
        <v>0.093</v>
      </c>
      <c r="D28" s="110">
        <f t="shared" si="5"/>
        <v>0.008035200000000001</v>
      </c>
      <c r="E28" s="110">
        <f t="shared" si="6"/>
        <v>34.95467333333334</v>
      </c>
      <c r="F28" s="110">
        <f t="shared" si="7"/>
        <v>0.2808677911680001</v>
      </c>
      <c r="G28" s="111" t="s">
        <v>204</v>
      </c>
      <c r="H28" s="112">
        <f t="shared" si="8"/>
        <v>21</v>
      </c>
      <c r="I28" s="113">
        <f t="shared" si="9"/>
        <v>21925</v>
      </c>
      <c r="J28" s="227">
        <v>41.57329</v>
      </c>
      <c r="K28" s="227">
        <v>38.17807</v>
      </c>
      <c r="L28" s="227">
        <v>25.11266</v>
      </c>
    </row>
    <row r="29" spans="1:12" s="41" customFormat="1" ht="16.5" customHeight="1">
      <c r="A29" s="226">
        <v>21934</v>
      </c>
      <c r="B29" s="227">
        <v>366.548</v>
      </c>
      <c r="C29" s="227">
        <v>0.091</v>
      </c>
      <c r="D29" s="110">
        <f t="shared" si="5"/>
        <v>0.0078624</v>
      </c>
      <c r="E29" s="110">
        <f t="shared" si="6"/>
        <v>28.38810666666667</v>
      </c>
      <c r="F29" s="110">
        <f t="shared" si="7"/>
        <v>0.22319864985600002</v>
      </c>
      <c r="G29" s="111" t="s">
        <v>205</v>
      </c>
      <c r="H29" s="112">
        <f t="shared" si="8"/>
        <v>22</v>
      </c>
      <c r="I29" s="113">
        <f t="shared" si="9"/>
        <v>21934</v>
      </c>
      <c r="J29" s="227">
        <v>32.25806</v>
      </c>
      <c r="K29" s="227">
        <v>24.67575</v>
      </c>
      <c r="L29" s="227">
        <v>28.23051</v>
      </c>
    </row>
    <row r="30" spans="1:12" s="41" customFormat="1" ht="16.5" customHeight="1">
      <c r="A30" s="226">
        <v>21942</v>
      </c>
      <c r="B30" s="227">
        <v>366.518</v>
      </c>
      <c r="C30" s="227">
        <v>0.087</v>
      </c>
      <c r="D30" s="110">
        <f t="shared" si="5"/>
        <v>0.0075168</v>
      </c>
      <c r="E30" s="110">
        <f t="shared" si="6"/>
        <v>25.043660000000003</v>
      </c>
      <c r="F30" s="110">
        <f t="shared" si="7"/>
        <v>0.18824818348800001</v>
      </c>
      <c r="G30" s="111" t="s">
        <v>206</v>
      </c>
      <c r="H30" s="112">
        <f t="shared" si="8"/>
        <v>23</v>
      </c>
      <c r="I30" s="113">
        <f t="shared" si="9"/>
        <v>21942</v>
      </c>
      <c r="J30" s="227">
        <v>27.48275</v>
      </c>
      <c r="K30" s="227">
        <v>32.9635</v>
      </c>
      <c r="L30" s="227">
        <v>14.68473</v>
      </c>
    </row>
    <row r="31" spans="1:12" ht="16.5" customHeight="1">
      <c r="A31" s="226">
        <v>21955</v>
      </c>
      <c r="B31" s="227">
        <v>366.488</v>
      </c>
      <c r="C31" s="227">
        <v>0.081</v>
      </c>
      <c r="D31" s="110">
        <f t="shared" si="5"/>
        <v>0.006998400000000001</v>
      </c>
      <c r="E31" s="110">
        <f t="shared" si="6"/>
        <v>37.69878</v>
      </c>
      <c r="F31" s="110">
        <f t="shared" si="7"/>
        <v>0.263831141952</v>
      </c>
      <c r="G31" s="111" t="s">
        <v>207</v>
      </c>
      <c r="H31" s="112">
        <f t="shared" si="8"/>
        <v>24</v>
      </c>
      <c r="I31" s="113">
        <f t="shared" si="9"/>
        <v>21955</v>
      </c>
      <c r="J31" s="227">
        <v>37.08796</v>
      </c>
      <c r="K31" s="227">
        <v>46.75822</v>
      </c>
      <c r="L31" s="227">
        <v>29.25016</v>
      </c>
    </row>
    <row r="32" spans="1:12" ht="16.5" customHeight="1">
      <c r="A32" s="226">
        <v>21963</v>
      </c>
      <c r="B32" s="227">
        <v>366.498</v>
      </c>
      <c r="C32" s="227">
        <v>0.083</v>
      </c>
      <c r="D32" s="110">
        <f t="shared" si="5"/>
        <v>0.007171200000000001</v>
      </c>
      <c r="E32" s="110">
        <f t="shared" si="6"/>
        <v>28.73918333333334</v>
      </c>
      <c r="F32" s="110">
        <f t="shared" si="7"/>
        <v>0.20609443152000007</v>
      </c>
      <c r="G32" s="111" t="s">
        <v>208</v>
      </c>
      <c r="H32" s="112">
        <f t="shared" si="8"/>
        <v>25</v>
      </c>
      <c r="I32" s="113">
        <f t="shared" si="9"/>
        <v>21963</v>
      </c>
      <c r="J32" s="227">
        <v>37.65202</v>
      </c>
      <c r="K32" s="227">
        <v>38.5964</v>
      </c>
      <c r="L32" s="227">
        <v>9.96913</v>
      </c>
    </row>
    <row r="33" spans="1:12" ht="16.5" customHeight="1">
      <c r="A33" s="226">
        <v>21973</v>
      </c>
      <c r="B33" s="227">
        <v>366.478</v>
      </c>
      <c r="C33" s="227">
        <v>0.08</v>
      </c>
      <c r="D33" s="110">
        <f t="shared" si="5"/>
        <v>0.006912000000000001</v>
      </c>
      <c r="E33" s="110">
        <f t="shared" si="6"/>
        <v>6.28892</v>
      </c>
      <c r="F33" s="110">
        <f t="shared" si="7"/>
        <v>0.04346901504</v>
      </c>
      <c r="G33" s="111" t="s">
        <v>209</v>
      </c>
      <c r="H33" s="112">
        <f t="shared" si="8"/>
        <v>26</v>
      </c>
      <c r="I33" s="113">
        <f t="shared" si="9"/>
        <v>21973</v>
      </c>
      <c r="J33" s="227">
        <v>4.06146</v>
      </c>
      <c r="K33" s="227">
        <v>3.30677</v>
      </c>
      <c r="L33" s="227">
        <v>11.49853</v>
      </c>
    </row>
    <row r="34" spans="1:12" ht="16.5" customHeight="1">
      <c r="A34" s="226">
        <v>21982</v>
      </c>
      <c r="B34" s="228">
        <v>366.248</v>
      </c>
      <c r="C34" s="227">
        <v>0.04</v>
      </c>
      <c r="D34" s="110">
        <f>C34*0.0864</f>
        <v>0.0034560000000000003</v>
      </c>
      <c r="E34" s="110">
        <f>SUM(J34:L34)/3</f>
        <v>10.513336666666667</v>
      </c>
      <c r="F34" s="110">
        <f>E34*D34</f>
        <v>0.03633409152000001</v>
      </c>
      <c r="G34" s="111" t="s">
        <v>210</v>
      </c>
      <c r="H34" s="112">
        <f t="shared" si="8"/>
        <v>27</v>
      </c>
      <c r="I34" s="226">
        <v>21982</v>
      </c>
      <c r="J34" s="227">
        <v>17.42275</v>
      </c>
      <c r="K34" s="227">
        <v>2.01398</v>
      </c>
      <c r="L34" s="227">
        <v>12.10328</v>
      </c>
    </row>
    <row r="35" spans="1:12" ht="16.5" customHeight="1">
      <c r="A35" s="226">
        <v>21992</v>
      </c>
      <c r="B35" s="228">
        <v>365.948</v>
      </c>
      <c r="C35" s="227">
        <v>0.022</v>
      </c>
      <c r="D35" s="110">
        <f>C35*0.0864</f>
        <v>0.0019008</v>
      </c>
      <c r="E35" s="110">
        <f>SUM(J35:L35)/3</f>
        <v>5.9354233333333335</v>
      </c>
      <c r="F35" s="110">
        <f>E35*D35</f>
        <v>0.011282052672</v>
      </c>
      <c r="G35" s="111" t="s">
        <v>211</v>
      </c>
      <c r="H35" s="112">
        <f t="shared" si="8"/>
        <v>28</v>
      </c>
      <c r="I35" s="226">
        <v>21992</v>
      </c>
      <c r="J35" s="227">
        <v>8.86328</v>
      </c>
      <c r="K35" s="227">
        <v>5.10275</v>
      </c>
      <c r="L35" s="227">
        <v>3.84024</v>
      </c>
    </row>
    <row r="36" spans="1:12" ht="16.5" customHeight="1">
      <c r="A36" s="226">
        <v>22003</v>
      </c>
      <c r="B36" s="228">
        <v>366.078</v>
      </c>
      <c r="C36" s="227">
        <v>0.025</v>
      </c>
      <c r="D36" s="110">
        <f>C36*0.0864</f>
        <v>0.00216</v>
      </c>
      <c r="E36" s="110">
        <f>SUM(J36:L36)/3</f>
        <v>12.639403333333334</v>
      </c>
      <c r="F36" s="110">
        <f>E36*D36</f>
        <v>0.027301111200000002</v>
      </c>
      <c r="G36" s="111" t="s">
        <v>212</v>
      </c>
      <c r="H36" s="112">
        <f t="shared" si="8"/>
        <v>29</v>
      </c>
      <c r="I36" s="226">
        <v>22003</v>
      </c>
      <c r="J36" s="227">
        <v>13.1328</v>
      </c>
      <c r="K36" s="227">
        <v>15.59001</v>
      </c>
      <c r="L36" s="227">
        <v>9.1954</v>
      </c>
    </row>
    <row r="37" spans="1:12" ht="16.5" customHeight="1">
      <c r="A37" s="176"/>
      <c r="B37" s="177"/>
      <c r="C37" s="178"/>
      <c r="D37" s="179"/>
      <c r="E37" s="179"/>
      <c r="F37" s="179"/>
      <c r="G37" s="180"/>
      <c r="H37" s="181"/>
      <c r="I37" s="176"/>
      <c r="J37" s="178"/>
      <c r="K37" s="178"/>
      <c r="L37" s="178"/>
    </row>
    <row r="38" spans="1:12" ht="16.5" customHeight="1">
      <c r="A38" s="176"/>
      <c r="B38" s="177"/>
      <c r="C38" s="178"/>
      <c r="D38" s="179"/>
      <c r="E38" s="179"/>
      <c r="F38" s="179"/>
      <c r="G38" s="180"/>
      <c r="H38" s="181"/>
      <c r="I38" s="176"/>
      <c r="J38" s="178"/>
      <c r="K38" s="178"/>
      <c r="L38" s="178"/>
    </row>
    <row r="39" spans="1:12" ht="16.5" customHeight="1">
      <c r="A39" s="176"/>
      <c r="B39" s="177"/>
      <c r="C39" s="178"/>
      <c r="D39" s="179"/>
      <c r="E39" s="179"/>
      <c r="F39" s="179"/>
      <c r="G39" s="180"/>
      <c r="H39" s="181"/>
      <c r="I39" s="176"/>
      <c r="J39" s="178"/>
      <c r="K39" s="178"/>
      <c r="L39" s="178"/>
    </row>
    <row r="40" spans="1:12" ht="16.5" customHeight="1">
      <c r="A40" s="176"/>
      <c r="B40" s="177"/>
      <c r="C40" s="178"/>
      <c r="D40" s="179"/>
      <c r="E40" s="179"/>
      <c r="F40" s="179"/>
      <c r="G40" s="180"/>
      <c r="H40" s="181"/>
      <c r="I40" s="176"/>
      <c r="J40" s="178"/>
      <c r="K40" s="178"/>
      <c r="L40" s="178"/>
    </row>
    <row r="41" spans="1:12" ht="16.5" customHeight="1">
      <c r="A41" s="176"/>
      <c r="B41" s="177"/>
      <c r="C41" s="178"/>
      <c r="D41" s="179"/>
      <c r="E41" s="179"/>
      <c r="F41" s="179"/>
      <c r="G41" s="180"/>
      <c r="H41" s="181"/>
      <c r="I41" s="176"/>
      <c r="J41" s="178"/>
      <c r="K41" s="178"/>
      <c r="L41" s="178"/>
    </row>
    <row r="42" spans="1:12" ht="16.5" customHeight="1">
      <c r="A42" s="176"/>
      <c r="B42" s="177"/>
      <c r="C42" s="178"/>
      <c r="D42" s="179"/>
      <c r="E42" s="179"/>
      <c r="F42" s="179"/>
      <c r="G42" s="180"/>
      <c r="H42" s="181"/>
      <c r="I42" s="176"/>
      <c r="J42" s="178"/>
      <c r="K42" s="178"/>
      <c r="L42" s="178"/>
    </row>
    <row r="43" spans="1:12" ht="16.5" customHeight="1">
      <c r="A43" s="176"/>
      <c r="B43" s="177"/>
      <c r="C43" s="178"/>
      <c r="D43" s="179"/>
      <c r="E43" s="179"/>
      <c r="F43" s="179"/>
      <c r="G43" s="180"/>
      <c r="H43" s="181"/>
      <c r="I43" s="176"/>
      <c r="J43" s="178"/>
      <c r="K43" s="178"/>
      <c r="L43" s="178"/>
    </row>
    <row r="44" spans="1:12" ht="16.5" customHeight="1">
      <c r="A44" s="176"/>
      <c r="B44" s="177"/>
      <c r="C44" s="178"/>
      <c r="D44" s="179"/>
      <c r="E44" s="179"/>
      <c r="F44" s="179"/>
      <c r="G44" s="180"/>
      <c r="H44" s="181"/>
      <c r="I44" s="176"/>
      <c r="J44" s="178"/>
      <c r="K44" s="178"/>
      <c r="L44" s="178"/>
    </row>
    <row r="45" spans="1:12" ht="16.5" customHeight="1">
      <c r="A45" s="176"/>
      <c r="B45" s="177"/>
      <c r="C45" s="178"/>
      <c r="D45" s="179"/>
      <c r="E45" s="179"/>
      <c r="F45" s="179"/>
      <c r="G45" s="180"/>
      <c r="H45" s="181"/>
      <c r="I45" s="176"/>
      <c r="J45" s="178"/>
      <c r="K45" s="178"/>
      <c r="L45" s="178"/>
    </row>
    <row r="46" spans="1:12" ht="16.5" customHeight="1">
      <c r="A46" s="176"/>
      <c r="B46" s="177"/>
      <c r="C46" s="178"/>
      <c r="D46" s="179"/>
      <c r="E46" s="179"/>
      <c r="F46" s="179"/>
      <c r="G46" s="180"/>
      <c r="H46" s="181"/>
      <c r="I46" s="176"/>
      <c r="J46" s="178"/>
      <c r="K46" s="178"/>
      <c r="L46" s="178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6">
      <selection activeCell="K32" sqref="K32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78</v>
      </c>
      <c r="E17" s="46">
        <v>29</v>
      </c>
      <c r="F17" s="47" t="s">
        <v>79</v>
      </c>
    </row>
    <row r="34" spans="4:6" ht="23.25">
      <c r="D34" s="45" t="s">
        <v>80</v>
      </c>
      <c r="E34" s="46">
        <v>447</v>
      </c>
      <c r="F34" s="47" t="s">
        <v>79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J360" sqref="J360"/>
    </sheetView>
  </sheetViews>
  <sheetFormatPr defaultColWidth="11.421875" defaultRowHeight="23.25"/>
  <cols>
    <col min="1" max="1" width="9.140625" style="60" customWidth="1"/>
    <col min="2" max="2" width="2.7109375" style="61" bestFit="1" customWidth="1"/>
    <col min="3" max="4" width="7.421875" style="62" customWidth="1"/>
    <col min="5" max="5" width="8.00390625" style="5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48">
        <v>240422</v>
      </c>
      <c r="B1" s="49">
        <v>37712</v>
      </c>
      <c r="C1"/>
      <c r="D1" s="50">
        <v>365.77799999999996</v>
      </c>
      <c r="F1" s="52">
        <v>364.378</v>
      </c>
    </row>
    <row r="2" spans="1:4" ht="22.5" customHeight="1">
      <c r="A2" s="48">
        <v>240423</v>
      </c>
      <c r="B2" s="49">
        <v>37713</v>
      </c>
      <c r="C2"/>
      <c r="D2" s="50">
        <v>365.77799999999996</v>
      </c>
    </row>
    <row r="3" spans="1:4" ht="22.5" customHeight="1">
      <c r="A3" s="48">
        <v>240424</v>
      </c>
      <c r="B3" s="49">
        <v>37714</v>
      </c>
      <c r="C3"/>
      <c r="D3" s="50">
        <v>365.77799999999996</v>
      </c>
    </row>
    <row r="4" spans="1:4" ht="22.5" customHeight="1">
      <c r="A4" s="48">
        <v>240425</v>
      </c>
      <c r="B4" s="49">
        <v>37715</v>
      </c>
      <c r="C4"/>
      <c r="D4" s="50">
        <v>365.77799999999996</v>
      </c>
    </row>
    <row r="5" spans="1:4" ht="22.5" customHeight="1">
      <c r="A5" s="48">
        <v>240426</v>
      </c>
      <c r="B5" s="49">
        <v>37716</v>
      </c>
      <c r="C5"/>
      <c r="D5" s="50">
        <v>365.77799999999996</v>
      </c>
    </row>
    <row r="6" spans="1:4" ht="22.5" customHeight="1">
      <c r="A6" s="48">
        <v>240427</v>
      </c>
      <c r="B6" s="49">
        <v>37717</v>
      </c>
      <c r="C6"/>
      <c r="D6" s="50">
        <v>365.77799999999996</v>
      </c>
    </row>
    <row r="7" spans="1:4" ht="22.5" customHeight="1">
      <c r="A7" s="48">
        <v>240428</v>
      </c>
      <c r="B7" s="49">
        <v>37718</v>
      </c>
      <c r="C7"/>
      <c r="D7" s="50">
        <v>365.77799999999996</v>
      </c>
    </row>
    <row r="8" spans="1:4" ht="22.5" customHeight="1">
      <c r="A8" s="48">
        <v>240429</v>
      </c>
      <c r="B8" s="49">
        <v>37719</v>
      </c>
      <c r="C8"/>
      <c r="D8" s="50">
        <v>365.77799999999996</v>
      </c>
    </row>
    <row r="9" spans="1:4" ht="22.5" customHeight="1">
      <c r="A9" s="48">
        <v>240430</v>
      </c>
      <c r="B9" s="49">
        <v>37720</v>
      </c>
      <c r="C9"/>
      <c r="D9" s="50">
        <v>365.77799999999996</v>
      </c>
    </row>
    <row r="10" spans="1:4" ht="22.5" customHeight="1">
      <c r="A10" s="48">
        <v>240431</v>
      </c>
      <c r="B10" s="49">
        <v>37721</v>
      </c>
      <c r="C10"/>
      <c r="D10" s="50">
        <v>365.77799999999996</v>
      </c>
    </row>
    <row r="11" spans="1:5" ht="22.5" customHeight="1">
      <c r="A11" s="48">
        <v>240432</v>
      </c>
      <c r="B11" s="49">
        <v>37722</v>
      </c>
      <c r="C11"/>
      <c r="D11" s="50">
        <v>365.77799999999996</v>
      </c>
      <c r="E11" s="53"/>
    </row>
    <row r="12" spans="1:4" ht="22.5" customHeight="1">
      <c r="A12" s="48">
        <v>240433</v>
      </c>
      <c r="B12" s="49">
        <v>37723</v>
      </c>
      <c r="C12"/>
      <c r="D12" s="50">
        <v>365.77799999999996</v>
      </c>
    </row>
    <row r="13" spans="1:4" ht="22.5" customHeight="1">
      <c r="A13" s="48">
        <v>240434</v>
      </c>
      <c r="B13" s="49">
        <v>37724</v>
      </c>
      <c r="C13"/>
      <c r="D13" s="50">
        <v>365.77799999999996</v>
      </c>
    </row>
    <row r="14" spans="1:4" ht="22.5" customHeight="1">
      <c r="A14" s="48">
        <v>240435</v>
      </c>
      <c r="B14" s="49">
        <v>37725</v>
      </c>
      <c r="C14"/>
      <c r="D14" s="50">
        <v>365.77799999999996</v>
      </c>
    </row>
    <row r="15" spans="1:4" ht="22.5" customHeight="1">
      <c r="A15" s="48">
        <v>240436</v>
      </c>
      <c r="B15" s="49">
        <v>37726</v>
      </c>
      <c r="C15"/>
      <c r="D15" s="50">
        <v>365.77799999999996</v>
      </c>
    </row>
    <row r="16" spans="1:4" ht="22.5" customHeight="1">
      <c r="A16" s="48">
        <v>240437</v>
      </c>
      <c r="B16" s="49">
        <v>37727</v>
      </c>
      <c r="C16"/>
      <c r="D16" s="50">
        <v>365.77799999999996</v>
      </c>
    </row>
    <row r="17" spans="1:12" ht="22.5" customHeight="1">
      <c r="A17" s="48">
        <v>240438</v>
      </c>
      <c r="B17" s="49">
        <v>37728</v>
      </c>
      <c r="C17"/>
      <c r="D17" s="50">
        <v>365.77799999999996</v>
      </c>
      <c r="J17" s="54" t="s">
        <v>78</v>
      </c>
      <c r="K17" s="55">
        <v>16</v>
      </c>
      <c r="L17" s="56" t="s">
        <v>79</v>
      </c>
    </row>
    <row r="18" spans="1:4" ht="22.5" customHeight="1">
      <c r="A18" s="48">
        <v>240439</v>
      </c>
      <c r="B18" s="49">
        <v>37729</v>
      </c>
      <c r="C18"/>
      <c r="D18" s="50">
        <v>365.77799999999996</v>
      </c>
    </row>
    <row r="19" spans="1:4" ht="22.5" customHeight="1">
      <c r="A19" s="48">
        <v>240440</v>
      </c>
      <c r="B19" s="49">
        <v>37730</v>
      </c>
      <c r="C19"/>
      <c r="D19" s="50">
        <v>365.77799999999996</v>
      </c>
    </row>
    <row r="20" spans="1:4" ht="22.5" customHeight="1">
      <c r="A20" s="48">
        <v>240441</v>
      </c>
      <c r="B20" s="49">
        <v>37731</v>
      </c>
      <c r="C20"/>
      <c r="D20" s="50">
        <v>365.77799999999996</v>
      </c>
    </row>
    <row r="21" spans="1:4" ht="22.5" customHeight="1">
      <c r="A21" s="48">
        <v>240442</v>
      </c>
      <c r="B21" s="49">
        <v>37732</v>
      </c>
      <c r="C21"/>
      <c r="D21" s="50">
        <v>365.77799999999996</v>
      </c>
    </row>
    <row r="22" spans="1:4" ht="22.5" customHeight="1">
      <c r="A22" s="48">
        <v>240443</v>
      </c>
      <c r="B22" s="49">
        <v>37733</v>
      </c>
      <c r="C22"/>
      <c r="D22" s="50">
        <v>365.77799999999996</v>
      </c>
    </row>
    <row r="23" spans="1:4" ht="22.5" customHeight="1">
      <c r="A23" s="48">
        <v>240444</v>
      </c>
      <c r="B23" s="49">
        <v>37734</v>
      </c>
      <c r="C23"/>
      <c r="D23" s="50">
        <v>365.77799999999996</v>
      </c>
    </row>
    <row r="24" spans="1:4" ht="22.5" customHeight="1">
      <c r="A24" s="48">
        <v>240445</v>
      </c>
      <c r="B24" s="49">
        <v>37735</v>
      </c>
      <c r="C24"/>
      <c r="D24" s="50">
        <v>365.77799999999996</v>
      </c>
    </row>
    <row r="25" spans="1:4" ht="22.5" customHeight="1">
      <c r="A25" s="48">
        <v>240446</v>
      </c>
      <c r="B25" s="49">
        <v>37736</v>
      </c>
      <c r="C25"/>
      <c r="D25" s="50">
        <v>365.77799999999996</v>
      </c>
    </row>
    <row r="26" spans="1:4" ht="22.5" customHeight="1">
      <c r="A26" s="48">
        <v>240447</v>
      </c>
      <c r="B26" s="49">
        <v>37737</v>
      </c>
      <c r="C26"/>
      <c r="D26" s="50">
        <v>365.77799999999996</v>
      </c>
    </row>
    <row r="27" spans="1:19" ht="22.5" customHeight="1">
      <c r="A27" s="48">
        <v>240448</v>
      </c>
      <c r="B27" s="49">
        <v>37738</v>
      </c>
      <c r="C27"/>
      <c r="D27" s="50">
        <v>365.77799999999996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48">
        <v>240449</v>
      </c>
      <c r="B28" s="49">
        <v>37739</v>
      </c>
      <c r="C28"/>
      <c r="D28" s="50">
        <v>365.77799999999996</v>
      </c>
      <c r="E28" s="5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48">
        <v>240450</v>
      </c>
      <c r="B29" s="49">
        <v>37740</v>
      </c>
      <c r="C29"/>
      <c r="D29" s="50">
        <v>365.77799999999996</v>
      </c>
    </row>
    <row r="30" spans="1:4" ht="22.5" customHeight="1">
      <c r="A30" s="48">
        <v>240451</v>
      </c>
      <c r="B30" s="49">
        <v>37741</v>
      </c>
      <c r="C30"/>
      <c r="D30" s="50">
        <v>365.798</v>
      </c>
    </row>
    <row r="31" spans="1:4" ht="22.5" customHeight="1">
      <c r="A31" s="48">
        <v>240452</v>
      </c>
      <c r="B31" s="49">
        <v>37742</v>
      </c>
      <c r="C31"/>
      <c r="D31" s="50">
        <v>365.808</v>
      </c>
    </row>
    <row r="32" spans="1:4" ht="22.5" customHeight="1">
      <c r="A32" s="48">
        <v>240453</v>
      </c>
      <c r="B32" s="49">
        <v>37743</v>
      </c>
      <c r="C32"/>
      <c r="D32" s="50">
        <v>365.788</v>
      </c>
    </row>
    <row r="33" spans="1:4" ht="22.5" customHeight="1">
      <c r="A33" s="48">
        <v>240454</v>
      </c>
      <c r="B33" s="49">
        <v>37744</v>
      </c>
      <c r="C33"/>
      <c r="D33" s="50">
        <v>365.77799999999996</v>
      </c>
    </row>
    <row r="34" spans="1:12" ht="21" customHeight="1">
      <c r="A34" s="48">
        <v>240455</v>
      </c>
      <c r="B34" s="49">
        <v>37745</v>
      </c>
      <c r="C34"/>
      <c r="D34" s="50">
        <v>365.77799999999996</v>
      </c>
      <c r="I34" s="45" t="s">
        <v>81</v>
      </c>
      <c r="J34" s="252">
        <f>+COUNT(DATA!B105:B131)</f>
        <v>27</v>
      </c>
      <c r="K34" s="252"/>
      <c r="L34" s="47" t="s">
        <v>79</v>
      </c>
    </row>
    <row r="35" spans="1:4" ht="21" customHeight="1">
      <c r="A35" s="48">
        <v>240456</v>
      </c>
      <c r="B35" s="49">
        <v>37746</v>
      </c>
      <c r="C35"/>
      <c r="D35" s="50">
        <v>365.77799999999996</v>
      </c>
    </row>
    <row r="36" spans="1:9" ht="21" customHeight="1">
      <c r="A36" s="48">
        <v>240457</v>
      </c>
      <c r="B36" s="49">
        <v>37747</v>
      </c>
      <c r="C36"/>
      <c r="D36" s="50">
        <v>365.768</v>
      </c>
      <c r="H36" s="106"/>
      <c r="I36" s="107"/>
    </row>
    <row r="37" spans="1:9" ht="21" customHeight="1">
      <c r="A37" s="48">
        <v>240458</v>
      </c>
      <c r="B37" s="49">
        <v>37748</v>
      </c>
      <c r="C37"/>
      <c r="D37" s="50">
        <v>365.738</v>
      </c>
      <c r="H37" s="106"/>
      <c r="I37" s="107"/>
    </row>
    <row r="38" spans="1:9" ht="21" customHeight="1">
      <c r="A38" s="48">
        <v>240459</v>
      </c>
      <c r="B38" s="49">
        <v>37749</v>
      </c>
      <c r="C38"/>
      <c r="D38" s="50">
        <v>365.698</v>
      </c>
      <c r="E38" s="57"/>
      <c r="H38" s="106"/>
      <c r="I38" s="107"/>
    </row>
    <row r="39" spans="1:9" ht="23.25">
      <c r="A39" s="48">
        <v>240460</v>
      </c>
      <c r="B39" s="49">
        <v>37750</v>
      </c>
      <c r="C39"/>
      <c r="D39" s="50">
        <v>365.678</v>
      </c>
      <c r="H39" s="106"/>
      <c r="I39" s="107"/>
    </row>
    <row r="40" spans="1:9" ht="23.25">
      <c r="A40" s="48">
        <v>240461</v>
      </c>
      <c r="B40" s="49">
        <v>37751</v>
      </c>
      <c r="C40"/>
      <c r="D40" s="50">
        <v>365.678</v>
      </c>
      <c r="H40" s="106"/>
      <c r="I40" s="107"/>
    </row>
    <row r="41" spans="1:9" ht="23.25">
      <c r="A41" s="48">
        <v>240462</v>
      </c>
      <c r="B41" s="49">
        <v>37752</v>
      </c>
      <c r="C41"/>
      <c r="D41" s="50">
        <v>365.678</v>
      </c>
      <c r="H41" s="106"/>
      <c r="I41" s="107"/>
    </row>
    <row r="42" spans="1:9" ht="23.25">
      <c r="A42" s="48">
        <v>240463</v>
      </c>
      <c r="B42" s="49">
        <v>37753</v>
      </c>
      <c r="C42"/>
      <c r="D42" s="50">
        <v>365.678</v>
      </c>
      <c r="H42" s="106"/>
      <c r="I42" s="107"/>
    </row>
    <row r="43" spans="1:9" ht="23.25">
      <c r="A43" s="48">
        <v>240464</v>
      </c>
      <c r="B43" s="49">
        <v>37754</v>
      </c>
      <c r="C43"/>
      <c r="D43" s="50">
        <v>365.678</v>
      </c>
      <c r="H43" s="106"/>
      <c r="I43" s="107"/>
    </row>
    <row r="44" spans="1:9" ht="23.25">
      <c r="A44" s="48">
        <v>240465</v>
      </c>
      <c r="B44" s="49">
        <v>37755</v>
      </c>
      <c r="C44"/>
      <c r="D44" s="50">
        <v>365.678</v>
      </c>
      <c r="H44" s="106"/>
      <c r="I44" s="107"/>
    </row>
    <row r="45" spans="1:4" ht="23.25">
      <c r="A45" s="48">
        <v>240466</v>
      </c>
      <c r="B45" s="49">
        <v>37756</v>
      </c>
      <c r="C45"/>
      <c r="D45" s="50">
        <v>365.678</v>
      </c>
    </row>
    <row r="46" spans="1:4" ht="23.25">
      <c r="A46" s="48">
        <v>240467</v>
      </c>
      <c r="B46" s="49">
        <v>37757</v>
      </c>
      <c r="C46"/>
      <c r="D46" s="50">
        <v>365.678</v>
      </c>
    </row>
    <row r="47" spans="1:4" ht="23.25">
      <c r="A47" s="48">
        <v>240468</v>
      </c>
      <c r="B47" s="49">
        <v>37758</v>
      </c>
      <c r="C47"/>
      <c r="D47" s="50">
        <v>365.678</v>
      </c>
    </row>
    <row r="48" spans="1:4" ht="23.25">
      <c r="A48" s="48">
        <v>240469</v>
      </c>
      <c r="B48" s="49">
        <v>37759</v>
      </c>
      <c r="C48"/>
      <c r="D48" s="50">
        <v>365.678</v>
      </c>
    </row>
    <row r="49" spans="1:4" ht="23.25">
      <c r="A49" s="48">
        <v>240470</v>
      </c>
      <c r="B49" s="49">
        <v>37760</v>
      </c>
      <c r="C49"/>
      <c r="D49" s="50">
        <v>365.678</v>
      </c>
    </row>
    <row r="50" spans="1:4" ht="23.25">
      <c r="A50" s="48">
        <v>240471</v>
      </c>
      <c r="B50" s="49">
        <v>37761</v>
      </c>
      <c r="C50"/>
      <c r="D50" s="50">
        <v>365.678</v>
      </c>
    </row>
    <row r="51" spans="1:4" ht="23.25">
      <c r="A51" s="48">
        <v>240472</v>
      </c>
      <c r="B51" s="49">
        <v>37762</v>
      </c>
      <c r="C51"/>
      <c r="D51" s="50">
        <v>365.678</v>
      </c>
    </row>
    <row r="52" spans="1:4" ht="23.25">
      <c r="A52" s="48">
        <v>240473</v>
      </c>
      <c r="B52" s="49">
        <v>37763</v>
      </c>
      <c r="C52"/>
      <c r="D52" s="50">
        <v>365.678</v>
      </c>
    </row>
    <row r="53" spans="1:4" ht="23.25">
      <c r="A53" s="48">
        <v>240474</v>
      </c>
      <c r="B53" s="49">
        <v>37764</v>
      </c>
      <c r="C53"/>
      <c r="D53" s="50">
        <v>365.678</v>
      </c>
    </row>
    <row r="54" spans="1:4" ht="23.25">
      <c r="A54" s="48">
        <v>240475</v>
      </c>
      <c r="B54" s="49">
        <v>37765</v>
      </c>
      <c r="C54"/>
      <c r="D54" s="50">
        <v>365.678</v>
      </c>
    </row>
    <row r="55" spans="1:4" ht="23.25">
      <c r="A55" s="48">
        <v>240476</v>
      </c>
      <c r="B55" s="49">
        <v>37766</v>
      </c>
      <c r="C55"/>
      <c r="D55" s="50">
        <v>365.678</v>
      </c>
    </row>
    <row r="56" spans="1:4" ht="23.25">
      <c r="A56" s="48">
        <v>240477</v>
      </c>
      <c r="B56" s="49">
        <v>37767</v>
      </c>
      <c r="C56"/>
      <c r="D56" s="50">
        <v>365.678</v>
      </c>
    </row>
    <row r="57" spans="1:4" ht="23.25">
      <c r="A57" s="48">
        <v>240478</v>
      </c>
      <c r="B57" s="49">
        <v>37768</v>
      </c>
      <c r="C57"/>
      <c r="D57" s="50">
        <v>365.678</v>
      </c>
    </row>
    <row r="58" spans="1:5" ht="23.25">
      <c r="A58" s="48">
        <v>240479</v>
      </c>
      <c r="B58" s="49">
        <v>37769</v>
      </c>
      <c r="C58"/>
      <c r="D58" s="50">
        <v>365.678</v>
      </c>
      <c r="E58" s="57"/>
    </row>
    <row r="59" spans="1:5" ht="24">
      <c r="A59" s="48">
        <v>240480</v>
      </c>
      <c r="B59" s="49">
        <v>37770</v>
      </c>
      <c r="C59"/>
      <c r="D59" s="50">
        <v>365.90799999999996</v>
      </c>
      <c r="E59" s="11"/>
    </row>
    <row r="60" spans="1:4" ht="23.25">
      <c r="A60" s="48">
        <v>240481</v>
      </c>
      <c r="B60" s="49">
        <v>37771</v>
      </c>
      <c r="C60"/>
      <c r="D60" s="50">
        <v>366.518</v>
      </c>
    </row>
    <row r="61" spans="1:4" ht="23.25">
      <c r="A61" s="48">
        <v>240482</v>
      </c>
      <c r="B61" s="49">
        <v>37772</v>
      </c>
      <c r="C61"/>
      <c r="D61" s="50">
        <v>366.358</v>
      </c>
    </row>
    <row r="62" spans="1:4" ht="23.25">
      <c r="A62" s="48">
        <v>240483</v>
      </c>
      <c r="B62" s="49">
        <v>37773</v>
      </c>
      <c r="C62"/>
      <c r="D62" s="50">
        <v>366.14799999999997</v>
      </c>
    </row>
    <row r="63" spans="1:4" ht="23.25">
      <c r="A63" s="48">
        <v>240484</v>
      </c>
      <c r="B63" s="49">
        <v>37774</v>
      </c>
      <c r="C63"/>
      <c r="D63" s="50">
        <v>366.70799999999997</v>
      </c>
    </row>
    <row r="64" spans="1:4" ht="23.25">
      <c r="A64" s="48">
        <v>240485</v>
      </c>
      <c r="B64" s="49">
        <v>37775</v>
      </c>
      <c r="C64"/>
      <c r="D64" s="50">
        <v>366.178</v>
      </c>
    </row>
    <row r="65" spans="1:4" ht="23.25">
      <c r="A65" s="48">
        <v>240486</v>
      </c>
      <c r="B65" s="49">
        <v>37776</v>
      </c>
      <c r="C65"/>
      <c r="D65" s="50">
        <v>366.08799999999997</v>
      </c>
    </row>
    <row r="66" spans="1:4" ht="23.25">
      <c r="A66" s="48">
        <v>240487</v>
      </c>
      <c r="B66" s="49">
        <v>37777</v>
      </c>
      <c r="C66"/>
      <c r="D66" s="50">
        <v>367.138</v>
      </c>
    </row>
    <row r="67" spans="1:4" ht="23.25">
      <c r="A67" s="48">
        <v>240488</v>
      </c>
      <c r="B67" s="49">
        <v>37778</v>
      </c>
      <c r="C67"/>
      <c r="D67" s="50">
        <v>366.64799999999997</v>
      </c>
    </row>
    <row r="68" spans="1:4" ht="23.25">
      <c r="A68" s="48">
        <v>240489</v>
      </c>
      <c r="B68" s="49">
        <v>37779</v>
      </c>
      <c r="C68"/>
      <c r="D68" s="50">
        <v>366.08799999999997</v>
      </c>
    </row>
    <row r="69" spans="1:4" ht="23.25">
      <c r="A69" s="48">
        <v>240490</v>
      </c>
      <c r="B69" s="49">
        <v>37780</v>
      </c>
      <c r="C69"/>
      <c r="D69" s="50">
        <v>365.918</v>
      </c>
    </row>
    <row r="70" spans="1:5" ht="23.25">
      <c r="A70" s="48">
        <v>240491</v>
      </c>
      <c r="B70" s="49">
        <v>37781</v>
      </c>
      <c r="C70"/>
      <c r="D70" s="50">
        <v>365.828</v>
      </c>
      <c r="E70" s="51">
        <v>365.808</v>
      </c>
    </row>
    <row r="71" spans="1:4" ht="23.25">
      <c r="A71" s="48">
        <v>240492</v>
      </c>
      <c r="B71" s="49">
        <v>37782</v>
      </c>
      <c r="C71"/>
      <c r="D71" s="50">
        <v>365.788</v>
      </c>
    </row>
    <row r="72" spans="1:4" ht="23.25">
      <c r="A72" s="48">
        <v>240493</v>
      </c>
      <c r="B72" s="49">
        <v>37783</v>
      </c>
      <c r="C72"/>
      <c r="D72" s="50">
        <v>365.77799999999996</v>
      </c>
    </row>
    <row r="73" spans="1:4" ht="23.25">
      <c r="A73" s="48">
        <v>240494</v>
      </c>
      <c r="B73" s="49">
        <v>37784</v>
      </c>
      <c r="C73"/>
      <c r="D73" s="50">
        <v>365.77799999999996</v>
      </c>
    </row>
    <row r="74" spans="1:4" ht="23.25">
      <c r="A74" s="48">
        <v>240495</v>
      </c>
      <c r="B74" s="49">
        <v>37785</v>
      </c>
      <c r="C74"/>
      <c r="D74" s="50">
        <v>365.77799999999996</v>
      </c>
    </row>
    <row r="75" spans="1:4" ht="23.25">
      <c r="A75" s="48">
        <v>240496</v>
      </c>
      <c r="B75" s="49">
        <v>37786</v>
      </c>
      <c r="C75"/>
      <c r="D75" s="50">
        <v>365.77799999999996</v>
      </c>
    </row>
    <row r="76" spans="1:4" ht="23.25">
      <c r="A76" s="48">
        <v>240497</v>
      </c>
      <c r="B76" s="49">
        <v>37787</v>
      </c>
      <c r="C76"/>
      <c r="D76" s="50">
        <v>365.77799999999996</v>
      </c>
    </row>
    <row r="77" spans="1:5" ht="23.25">
      <c r="A77" s="48">
        <v>240498</v>
      </c>
      <c r="B77" s="49">
        <v>37788</v>
      </c>
      <c r="C77"/>
      <c r="D77" s="50">
        <v>365.77799999999996</v>
      </c>
      <c r="E77" s="57">
        <v>365.778</v>
      </c>
    </row>
    <row r="78" spans="1:4" ht="23.25">
      <c r="A78" s="48">
        <v>240499</v>
      </c>
      <c r="B78" s="49">
        <v>37789</v>
      </c>
      <c r="C78"/>
      <c r="D78" s="50">
        <v>365.77799999999996</v>
      </c>
    </row>
    <row r="79" spans="1:4" ht="23.25">
      <c r="A79" s="48">
        <v>240500</v>
      </c>
      <c r="B79" s="49">
        <v>37790</v>
      </c>
      <c r="C79"/>
      <c r="D79" s="50">
        <v>365.77799999999996</v>
      </c>
    </row>
    <row r="80" spans="1:4" ht="23.25">
      <c r="A80" s="48">
        <v>240501</v>
      </c>
      <c r="B80" s="49">
        <v>37791</v>
      </c>
      <c r="C80"/>
      <c r="D80" s="50">
        <v>365.828</v>
      </c>
    </row>
    <row r="81" spans="1:4" ht="23.25">
      <c r="A81" s="48">
        <v>240502</v>
      </c>
      <c r="B81" s="49">
        <v>37792</v>
      </c>
      <c r="C81"/>
      <c r="D81" s="50">
        <v>365.83799999999997</v>
      </c>
    </row>
    <row r="82" spans="1:4" ht="23.25">
      <c r="A82" s="48">
        <v>240503</v>
      </c>
      <c r="B82" s="49">
        <v>37793</v>
      </c>
      <c r="C82"/>
      <c r="D82" s="50">
        <v>365.788</v>
      </c>
    </row>
    <row r="83" spans="1:5" ht="23.25">
      <c r="A83" s="48">
        <v>240504</v>
      </c>
      <c r="B83" s="49">
        <v>37794</v>
      </c>
      <c r="C83"/>
      <c r="D83" s="50">
        <v>365.77799999999996</v>
      </c>
      <c r="E83" s="51">
        <v>365.778</v>
      </c>
    </row>
    <row r="84" spans="1:4" ht="23.25">
      <c r="A84" s="48">
        <v>240505</v>
      </c>
      <c r="B84" s="49">
        <v>37795</v>
      </c>
      <c r="C84"/>
      <c r="D84" s="50">
        <v>365.77799999999996</v>
      </c>
    </row>
    <row r="85" spans="1:4" ht="23.25">
      <c r="A85" s="48">
        <v>240506</v>
      </c>
      <c r="B85" s="49">
        <v>37796</v>
      </c>
      <c r="C85"/>
      <c r="D85" s="50">
        <v>365.77799999999996</v>
      </c>
    </row>
    <row r="86" spans="1:4" ht="23.25">
      <c r="A86" s="48">
        <v>240507</v>
      </c>
      <c r="B86" s="49">
        <v>37797</v>
      </c>
      <c r="C86"/>
      <c r="D86" s="50">
        <v>365.77799999999996</v>
      </c>
    </row>
    <row r="87" spans="1:5" ht="23.25">
      <c r="A87" s="48">
        <v>240508</v>
      </c>
      <c r="B87" s="49">
        <v>37798</v>
      </c>
      <c r="C87"/>
      <c r="D87" s="50">
        <v>365.77799999999996</v>
      </c>
      <c r="E87" s="57"/>
    </row>
    <row r="88" spans="1:4" ht="23.25">
      <c r="A88" s="48">
        <v>240509</v>
      </c>
      <c r="B88" s="49">
        <v>37799</v>
      </c>
      <c r="C88"/>
      <c r="D88" s="50">
        <v>365.77799999999996</v>
      </c>
    </row>
    <row r="89" spans="1:4" ht="23.25">
      <c r="A89" s="48">
        <v>240510</v>
      </c>
      <c r="B89" s="49">
        <v>37800</v>
      </c>
      <c r="C89"/>
      <c r="D89" s="50">
        <v>365.77799999999996</v>
      </c>
    </row>
    <row r="90" spans="1:4" ht="23.25">
      <c r="A90" s="48">
        <v>240511</v>
      </c>
      <c r="B90" s="49">
        <v>37801</v>
      </c>
      <c r="C90"/>
      <c r="D90" s="50">
        <v>365.77799999999996</v>
      </c>
    </row>
    <row r="91" spans="1:4" ht="23.25">
      <c r="A91" s="48">
        <v>240512</v>
      </c>
      <c r="B91" s="49">
        <v>37802</v>
      </c>
      <c r="C91"/>
      <c r="D91" s="50">
        <v>365.77799999999996</v>
      </c>
    </row>
    <row r="92" spans="1:4" ht="23.25">
      <c r="A92" s="48">
        <v>240513</v>
      </c>
      <c r="B92" s="49">
        <v>37803</v>
      </c>
      <c r="C92"/>
      <c r="D92" s="50">
        <v>365.788</v>
      </c>
    </row>
    <row r="93" spans="1:4" ht="23.25">
      <c r="A93" s="48">
        <v>240514</v>
      </c>
      <c r="B93" s="49">
        <v>37804</v>
      </c>
      <c r="C93"/>
      <c r="D93" s="50">
        <v>365.868</v>
      </c>
    </row>
    <row r="94" spans="1:4" ht="23.25">
      <c r="A94" s="48">
        <v>240515</v>
      </c>
      <c r="B94" s="49">
        <v>37805</v>
      </c>
      <c r="C94"/>
      <c r="D94" s="50">
        <v>366.02799999999996</v>
      </c>
    </row>
    <row r="95" spans="1:4" ht="23.25">
      <c r="A95" s="48">
        <v>240516</v>
      </c>
      <c r="B95" s="49">
        <v>37806</v>
      </c>
      <c r="C95"/>
      <c r="D95" s="50">
        <v>365.95799999999997</v>
      </c>
    </row>
    <row r="96" spans="1:4" ht="23.25">
      <c r="A96" s="48">
        <v>240517</v>
      </c>
      <c r="B96" s="49">
        <v>37807</v>
      </c>
      <c r="C96"/>
      <c r="D96" s="50">
        <v>365.868</v>
      </c>
    </row>
    <row r="97" spans="1:4" ht="23.25">
      <c r="A97" s="48">
        <v>240518</v>
      </c>
      <c r="B97" s="49">
        <v>37808</v>
      </c>
      <c r="C97"/>
      <c r="D97" s="50">
        <v>365.818</v>
      </c>
    </row>
    <row r="98" spans="1:4" ht="23.25">
      <c r="A98" s="48">
        <v>240519</v>
      </c>
      <c r="B98" s="49">
        <v>37809</v>
      </c>
      <c r="C98"/>
      <c r="D98" s="50">
        <v>365.928</v>
      </c>
    </row>
    <row r="99" spans="1:5" ht="23.25">
      <c r="A99" s="48">
        <v>240520</v>
      </c>
      <c r="B99" s="49">
        <v>37810</v>
      </c>
      <c r="C99"/>
      <c r="D99" s="50">
        <v>366.048</v>
      </c>
      <c r="E99" s="51">
        <v>365.978</v>
      </c>
    </row>
    <row r="100" spans="1:4" ht="23.25">
      <c r="A100" s="48">
        <v>240521</v>
      </c>
      <c r="B100" s="49">
        <v>37811</v>
      </c>
      <c r="C100"/>
      <c r="D100" s="50">
        <v>365.918</v>
      </c>
    </row>
    <row r="101" spans="1:4" ht="23.25">
      <c r="A101" s="48">
        <v>240522</v>
      </c>
      <c r="B101" s="49">
        <v>37812</v>
      </c>
      <c r="C101"/>
      <c r="D101" s="50">
        <v>365.848</v>
      </c>
    </row>
    <row r="102" spans="1:4" ht="23.25">
      <c r="A102" s="48">
        <v>240523</v>
      </c>
      <c r="B102" s="49">
        <v>37813</v>
      </c>
      <c r="C102"/>
      <c r="D102" s="50">
        <v>365.788</v>
      </c>
    </row>
    <row r="103" spans="1:5" ht="23.25">
      <c r="A103" s="48">
        <v>240524</v>
      </c>
      <c r="B103" s="49">
        <v>37814</v>
      </c>
      <c r="C103"/>
      <c r="D103" s="50">
        <v>365.748</v>
      </c>
      <c r="E103" s="51">
        <v>365.748</v>
      </c>
    </row>
    <row r="104" spans="1:4" ht="23.25">
      <c r="A104" s="48">
        <v>240525</v>
      </c>
      <c r="B104" s="49">
        <v>37815</v>
      </c>
      <c r="C104"/>
      <c r="D104" s="50">
        <v>365.728</v>
      </c>
    </row>
    <row r="105" spans="1:4" ht="23.25">
      <c r="A105" s="48">
        <v>240526</v>
      </c>
      <c r="B105" s="49">
        <v>37816</v>
      </c>
      <c r="C105"/>
      <c r="D105" s="50">
        <v>365.688</v>
      </c>
    </row>
    <row r="106" spans="1:4" ht="23.25">
      <c r="A106" s="48">
        <v>240527</v>
      </c>
      <c r="B106" s="49">
        <v>37817</v>
      </c>
      <c r="C106"/>
      <c r="D106" s="50">
        <v>365.688</v>
      </c>
    </row>
    <row r="107" spans="1:4" ht="23.25">
      <c r="A107" s="48">
        <v>240528</v>
      </c>
      <c r="B107" s="49">
        <v>37818</v>
      </c>
      <c r="C107"/>
      <c r="D107" s="50">
        <v>365.698</v>
      </c>
    </row>
    <row r="108" spans="1:4" ht="23.25">
      <c r="A108" s="48">
        <v>240529</v>
      </c>
      <c r="B108" s="49">
        <v>37819</v>
      </c>
      <c r="C108"/>
      <c r="D108" s="50">
        <v>365.698</v>
      </c>
    </row>
    <row r="109" spans="1:4" ht="23.25">
      <c r="A109" s="48">
        <v>240530</v>
      </c>
      <c r="B109" s="49">
        <v>37820</v>
      </c>
      <c r="C109"/>
      <c r="D109" s="50">
        <v>365.698</v>
      </c>
    </row>
    <row r="110" spans="1:4" ht="23.25">
      <c r="A110" s="48">
        <v>240531</v>
      </c>
      <c r="B110" s="49">
        <v>37821</v>
      </c>
      <c r="C110"/>
      <c r="D110" s="50">
        <v>365.65799999999996</v>
      </c>
    </row>
    <row r="111" spans="1:4" ht="23.25">
      <c r="A111" s="48">
        <v>240532</v>
      </c>
      <c r="B111" s="49">
        <v>37822</v>
      </c>
      <c r="C111"/>
      <c r="D111" s="50">
        <v>365.808</v>
      </c>
    </row>
    <row r="112" spans="1:4" ht="23.25">
      <c r="A112" s="48">
        <v>240533</v>
      </c>
      <c r="B112" s="49">
        <v>37823</v>
      </c>
      <c r="C112"/>
      <c r="D112" s="50">
        <v>366.45799999999997</v>
      </c>
    </row>
    <row r="113" spans="1:4" ht="23.25">
      <c r="A113" s="48">
        <v>240534</v>
      </c>
      <c r="B113" s="49">
        <v>37824</v>
      </c>
      <c r="C113"/>
      <c r="D113" s="50">
        <v>366.21799999999996</v>
      </c>
    </row>
    <row r="114" spans="1:4" ht="23.25">
      <c r="A114" s="48">
        <v>240535</v>
      </c>
      <c r="B114" s="49">
        <v>37825</v>
      </c>
      <c r="C114"/>
      <c r="D114" s="50">
        <v>365.89799999999997</v>
      </c>
    </row>
    <row r="115" spans="1:4" ht="23.25">
      <c r="A115" s="48">
        <v>240536</v>
      </c>
      <c r="B115" s="49">
        <v>37826</v>
      </c>
      <c r="C115"/>
      <c r="D115" s="50">
        <v>365.788</v>
      </c>
    </row>
    <row r="116" spans="1:4" ht="23.25">
      <c r="A116" s="48">
        <v>240537</v>
      </c>
      <c r="B116" s="49">
        <v>37827</v>
      </c>
      <c r="C116"/>
      <c r="D116" s="50">
        <v>366.098</v>
      </c>
    </row>
    <row r="117" spans="1:4" ht="23.25">
      <c r="A117" s="48">
        <v>240538</v>
      </c>
      <c r="B117" s="49">
        <v>37828</v>
      </c>
      <c r="C117"/>
      <c r="D117" s="50">
        <v>365.878</v>
      </c>
    </row>
    <row r="118" spans="1:4" ht="23.25">
      <c r="A118" s="48">
        <v>240539</v>
      </c>
      <c r="B118" s="49">
        <v>37829</v>
      </c>
      <c r="C118"/>
      <c r="D118" s="50">
        <v>365.748</v>
      </c>
    </row>
    <row r="119" spans="1:5" ht="23.25">
      <c r="A119" s="48">
        <v>240540</v>
      </c>
      <c r="B119" s="49">
        <v>37830</v>
      </c>
      <c r="C119"/>
      <c r="D119" s="50">
        <v>365.788</v>
      </c>
      <c r="E119" s="51">
        <v>365.718</v>
      </c>
    </row>
    <row r="120" spans="1:4" ht="23.25">
      <c r="A120" s="48">
        <v>240541</v>
      </c>
      <c r="B120" s="49">
        <v>37831</v>
      </c>
      <c r="C120"/>
      <c r="D120" s="50">
        <v>365.90799999999996</v>
      </c>
    </row>
    <row r="121" spans="1:4" ht="23.25">
      <c r="A121" s="48">
        <v>240542</v>
      </c>
      <c r="B121" s="49">
        <v>37832</v>
      </c>
      <c r="C121"/>
      <c r="D121" s="50">
        <v>365.888</v>
      </c>
    </row>
    <row r="122" spans="1:4" ht="23.25">
      <c r="A122" s="48">
        <v>240543</v>
      </c>
      <c r="B122" s="49">
        <v>37833</v>
      </c>
      <c r="C122"/>
      <c r="D122" s="50">
        <v>365.878</v>
      </c>
    </row>
    <row r="123" spans="1:4" ht="23.25">
      <c r="A123" s="48">
        <v>240544</v>
      </c>
      <c r="B123" s="49">
        <v>37834</v>
      </c>
      <c r="C123"/>
      <c r="D123" s="50">
        <v>365.818</v>
      </c>
    </row>
    <row r="124" spans="1:4" ht="23.25">
      <c r="A124" s="48">
        <v>240545</v>
      </c>
      <c r="B124" s="49">
        <v>37835</v>
      </c>
      <c r="C124"/>
      <c r="D124" s="50">
        <v>365.798</v>
      </c>
    </row>
    <row r="125" spans="1:4" ht="23.25">
      <c r="A125" s="48">
        <v>240546</v>
      </c>
      <c r="B125" s="49">
        <v>37836</v>
      </c>
      <c r="C125"/>
      <c r="D125" s="50">
        <v>365.798</v>
      </c>
    </row>
    <row r="126" spans="1:5" ht="23.25">
      <c r="A126" s="48">
        <v>240547</v>
      </c>
      <c r="B126" s="49">
        <v>37837</v>
      </c>
      <c r="C126"/>
      <c r="D126" s="50">
        <v>365.848</v>
      </c>
      <c r="E126" s="51">
        <v>365.828</v>
      </c>
    </row>
    <row r="127" spans="1:4" ht="23.25">
      <c r="A127" s="48">
        <v>240548</v>
      </c>
      <c r="B127" s="49">
        <v>37838</v>
      </c>
      <c r="C127"/>
      <c r="D127" s="50">
        <v>365.758</v>
      </c>
    </row>
    <row r="128" spans="1:4" ht="23.25">
      <c r="A128" s="48">
        <v>240549</v>
      </c>
      <c r="B128" s="49">
        <v>37839</v>
      </c>
      <c r="C128"/>
      <c r="D128" s="50">
        <v>365.758</v>
      </c>
    </row>
    <row r="129" spans="1:4" ht="23.25">
      <c r="A129" s="48">
        <v>240550</v>
      </c>
      <c r="B129" s="49">
        <v>37840</v>
      </c>
      <c r="C129"/>
      <c r="D129" s="50">
        <v>365.748</v>
      </c>
    </row>
    <row r="130" spans="1:4" ht="23.25">
      <c r="A130" s="48">
        <v>240551</v>
      </c>
      <c r="B130" s="49">
        <v>37841</v>
      </c>
      <c r="C130"/>
      <c r="D130" s="50">
        <v>365.748</v>
      </c>
    </row>
    <row r="131" spans="1:4" ht="23.25">
      <c r="A131" s="48">
        <v>240552</v>
      </c>
      <c r="B131" s="49">
        <v>37842</v>
      </c>
      <c r="C131"/>
      <c r="D131" s="50">
        <v>365.71799999999996</v>
      </c>
    </row>
    <row r="132" spans="1:4" ht="23.25">
      <c r="A132" s="48">
        <v>240553</v>
      </c>
      <c r="B132" s="49">
        <v>37843</v>
      </c>
      <c r="C132"/>
      <c r="D132" s="50">
        <v>365.698</v>
      </c>
    </row>
    <row r="133" spans="1:10" ht="23.25">
      <c r="A133" s="48">
        <v>240554</v>
      </c>
      <c r="B133" s="49">
        <v>37844</v>
      </c>
      <c r="C133"/>
      <c r="D133" s="50">
        <v>365.70799999999997</v>
      </c>
      <c r="J133" s="51"/>
    </row>
    <row r="134" spans="1:5" ht="23.25">
      <c r="A134" s="48">
        <v>240555</v>
      </c>
      <c r="B134" s="49">
        <v>37845</v>
      </c>
      <c r="C134"/>
      <c r="D134" s="50">
        <v>365.71799999999996</v>
      </c>
      <c r="E134" s="57"/>
    </row>
    <row r="135" spans="1:5" ht="23.25">
      <c r="A135" s="48">
        <v>240556</v>
      </c>
      <c r="B135" s="49">
        <v>37846</v>
      </c>
      <c r="C135"/>
      <c r="D135" s="50">
        <v>365.698</v>
      </c>
      <c r="E135" s="57"/>
    </row>
    <row r="136" spans="1:4" ht="23.25">
      <c r="A136" s="48">
        <v>240557</v>
      </c>
      <c r="B136" s="49">
        <v>37847</v>
      </c>
      <c r="C136"/>
      <c r="D136" s="50">
        <v>365.688</v>
      </c>
    </row>
    <row r="137" spans="1:4" ht="23.25">
      <c r="A137" s="48">
        <v>240558</v>
      </c>
      <c r="B137" s="49">
        <v>37848</v>
      </c>
      <c r="C137"/>
      <c r="D137" s="50">
        <v>365.71799999999996</v>
      </c>
    </row>
    <row r="138" spans="1:4" ht="23.25">
      <c r="A138" s="48">
        <v>240559</v>
      </c>
      <c r="B138" s="49">
        <v>37849</v>
      </c>
      <c r="C138"/>
      <c r="D138" s="50">
        <v>365.71799999999996</v>
      </c>
    </row>
    <row r="139" spans="1:4" ht="23.25">
      <c r="A139" s="48">
        <v>240560</v>
      </c>
      <c r="B139" s="49">
        <v>37850</v>
      </c>
      <c r="C139"/>
      <c r="D139" s="50">
        <v>365.698</v>
      </c>
    </row>
    <row r="140" spans="1:4" ht="23.25">
      <c r="A140" s="48">
        <v>240561</v>
      </c>
      <c r="B140" s="49">
        <v>37851</v>
      </c>
      <c r="C140"/>
      <c r="D140" s="50">
        <v>365.698</v>
      </c>
    </row>
    <row r="141" spans="1:5" ht="23.25">
      <c r="A141" s="48">
        <v>240562</v>
      </c>
      <c r="B141" s="49">
        <v>37852</v>
      </c>
      <c r="C141"/>
      <c r="D141" s="50">
        <v>365.668</v>
      </c>
      <c r="E141" s="51">
        <v>365.668</v>
      </c>
    </row>
    <row r="142" spans="1:4" ht="23.25">
      <c r="A142" s="48">
        <v>240563</v>
      </c>
      <c r="B142" s="49">
        <v>37853</v>
      </c>
      <c r="C142"/>
      <c r="D142" s="50">
        <v>365.688</v>
      </c>
    </row>
    <row r="143" spans="1:4" ht="23.25">
      <c r="A143" s="48">
        <v>240564</v>
      </c>
      <c r="B143" s="49">
        <v>37854</v>
      </c>
      <c r="C143"/>
      <c r="D143" s="50">
        <v>365.70799999999997</v>
      </c>
    </row>
    <row r="144" spans="1:4" ht="23.25">
      <c r="A144" s="48">
        <v>240565</v>
      </c>
      <c r="B144" s="49">
        <v>37855</v>
      </c>
      <c r="C144"/>
      <c r="D144" s="50">
        <v>365.688</v>
      </c>
    </row>
    <row r="145" spans="1:5" ht="23.25">
      <c r="A145" s="48">
        <v>240566</v>
      </c>
      <c r="B145" s="49">
        <v>37856</v>
      </c>
      <c r="C145"/>
      <c r="D145" s="50">
        <v>365.698</v>
      </c>
      <c r="E145" s="51">
        <v>365.678</v>
      </c>
    </row>
    <row r="146" spans="1:4" ht="23.25">
      <c r="A146" s="48">
        <v>240567</v>
      </c>
      <c r="B146" s="49">
        <v>37857</v>
      </c>
      <c r="C146"/>
      <c r="D146" s="50">
        <v>365.748</v>
      </c>
    </row>
    <row r="147" spans="1:5" ht="24">
      <c r="A147" s="48">
        <v>240568</v>
      </c>
      <c r="B147" s="49">
        <v>37858</v>
      </c>
      <c r="C147"/>
      <c r="D147" s="50">
        <v>366.018</v>
      </c>
      <c r="E147" s="11"/>
    </row>
    <row r="148" spans="1:4" ht="23.25">
      <c r="A148" s="48">
        <v>240569</v>
      </c>
      <c r="B148" s="49">
        <v>37859</v>
      </c>
      <c r="C148"/>
      <c r="D148" s="50">
        <v>365.998</v>
      </c>
    </row>
    <row r="149" spans="1:4" ht="23.25">
      <c r="A149" s="48">
        <v>240570</v>
      </c>
      <c r="B149" s="49">
        <v>37860</v>
      </c>
      <c r="C149"/>
      <c r="D149" s="50">
        <v>365.988</v>
      </c>
    </row>
    <row r="150" spans="1:4" ht="23.25">
      <c r="A150" s="48">
        <v>240571</v>
      </c>
      <c r="B150" s="49">
        <v>37861</v>
      </c>
      <c r="C150"/>
      <c r="D150" s="50">
        <v>366.018</v>
      </c>
    </row>
    <row r="151" spans="1:5" ht="24">
      <c r="A151" s="48">
        <v>240572</v>
      </c>
      <c r="B151" s="49">
        <v>37862</v>
      </c>
      <c r="C151"/>
      <c r="D151" s="50">
        <v>366.038</v>
      </c>
      <c r="E151" s="11"/>
    </row>
    <row r="152" spans="1:4" ht="23.25">
      <c r="A152" s="48">
        <v>240573</v>
      </c>
      <c r="B152" s="49">
        <v>37863</v>
      </c>
      <c r="C152"/>
      <c r="D152" s="50">
        <v>366.15799999999996</v>
      </c>
    </row>
    <row r="153" spans="1:4" ht="23.25">
      <c r="A153" s="48">
        <v>240574</v>
      </c>
      <c r="B153" s="49">
        <v>37864</v>
      </c>
      <c r="C153"/>
      <c r="D153" s="50">
        <v>366.08799999999997</v>
      </c>
    </row>
    <row r="154" spans="1:4" ht="23.25">
      <c r="A154" s="48">
        <v>240575</v>
      </c>
      <c r="B154" s="49">
        <v>37865</v>
      </c>
      <c r="C154"/>
      <c r="D154" s="50">
        <v>366.118</v>
      </c>
    </row>
    <row r="155" spans="1:4" ht="23.25">
      <c r="A155" s="48">
        <v>240576</v>
      </c>
      <c r="B155" s="49">
        <v>37866</v>
      </c>
      <c r="C155"/>
      <c r="D155" s="50">
        <v>366.018</v>
      </c>
    </row>
    <row r="156" spans="1:4" ht="23.25">
      <c r="A156" s="48">
        <v>240577</v>
      </c>
      <c r="B156" s="49">
        <v>37867</v>
      </c>
      <c r="C156"/>
      <c r="D156" s="50">
        <v>365.948</v>
      </c>
    </row>
    <row r="157" spans="1:4" ht="23.25">
      <c r="A157" s="48">
        <v>240578</v>
      </c>
      <c r="B157" s="49">
        <v>37868</v>
      </c>
      <c r="C157"/>
      <c r="D157" s="50">
        <v>365.918</v>
      </c>
    </row>
    <row r="158" spans="1:4" ht="23.25">
      <c r="A158" s="48">
        <v>240579</v>
      </c>
      <c r="B158" s="49">
        <v>37869</v>
      </c>
      <c r="C158"/>
      <c r="D158" s="50">
        <v>365.878</v>
      </c>
    </row>
    <row r="159" spans="1:4" ht="23.25">
      <c r="A159" s="48">
        <v>240580</v>
      </c>
      <c r="B159" s="49">
        <v>37870</v>
      </c>
      <c r="C159"/>
      <c r="D159" s="50">
        <v>365.878</v>
      </c>
    </row>
    <row r="160" spans="1:4" ht="23.25">
      <c r="A160" s="48">
        <v>240581</v>
      </c>
      <c r="B160" s="49">
        <v>37871</v>
      </c>
      <c r="C160"/>
      <c r="D160" s="50">
        <v>365.83799999999997</v>
      </c>
    </row>
    <row r="161" spans="1:5" ht="23.25">
      <c r="A161" s="48">
        <v>240582</v>
      </c>
      <c r="B161" s="49">
        <v>37872</v>
      </c>
      <c r="C161"/>
      <c r="D161" s="50">
        <v>366.018</v>
      </c>
      <c r="E161" s="51">
        <v>365.858</v>
      </c>
    </row>
    <row r="162" spans="1:4" ht="23.25">
      <c r="A162" s="48">
        <v>240583</v>
      </c>
      <c r="B162" s="49">
        <v>37873</v>
      </c>
      <c r="C162"/>
      <c r="D162" s="50">
        <v>366.008</v>
      </c>
    </row>
    <row r="163" spans="1:4" ht="23.25">
      <c r="A163" s="48">
        <v>240584</v>
      </c>
      <c r="B163" s="49">
        <v>37874</v>
      </c>
      <c r="C163"/>
      <c r="D163" s="50">
        <v>365.95799999999997</v>
      </c>
    </row>
    <row r="164" spans="1:4" ht="23.25">
      <c r="A164" s="48">
        <v>240585</v>
      </c>
      <c r="B164" s="49">
        <v>37875</v>
      </c>
      <c r="C164"/>
      <c r="D164" s="50">
        <v>365.96799999999996</v>
      </c>
    </row>
    <row r="165" spans="1:4" ht="23.25">
      <c r="A165" s="48">
        <v>240586</v>
      </c>
      <c r="B165" s="49">
        <v>37876</v>
      </c>
      <c r="C165"/>
      <c r="D165" s="50">
        <v>367.378</v>
      </c>
    </row>
    <row r="166" spans="1:4" ht="23.25">
      <c r="A166" s="48">
        <v>240587</v>
      </c>
      <c r="B166" s="49">
        <v>37877</v>
      </c>
      <c r="C166"/>
      <c r="D166" s="50">
        <v>367.328</v>
      </c>
    </row>
    <row r="167" spans="1:5" ht="23.25">
      <c r="A167" s="48">
        <v>240588</v>
      </c>
      <c r="B167" s="49">
        <v>37878</v>
      </c>
      <c r="C167"/>
      <c r="D167" s="50">
        <v>368.578</v>
      </c>
      <c r="E167" s="51">
        <v>367.578</v>
      </c>
    </row>
    <row r="168" spans="1:4" ht="23.25">
      <c r="A168" s="48">
        <v>240589</v>
      </c>
      <c r="B168" s="49">
        <v>37879</v>
      </c>
      <c r="C168"/>
      <c r="D168" s="50">
        <v>367.298</v>
      </c>
    </row>
    <row r="169" spans="1:4" ht="23.25">
      <c r="A169" s="48">
        <v>240590</v>
      </c>
      <c r="B169" s="49">
        <v>37880</v>
      </c>
      <c r="C169"/>
      <c r="D169" s="50">
        <v>366.71799999999996</v>
      </c>
    </row>
    <row r="170" spans="1:4" ht="23.25">
      <c r="A170" s="48">
        <v>240591</v>
      </c>
      <c r="B170" s="49">
        <v>37881</v>
      </c>
      <c r="C170"/>
      <c r="D170" s="50">
        <v>366.508</v>
      </c>
    </row>
    <row r="171" spans="1:4" ht="23.25">
      <c r="A171" s="48">
        <v>240592</v>
      </c>
      <c r="B171" s="49">
        <v>37882</v>
      </c>
      <c r="C171"/>
      <c r="D171" s="50">
        <v>367.848</v>
      </c>
    </row>
    <row r="172" spans="1:5" ht="23.25">
      <c r="A172" s="48">
        <v>240593</v>
      </c>
      <c r="B172" s="49">
        <v>37883</v>
      </c>
      <c r="C172"/>
      <c r="D172" s="50">
        <v>367.738</v>
      </c>
      <c r="E172" s="57"/>
    </row>
    <row r="173" spans="1:4" ht="23.25">
      <c r="A173" s="48">
        <v>240594</v>
      </c>
      <c r="B173" s="49">
        <v>37884</v>
      </c>
      <c r="C173"/>
      <c r="D173" s="50">
        <v>366.598</v>
      </c>
    </row>
    <row r="174" spans="1:4" ht="23.25">
      <c r="A174" s="48">
        <v>240595</v>
      </c>
      <c r="B174" s="49">
        <v>37885</v>
      </c>
      <c r="C174"/>
      <c r="D174" s="50">
        <v>366.40799999999996</v>
      </c>
    </row>
    <row r="175" spans="1:4" ht="23.25">
      <c r="A175" s="48">
        <v>240596</v>
      </c>
      <c r="B175" s="49">
        <v>37886</v>
      </c>
      <c r="C175"/>
      <c r="D175" s="50">
        <v>366.348</v>
      </c>
    </row>
    <row r="176" spans="1:4" ht="23.25">
      <c r="A176" s="48">
        <v>240597</v>
      </c>
      <c r="B176" s="49">
        <v>37887</v>
      </c>
      <c r="C176"/>
      <c r="D176" s="50">
        <v>366.64799999999997</v>
      </c>
    </row>
    <row r="177" spans="1:4" ht="23.25">
      <c r="A177" s="48">
        <v>240598</v>
      </c>
      <c r="B177" s="49">
        <v>37888</v>
      </c>
      <c r="C177"/>
      <c r="D177" s="50">
        <v>366.328</v>
      </c>
    </row>
    <row r="178" spans="1:4" ht="23.25">
      <c r="A178" s="48">
        <v>240599</v>
      </c>
      <c r="B178" s="49">
        <v>37889</v>
      </c>
      <c r="C178"/>
      <c r="D178" s="50">
        <v>366.848</v>
      </c>
    </row>
    <row r="179" spans="1:4" ht="23.25">
      <c r="A179" s="48">
        <v>240600</v>
      </c>
      <c r="B179" s="49">
        <v>37890</v>
      </c>
      <c r="C179"/>
      <c r="D179" s="50">
        <v>366.40799999999996</v>
      </c>
    </row>
    <row r="180" spans="1:5" ht="23.25">
      <c r="A180" s="48">
        <v>240601</v>
      </c>
      <c r="B180" s="49">
        <v>37891</v>
      </c>
      <c r="C180"/>
      <c r="D180" s="50">
        <v>366.448</v>
      </c>
      <c r="E180" s="57"/>
    </row>
    <row r="181" spans="1:4" ht="23.25">
      <c r="A181" s="48">
        <v>240602</v>
      </c>
      <c r="B181" s="49">
        <v>37892</v>
      </c>
      <c r="C181"/>
      <c r="D181" s="50">
        <v>366.348</v>
      </c>
    </row>
    <row r="182" spans="1:4" ht="23.25">
      <c r="A182" s="48">
        <v>240603</v>
      </c>
      <c r="B182" s="49">
        <v>37893</v>
      </c>
      <c r="C182"/>
      <c r="D182" s="50">
        <v>366.27799999999996</v>
      </c>
    </row>
    <row r="183" spans="1:4" ht="23.25">
      <c r="A183" s="48">
        <v>240604</v>
      </c>
      <c r="B183" s="49">
        <v>37894</v>
      </c>
      <c r="C183"/>
      <c r="D183" s="50">
        <v>366.258</v>
      </c>
    </row>
    <row r="184" spans="1:4" ht="23.25">
      <c r="A184" s="48">
        <v>240605</v>
      </c>
      <c r="B184" s="49">
        <v>37895</v>
      </c>
      <c r="C184"/>
      <c r="D184" s="50">
        <v>367.878</v>
      </c>
    </row>
    <row r="185" spans="1:4" ht="23.25">
      <c r="A185" s="48">
        <v>240606</v>
      </c>
      <c r="B185" s="49">
        <v>37896</v>
      </c>
      <c r="C185"/>
      <c r="D185" s="50">
        <v>369.008</v>
      </c>
    </row>
    <row r="186" spans="1:4" ht="23.25">
      <c r="A186" s="48">
        <v>240607</v>
      </c>
      <c r="B186" s="49">
        <v>37897</v>
      </c>
      <c r="C186"/>
      <c r="D186" s="50">
        <v>366.878</v>
      </c>
    </row>
    <row r="187" spans="1:4" ht="23.25">
      <c r="A187" s="48">
        <v>240608</v>
      </c>
      <c r="B187" s="49">
        <v>37898</v>
      </c>
      <c r="C187"/>
      <c r="D187" s="50">
        <v>367.928</v>
      </c>
    </row>
    <row r="188" spans="1:4" ht="23.25">
      <c r="A188" s="48">
        <v>240609</v>
      </c>
      <c r="B188" s="49">
        <v>37899</v>
      </c>
      <c r="C188"/>
      <c r="D188" s="50">
        <v>366.698</v>
      </c>
    </row>
    <row r="189" spans="1:4" ht="23.25">
      <c r="A189" s="48">
        <v>240610</v>
      </c>
      <c r="B189" s="49">
        <v>37900</v>
      </c>
      <c r="C189"/>
      <c r="D189" s="50">
        <v>366.71799999999996</v>
      </c>
    </row>
    <row r="190" spans="1:4" ht="23.25">
      <c r="A190" s="48">
        <v>240611</v>
      </c>
      <c r="B190" s="49">
        <v>37901</v>
      </c>
      <c r="C190"/>
      <c r="D190" s="50">
        <v>366.608</v>
      </c>
    </row>
    <row r="191" spans="1:4" ht="23.25">
      <c r="A191" s="48">
        <v>240612</v>
      </c>
      <c r="B191" s="49">
        <v>37902</v>
      </c>
      <c r="C191"/>
      <c r="D191" s="50">
        <v>366.548</v>
      </c>
    </row>
    <row r="192" spans="1:4" ht="23.25">
      <c r="A192" s="48">
        <v>240613</v>
      </c>
      <c r="B192" s="49">
        <v>37903</v>
      </c>
      <c r="C192"/>
      <c r="D192" s="50">
        <v>366.388</v>
      </c>
    </row>
    <row r="193" spans="1:5" ht="23.25">
      <c r="A193" s="48">
        <v>240614</v>
      </c>
      <c r="B193" s="49">
        <v>37904</v>
      </c>
      <c r="C193"/>
      <c r="D193" s="50">
        <v>366.318</v>
      </c>
      <c r="E193" s="51">
        <v>366.308</v>
      </c>
    </row>
    <row r="194" spans="1:4" ht="23.25">
      <c r="A194" s="48">
        <v>240615</v>
      </c>
      <c r="B194" s="49">
        <v>37905</v>
      </c>
      <c r="C194"/>
      <c r="D194" s="50">
        <v>366.288</v>
      </c>
    </row>
    <row r="195" spans="1:4" ht="23.25">
      <c r="A195" s="48">
        <v>240616</v>
      </c>
      <c r="B195" s="49">
        <v>37906</v>
      </c>
      <c r="C195"/>
      <c r="D195" s="50">
        <v>367.198</v>
      </c>
    </row>
    <row r="196" spans="1:4" ht="23.25">
      <c r="A196" s="48">
        <v>240617</v>
      </c>
      <c r="B196" s="49">
        <v>37907</v>
      </c>
      <c r="C196"/>
      <c r="D196" s="50">
        <v>366.71799999999996</v>
      </c>
    </row>
    <row r="197" spans="1:4" ht="23.25">
      <c r="A197" s="48">
        <v>240618</v>
      </c>
      <c r="B197" s="49">
        <v>37908</v>
      </c>
      <c r="C197"/>
      <c r="D197" s="50">
        <v>366.438</v>
      </c>
    </row>
    <row r="198" spans="1:4" ht="23.25">
      <c r="A198" s="48">
        <v>240619</v>
      </c>
      <c r="B198" s="49">
        <v>37909</v>
      </c>
      <c r="C198"/>
      <c r="D198" s="50">
        <v>366.368</v>
      </c>
    </row>
    <row r="199" spans="1:4" ht="23.25">
      <c r="A199" s="48">
        <v>240620</v>
      </c>
      <c r="B199" s="49">
        <v>37910</v>
      </c>
      <c r="C199"/>
      <c r="D199" s="50">
        <v>366.288</v>
      </c>
    </row>
    <row r="200" spans="1:4" ht="23.25">
      <c r="A200" s="48">
        <v>240621</v>
      </c>
      <c r="B200" s="49">
        <v>37911</v>
      </c>
      <c r="C200"/>
      <c r="D200" s="50">
        <v>366.418</v>
      </c>
    </row>
    <row r="201" spans="1:4" ht="23.25">
      <c r="A201" s="48">
        <v>240622</v>
      </c>
      <c r="B201" s="49">
        <v>37912</v>
      </c>
      <c r="C201"/>
      <c r="D201" s="50">
        <v>366.328</v>
      </c>
    </row>
    <row r="202" spans="1:4" ht="23.25">
      <c r="A202" s="48">
        <v>240623</v>
      </c>
      <c r="B202" s="49">
        <v>37913</v>
      </c>
      <c r="C202"/>
      <c r="D202" s="50">
        <v>366.268</v>
      </c>
    </row>
    <row r="203" spans="1:5" ht="23.25">
      <c r="A203" s="48">
        <v>240624</v>
      </c>
      <c r="B203" s="49">
        <v>37914</v>
      </c>
      <c r="C203"/>
      <c r="D203" s="50">
        <v>366.248</v>
      </c>
      <c r="E203" s="51">
        <v>366.238</v>
      </c>
    </row>
    <row r="204" spans="1:4" ht="23.25">
      <c r="A204" s="48">
        <v>240625</v>
      </c>
      <c r="B204" s="49">
        <v>37915</v>
      </c>
      <c r="C204"/>
      <c r="D204" s="50">
        <v>366.248</v>
      </c>
    </row>
    <row r="205" spans="1:4" ht="23.25">
      <c r="A205" s="48">
        <v>240626</v>
      </c>
      <c r="B205" s="49">
        <v>37916</v>
      </c>
      <c r="C205"/>
      <c r="D205" s="50">
        <v>366.198</v>
      </c>
    </row>
    <row r="206" spans="1:4" ht="23.25">
      <c r="A206" s="48">
        <v>240627</v>
      </c>
      <c r="B206" s="49">
        <v>37917</v>
      </c>
      <c r="C206"/>
      <c r="D206" s="50">
        <v>366.178</v>
      </c>
    </row>
    <row r="207" spans="1:4" ht="23.25">
      <c r="A207" s="48">
        <v>240628</v>
      </c>
      <c r="B207" s="49">
        <v>37918</v>
      </c>
      <c r="C207"/>
      <c r="D207" s="50">
        <v>366.178</v>
      </c>
    </row>
    <row r="208" spans="1:4" ht="23.25">
      <c r="A208" s="48">
        <v>240629</v>
      </c>
      <c r="B208" s="49">
        <v>37919</v>
      </c>
      <c r="C208"/>
      <c r="D208" s="50">
        <v>366.248</v>
      </c>
    </row>
    <row r="209" spans="1:4" ht="23.25">
      <c r="A209" s="48">
        <v>240630</v>
      </c>
      <c r="B209" s="49">
        <v>37920</v>
      </c>
      <c r="C209"/>
      <c r="D209" s="50">
        <v>366.40799999999996</v>
      </c>
    </row>
    <row r="210" spans="1:4" ht="23.25">
      <c r="A210" s="48">
        <v>240631</v>
      </c>
      <c r="B210" s="49">
        <v>37921</v>
      </c>
      <c r="C210"/>
      <c r="D210" s="50">
        <v>366.328</v>
      </c>
    </row>
    <row r="211" spans="1:5" ht="23.25">
      <c r="A211" s="48">
        <v>240632</v>
      </c>
      <c r="B211" s="49">
        <v>37922</v>
      </c>
      <c r="C211"/>
      <c r="D211" s="50">
        <v>366.258</v>
      </c>
      <c r="E211" s="51">
        <v>366.248</v>
      </c>
    </row>
    <row r="212" spans="1:5" ht="23.25">
      <c r="A212" s="48">
        <v>240633</v>
      </c>
      <c r="B212" s="49">
        <v>37923</v>
      </c>
      <c r="C212"/>
      <c r="D212" s="50">
        <v>366.228</v>
      </c>
      <c r="E212" s="57"/>
    </row>
    <row r="213" spans="1:4" ht="23.25">
      <c r="A213" s="48">
        <v>240634</v>
      </c>
      <c r="B213" s="49">
        <v>37924</v>
      </c>
      <c r="C213"/>
      <c r="D213" s="50">
        <v>366.198</v>
      </c>
    </row>
    <row r="214" spans="1:4" ht="23.25">
      <c r="A214" s="48">
        <v>240635</v>
      </c>
      <c r="B214" s="49">
        <v>37925</v>
      </c>
      <c r="C214"/>
      <c r="D214" s="50">
        <v>366.20799999999997</v>
      </c>
    </row>
    <row r="215" spans="1:4" ht="23.25">
      <c r="A215" s="48">
        <v>240636</v>
      </c>
      <c r="B215" s="49">
        <v>37926</v>
      </c>
      <c r="C215"/>
      <c r="D215" s="50">
        <v>366.21799999999996</v>
      </c>
    </row>
    <row r="216" spans="1:4" ht="23.25">
      <c r="A216" s="48">
        <v>240637</v>
      </c>
      <c r="B216" s="49">
        <v>37927</v>
      </c>
      <c r="C216"/>
      <c r="D216" s="50">
        <v>366.198</v>
      </c>
    </row>
    <row r="217" spans="1:4" ht="23.25">
      <c r="A217" s="48">
        <v>240638</v>
      </c>
      <c r="B217" s="49">
        <v>37928</v>
      </c>
      <c r="C217"/>
      <c r="D217" s="50">
        <v>366.198</v>
      </c>
    </row>
    <row r="218" spans="1:4" ht="23.25">
      <c r="A218" s="48">
        <v>240639</v>
      </c>
      <c r="B218" s="49">
        <v>37929</v>
      </c>
      <c r="C218"/>
      <c r="D218" s="50">
        <v>366.188</v>
      </c>
    </row>
    <row r="219" spans="1:4" ht="23.25">
      <c r="A219" s="48">
        <v>240640</v>
      </c>
      <c r="B219" s="49">
        <v>37930</v>
      </c>
      <c r="C219"/>
      <c r="D219" s="50">
        <v>366.178</v>
      </c>
    </row>
    <row r="220" spans="1:4" ht="23.25">
      <c r="A220" s="48">
        <v>240641</v>
      </c>
      <c r="B220" s="49">
        <v>37931</v>
      </c>
      <c r="C220"/>
      <c r="D220" s="50">
        <v>366.178</v>
      </c>
    </row>
    <row r="221" spans="1:4" ht="23.25">
      <c r="A221" s="48">
        <v>240642</v>
      </c>
      <c r="B221" s="49">
        <v>37932</v>
      </c>
      <c r="C221"/>
      <c r="D221" s="50">
        <v>366.15799999999996</v>
      </c>
    </row>
    <row r="222" spans="1:5" ht="23.25">
      <c r="A222" s="48">
        <v>240643</v>
      </c>
      <c r="B222" s="49">
        <v>37933</v>
      </c>
      <c r="C222"/>
      <c r="D222" s="50">
        <v>366.15799999999996</v>
      </c>
      <c r="E222" s="51">
        <v>366.158</v>
      </c>
    </row>
    <row r="223" spans="1:4" ht="23.25">
      <c r="A223" s="48">
        <v>240644</v>
      </c>
      <c r="B223" s="49">
        <v>37934</v>
      </c>
      <c r="C223"/>
      <c r="D223" s="50">
        <v>366.168</v>
      </c>
    </row>
    <row r="224" spans="1:4" ht="23.25">
      <c r="A224" s="48">
        <v>240645</v>
      </c>
      <c r="B224" s="49">
        <v>37935</v>
      </c>
      <c r="C224"/>
      <c r="D224" s="50">
        <v>366.15799999999996</v>
      </c>
    </row>
    <row r="225" spans="1:4" ht="23.25">
      <c r="A225" s="48">
        <v>240646</v>
      </c>
      <c r="B225" s="49">
        <v>37936</v>
      </c>
      <c r="C225"/>
      <c r="D225" s="50">
        <v>366.228</v>
      </c>
    </row>
    <row r="226" spans="1:4" ht="23.25">
      <c r="A226" s="48">
        <v>240647</v>
      </c>
      <c r="B226" s="49">
        <v>37937</v>
      </c>
      <c r="C226"/>
      <c r="D226" s="50">
        <v>366.488</v>
      </c>
    </row>
    <row r="227" spans="1:4" ht="23.25">
      <c r="A227" s="48">
        <v>240648</v>
      </c>
      <c r="B227" s="49">
        <v>37938</v>
      </c>
      <c r="C227"/>
      <c r="D227" s="50">
        <v>366.288</v>
      </c>
    </row>
    <row r="228" spans="1:4" ht="23.25">
      <c r="A228" s="48">
        <v>240649</v>
      </c>
      <c r="B228" s="49">
        <v>37939</v>
      </c>
      <c r="C228"/>
      <c r="D228" s="50">
        <v>366.198</v>
      </c>
    </row>
    <row r="229" spans="1:4" ht="23.25">
      <c r="A229" s="48">
        <v>240650</v>
      </c>
      <c r="B229" s="49">
        <v>37940</v>
      </c>
      <c r="C229"/>
      <c r="D229" s="50">
        <v>366.178</v>
      </c>
    </row>
    <row r="230" spans="1:4" ht="23.25">
      <c r="A230" s="48">
        <v>240651</v>
      </c>
      <c r="B230" s="49">
        <v>37941</v>
      </c>
      <c r="C230"/>
      <c r="D230" s="50">
        <v>366.15799999999996</v>
      </c>
    </row>
    <row r="231" spans="1:5" ht="23.25">
      <c r="A231" s="48">
        <v>240652</v>
      </c>
      <c r="B231" s="49">
        <v>37942</v>
      </c>
      <c r="C231"/>
      <c r="D231" s="50">
        <v>366.15799999999996</v>
      </c>
      <c r="E231" s="51">
        <v>366.148</v>
      </c>
    </row>
    <row r="232" spans="1:4" ht="23.25">
      <c r="A232" s="48">
        <v>240653</v>
      </c>
      <c r="B232" s="49">
        <v>37943</v>
      </c>
      <c r="C232"/>
      <c r="D232" s="50">
        <v>366.14799999999997</v>
      </c>
    </row>
    <row r="233" spans="1:4" ht="23.25">
      <c r="A233" s="48">
        <v>240654</v>
      </c>
      <c r="B233" s="49">
        <v>37944</v>
      </c>
      <c r="C233"/>
      <c r="D233" s="50">
        <v>366.14799999999997</v>
      </c>
    </row>
    <row r="234" spans="1:4" ht="23.25">
      <c r="A234" s="48">
        <v>240655</v>
      </c>
      <c r="B234" s="49">
        <v>37945</v>
      </c>
      <c r="C234"/>
      <c r="D234" s="50">
        <v>366.138</v>
      </c>
    </row>
    <row r="235" spans="1:4" ht="23.25">
      <c r="A235" s="48">
        <v>240656</v>
      </c>
      <c r="B235" s="49">
        <v>37946</v>
      </c>
      <c r="C235"/>
      <c r="D235" s="50">
        <v>366.068</v>
      </c>
    </row>
    <row r="236" spans="1:4" ht="23.25">
      <c r="A236" s="48">
        <v>240657</v>
      </c>
      <c r="B236" s="49">
        <v>37947</v>
      </c>
      <c r="C236"/>
      <c r="D236" s="50">
        <v>366.068</v>
      </c>
    </row>
    <row r="237" spans="1:4" ht="23.25">
      <c r="A237" s="48">
        <v>240658</v>
      </c>
      <c r="B237" s="49">
        <v>37948</v>
      </c>
      <c r="C237"/>
      <c r="D237" s="50">
        <v>366.078</v>
      </c>
    </row>
    <row r="238" spans="1:4" ht="23.25">
      <c r="A238" s="48">
        <v>240659</v>
      </c>
      <c r="B238" s="49">
        <v>37949</v>
      </c>
      <c r="C238"/>
      <c r="D238" s="50">
        <v>366.098</v>
      </c>
    </row>
    <row r="239" spans="1:4" ht="23.25">
      <c r="A239" s="48">
        <v>240660</v>
      </c>
      <c r="B239" s="49">
        <v>37950</v>
      </c>
      <c r="C239"/>
      <c r="D239" s="50">
        <v>366.08799999999997</v>
      </c>
    </row>
    <row r="240" spans="1:4" ht="23.25">
      <c r="A240" s="48">
        <v>240661</v>
      </c>
      <c r="B240" s="49">
        <v>37951</v>
      </c>
      <c r="C240"/>
      <c r="D240" s="50">
        <v>366.08799999999997</v>
      </c>
    </row>
    <row r="241" spans="1:4" ht="23.25">
      <c r="A241" s="48">
        <v>240662</v>
      </c>
      <c r="B241" s="49">
        <v>37952</v>
      </c>
      <c r="C241"/>
      <c r="D241" s="50">
        <v>366.08799999999997</v>
      </c>
    </row>
    <row r="242" spans="1:4" ht="23.25">
      <c r="A242" s="48">
        <v>240663</v>
      </c>
      <c r="B242" s="49">
        <v>37953</v>
      </c>
      <c r="C242"/>
      <c r="D242" s="50">
        <v>366.078</v>
      </c>
    </row>
    <row r="243" spans="1:5" ht="23.25">
      <c r="A243" s="48">
        <v>240664</v>
      </c>
      <c r="B243" s="49">
        <v>37954</v>
      </c>
      <c r="C243"/>
      <c r="D243" s="50">
        <v>366.078</v>
      </c>
      <c r="E243" s="51">
        <v>366.078</v>
      </c>
    </row>
    <row r="244" spans="1:4" ht="23.25">
      <c r="A244" s="48">
        <v>240665</v>
      </c>
      <c r="B244" s="49">
        <v>37955</v>
      </c>
      <c r="C244"/>
      <c r="D244" s="50">
        <v>366.078</v>
      </c>
    </row>
    <row r="245" spans="1:4" ht="23.25">
      <c r="A245" s="48">
        <v>240666</v>
      </c>
      <c r="B245" s="49">
        <v>37956</v>
      </c>
      <c r="C245"/>
      <c r="D245" s="50">
        <v>366.068</v>
      </c>
    </row>
    <row r="246" spans="1:4" ht="23.25">
      <c r="A246" s="48">
        <v>240667</v>
      </c>
      <c r="B246" s="49">
        <v>37957</v>
      </c>
      <c r="C246"/>
      <c r="D246" s="50">
        <v>366.058</v>
      </c>
    </row>
    <row r="247" spans="1:4" ht="23.25">
      <c r="A247" s="48">
        <v>240668</v>
      </c>
      <c r="B247" s="49">
        <v>37958</v>
      </c>
      <c r="C247"/>
      <c r="D247" s="50">
        <v>366.048</v>
      </c>
    </row>
    <row r="248" spans="1:4" ht="23.25">
      <c r="A248" s="48">
        <v>240669</v>
      </c>
      <c r="B248" s="49">
        <v>37959</v>
      </c>
      <c r="C248"/>
      <c r="D248" s="50">
        <v>366.048</v>
      </c>
    </row>
    <row r="249" spans="1:4" ht="23.25">
      <c r="A249" s="48">
        <v>240670</v>
      </c>
      <c r="B249" s="49">
        <v>37960</v>
      </c>
      <c r="C249"/>
      <c r="D249" s="50">
        <v>366.02799999999996</v>
      </c>
    </row>
    <row r="250" spans="1:4" ht="23.25">
      <c r="A250" s="48">
        <v>240671</v>
      </c>
      <c r="B250" s="49">
        <v>37961</v>
      </c>
      <c r="C250"/>
      <c r="D250" s="50">
        <v>365.988</v>
      </c>
    </row>
    <row r="251" spans="1:4" ht="23.25">
      <c r="A251" s="48">
        <v>240672</v>
      </c>
      <c r="B251" s="49">
        <v>37962</v>
      </c>
      <c r="C251"/>
      <c r="D251" s="50">
        <v>366.008</v>
      </c>
    </row>
    <row r="252" spans="1:4" ht="23.25">
      <c r="A252" s="48">
        <v>240673</v>
      </c>
      <c r="B252" s="49">
        <v>37963</v>
      </c>
      <c r="C252"/>
      <c r="D252" s="50">
        <v>366.02799999999996</v>
      </c>
    </row>
    <row r="253" spans="1:4" ht="23.25">
      <c r="A253" s="48">
        <v>240674</v>
      </c>
      <c r="B253" s="49">
        <v>37964</v>
      </c>
      <c r="C253"/>
      <c r="D253" s="50">
        <v>366.02799999999996</v>
      </c>
    </row>
    <row r="254" spans="1:4" ht="23.25">
      <c r="A254" s="48">
        <v>240675</v>
      </c>
      <c r="B254" s="49">
        <v>37965</v>
      </c>
      <c r="C254"/>
      <c r="D254" s="50">
        <v>366.02799999999996</v>
      </c>
    </row>
    <row r="255" spans="1:4" ht="23.25">
      <c r="A255" s="48">
        <v>240676</v>
      </c>
      <c r="B255" s="49">
        <v>37966</v>
      </c>
      <c r="C255"/>
      <c r="D255" s="50">
        <v>366.018</v>
      </c>
    </row>
    <row r="256" spans="1:4" ht="23.25">
      <c r="A256" s="48">
        <v>240677</v>
      </c>
      <c r="B256" s="49">
        <v>37967</v>
      </c>
      <c r="C256"/>
      <c r="D256" s="50">
        <v>366.018</v>
      </c>
    </row>
    <row r="257" spans="1:4" ht="23.25">
      <c r="A257" s="48">
        <v>240678</v>
      </c>
      <c r="B257" s="49">
        <v>37968</v>
      </c>
      <c r="C257"/>
      <c r="D257" s="50">
        <v>366.018</v>
      </c>
    </row>
    <row r="258" spans="1:4" ht="23.25">
      <c r="A258" s="48">
        <v>240679</v>
      </c>
      <c r="B258" s="49">
        <v>37969</v>
      </c>
      <c r="C258"/>
      <c r="D258" s="50">
        <v>366.018</v>
      </c>
    </row>
    <row r="259" spans="1:4" ht="23.25">
      <c r="A259" s="48">
        <v>240680</v>
      </c>
      <c r="B259" s="49">
        <v>37970</v>
      </c>
      <c r="C259"/>
      <c r="D259" s="50">
        <v>366.168</v>
      </c>
    </row>
    <row r="260" spans="1:4" ht="23.25">
      <c r="A260" s="48">
        <v>240681</v>
      </c>
      <c r="B260" s="49">
        <v>37971</v>
      </c>
      <c r="C260"/>
      <c r="D260" s="50">
        <v>366.488</v>
      </c>
    </row>
    <row r="261" spans="1:4" ht="23.25">
      <c r="A261" s="48">
        <v>240682</v>
      </c>
      <c r="B261" s="49">
        <v>37972</v>
      </c>
      <c r="C261"/>
      <c r="D261" s="50">
        <v>366.558</v>
      </c>
    </row>
    <row r="262" spans="1:4" ht="23.25">
      <c r="A262" s="48">
        <v>240683</v>
      </c>
      <c r="B262" s="49">
        <v>37973</v>
      </c>
      <c r="C262"/>
      <c r="D262" s="50">
        <v>366.568</v>
      </c>
    </row>
    <row r="263" spans="1:4" ht="23.25">
      <c r="A263" s="48">
        <v>240684</v>
      </c>
      <c r="B263" s="49">
        <v>37974</v>
      </c>
      <c r="C263"/>
      <c r="D263" s="50">
        <v>366.548</v>
      </c>
    </row>
    <row r="264" spans="1:5" ht="23.25">
      <c r="A264" s="48">
        <v>240685</v>
      </c>
      <c r="B264" s="49">
        <v>37975</v>
      </c>
      <c r="C264"/>
      <c r="D264" s="50">
        <v>366.538</v>
      </c>
      <c r="E264" s="51">
        <v>366.538</v>
      </c>
    </row>
    <row r="265" spans="1:4" ht="23.25">
      <c r="A265" s="48">
        <v>240686</v>
      </c>
      <c r="B265" s="49">
        <v>37976</v>
      </c>
      <c r="C265"/>
      <c r="D265" s="50">
        <v>366.548</v>
      </c>
    </row>
    <row r="266" spans="1:4" ht="23.25">
      <c r="A266" s="48">
        <v>240687</v>
      </c>
      <c r="B266" s="49">
        <v>37977</v>
      </c>
      <c r="C266"/>
      <c r="D266" s="50">
        <v>366.538</v>
      </c>
    </row>
    <row r="267" spans="1:4" ht="23.25">
      <c r="A267" s="48">
        <v>240688</v>
      </c>
      <c r="B267" s="49">
        <v>37978</v>
      </c>
      <c r="C267"/>
      <c r="D267" s="50">
        <v>366.548</v>
      </c>
    </row>
    <row r="268" spans="1:4" ht="23.25">
      <c r="A268" s="48">
        <v>240689</v>
      </c>
      <c r="B268" s="49">
        <v>37979</v>
      </c>
      <c r="C268"/>
      <c r="D268" s="50">
        <v>366.52799999999996</v>
      </c>
    </row>
    <row r="269" spans="1:4" ht="23.25">
      <c r="A269" s="48">
        <v>240690</v>
      </c>
      <c r="B269" s="49">
        <v>37980</v>
      </c>
      <c r="C269"/>
      <c r="D269" s="50">
        <v>366.52799999999996</v>
      </c>
    </row>
    <row r="270" spans="1:5" ht="23.25">
      <c r="A270" s="48">
        <v>240691</v>
      </c>
      <c r="B270" s="49">
        <v>37981</v>
      </c>
      <c r="C270"/>
      <c r="D270" s="50">
        <v>366.52799999999996</v>
      </c>
      <c r="E270" s="51">
        <v>366.528</v>
      </c>
    </row>
    <row r="271" spans="1:4" ht="23.25">
      <c r="A271" s="48">
        <v>240692</v>
      </c>
      <c r="B271" s="49">
        <v>37982</v>
      </c>
      <c r="C271"/>
      <c r="D271" s="50">
        <v>366.52799999999996</v>
      </c>
    </row>
    <row r="272" spans="1:4" ht="23.25">
      <c r="A272" s="48">
        <v>240693</v>
      </c>
      <c r="B272" s="49">
        <v>37983</v>
      </c>
      <c r="C272"/>
      <c r="D272" s="50">
        <v>366.52799999999996</v>
      </c>
    </row>
    <row r="273" spans="1:4" ht="23.25">
      <c r="A273" s="48">
        <v>240694</v>
      </c>
      <c r="B273" s="49">
        <v>37984</v>
      </c>
      <c r="C273"/>
      <c r="D273" s="50">
        <v>366.538</v>
      </c>
    </row>
    <row r="274" spans="1:4" ht="23.25">
      <c r="A274" s="48">
        <v>240695</v>
      </c>
      <c r="B274" s="49">
        <v>37985</v>
      </c>
      <c r="C274"/>
      <c r="D274" s="50">
        <v>366.548</v>
      </c>
    </row>
    <row r="275" spans="1:5" ht="23.25">
      <c r="A275" s="48">
        <v>240696</v>
      </c>
      <c r="B275" s="49">
        <v>37986</v>
      </c>
      <c r="C275"/>
      <c r="D275" s="50">
        <v>366.548</v>
      </c>
      <c r="E275" s="57"/>
    </row>
    <row r="276" spans="1:4" ht="23.25">
      <c r="A276" s="48">
        <v>240697</v>
      </c>
      <c r="B276" s="49">
        <v>37987</v>
      </c>
      <c r="C276"/>
      <c r="D276" s="50">
        <v>366.548</v>
      </c>
    </row>
    <row r="277" spans="1:4" ht="23.25">
      <c r="A277" s="48">
        <v>240698</v>
      </c>
      <c r="B277" s="49">
        <v>37988</v>
      </c>
      <c r="C277"/>
      <c r="D277" s="50">
        <v>366.548</v>
      </c>
    </row>
    <row r="278" spans="1:4" ht="23.25">
      <c r="A278" s="48">
        <v>240699</v>
      </c>
      <c r="B278" s="49">
        <v>37989</v>
      </c>
      <c r="C278"/>
      <c r="D278" s="50">
        <v>366.548</v>
      </c>
    </row>
    <row r="279" spans="1:4" ht="23.25">
      <c r="A279" s="48">
        <v>240700</v>
      </c>
      <c r="B279" s="49">
        <v>37990</v>
      </c>
      <c r="C279"/>
      <c r="D279" s="50">
        <v>366.548</v>
      </c>
    </row>
    <row r="280" spans="1:4" ht="23.25">
      <c r="A280" s="48">
        <v>240701</v>
      </c>
      <c r="B280" s="49">
        <v>37991</v>
      </c>
      <c r="C280"/>
      <c r="D280" s="50">
        <v>366.538</v>
      </c>
    </row>
    <row r="281" spans="1:4" ht="23.25">
      <c r="A281" s="48">
        <v>240702</v>
      </c>
      <c r="B281" s="49">
        <v>37992</v>
      </c>
      <c r="C281"/>
      <c r="D281" s="50">
        <v>366.538</v>
      </c>
    </row>
    <row r="282" spans="1:4" ht="23.25">
      <c r="A282" s="48">
        <v>240703</v>
      </c>
      <c r="B282" s="49">
        <v>37993</v>
      </c>
      <c r="C282"/>
      <c r="D282" s="50">
        <v>366.558</v>
      </c>
    </row>
    <row r="283" spans="1:4" ht="23.25">
      <c r="A283" s="48">
        <v>240704</v>
      </c>
      <c r="B283" s="49">
        <v>37994</v>
      </c>
      <c r="C283"/>
      <c r="D283" s="50">
        <v>366.568</v>
      </c>
    </row>
    <row r="284" spans="1:4" ht="23.25">
      <c r="A284" s="48">
        <v>240705</v>
      </c>
      <c r="B284" s="49">
        <v>37995</v>
      </c>
      <c r="C284"/>
      <c r="D284" s="50">
        <v>366.558</v>
      </c>
    </row>
    <row r="285" spans="1:5" ht="23.25">
      <c r="A285" s="48">
        <v>240706</v>
      </c>
      <c r="B285" s="49">
        <v>37996</v>
      </c>
      <c r="C285"/>
      <c r="D285" s="50">
        <v>366.558</v>
      </c>
      <c r="E285" s="51">
        <v>366.558</v>
      </c>
    </row>
    <row r="286" spans="1:4" ht="23.25">
      <c r="A286" s="48">
        <v>240707</v>
      </c>
      <c r="B286" s="49">
        <v>37997</v>
      </c>
      <c r="C286"/>
      <c r="D286" s="50">
        <v>366.558</v>
      </c>
    </row>
    <row r="287" spans="1:4" ht="23.25">
      <c r="A287" s="48">
        <v>240708</v>
      </c>
      <c r="B287" s="49">
        <v>37998</v>
      </c>
      <c r="C287"/>
      <c r="D287" s="50">
        <v>366.548</v>
      </c>
    </row>
    <row r="288" spans="1:4" ht="23.25">
      <c r="A288" s="48">
        <v>240709</v>
      </c>
      <c r="B288" s="49">
        <v>37999</v>
      </c>
      <c r="C288"/>
      <c r="D288" s="50">
        <v>366.548</v>
      </c>
    </row>
    <row r="289" spans="1:4" ht="23.25">
      <c r="A289" s="48">
        <v>240710</v>
      </c>
      <c r="B289" s="49">
        <v>38000</v>
      </c>
      <c r="C289"/>
      <c r="D289" s="50">
        <v>366.568</v>
      </c>
    </row>
    <row r="290" spans="1:4" ht="23.25">
      <c r="A290" s="48">
        <v>240711</v>
      </c>
      <c r="B290" s="49">
        <v>38001</v>
      </c>
      <c r="C290"/>
      <c r="D290" s="50">
        <v>366.578</v>
      </c>
    </row>
    <row r="291" spans="1:4" ht="23.25">
      <c r="A291" s="48">
        <v>240712</v>
      </c>
      <c r="B291" s="49">
        <v>38002</v>
      </c>
      <c r="C291"/>
      <c r="D291" s="50">
        <v>366.568</v>
      </c>
    </row>
    <row r="292" spans="1:4" ht="23.25">
      <c r="A292" s="48">
        <v>240713</v>
      </c>
      <c r="B292" s="49">
        <v>38003</v>
      </c>
      <c r="C292"/>
      <c r="D292" s="50">
        <v>366.568</v>
      </c>
    </row>
    <row r="293" spans="1:4" ht="23.25">
      <c r="A293" s="48">
        <v>240714</v>
      </c>
      <c r="B293" s="49">
        <v>38004</v>
      </c>
      <c r="C293"/>
      <c r="D293" s="50">
        <v>366.558</v>
      </c>
    </row>
    <row r="294" spans="1:5" ht="23.25">
      <c r="A294" s="48">
        <v>240715</v>
      </c>
      <c r="B294" s="49">
        <v>38005</v>
      </c>
      <c r="C294"/>
      <c r="D294" s="50">
        <v>366.548</v>
      </c>
      <c r="E294" s="51">
        <v>366.548</v>
      </c>
    </row>
    <row r="295" spans="1:4" ht="23.25">
      <c r="A295" s="48">
        <v>240716</v>
      </c>
      <c r="B295" s="49">
        <v>38006</v>
      </c>
      <c r="C295"/>
      <c r="D295" s="50">
        <v>366.548</v>
      </c>
    </row>
    <row r="296" spans="1:4" ht="23.25">
      <c r="A296" s="48">
        <v>240717</v>
      </c>
      <c r="B296" s="49">
        <v>38007</v>
      </c>
      <c r="C296"/>
      <c r="D296" s="50">
        <v>366.548</v>
      </c>
    </row>
    <row r="297" spans="1:4" ht="23.25">
      <c r="A297" s="48">
        <v>240718</v>
      </c>
      <c r="B297" s="49">
        <v>38008</v>
      </c>
      <c r="C297"/>
      <c r="D297" s="50">
        <v>366.52799999999996</v>
      </c>
    </row>
    <row r="298" spans="1:4" ht="23.25">
      <c r="A298" s="48">
        <v>240719</v>
      </c>
      <c r="B298" s="49">
        <v>38009</v>
      </c>
      <c r="C298"/>
      <c r="D298" s="50">
        <v>366.52799999999996</v>
      </c>
    </row>
    <row r="299" spans="1:4" ht="23.25">
      <c r="A299" s="48">
        <v>240720</v>
      </c>
      <c r="B299" s="49">
        <v>38010</v>
      </c>
      <c r="C299"/>
      <c r="D299" s="50">
        <v>366.52799999999996</v>
      </c>
    </row>
    <row r="300" spans="1:4" ht="23.25">
      <c r="A300" s="48">
        <v>240721</v>
      </c>
      <c r="B300" s="49">
        <v>38011</v>
      </c>
      <c r="C300"/>
      <c r="D300" s="50">
        <v>366.518</v>
      </c>
    </row>
    <row r="301" spans="1:4" ht="23.25">
      <c r="A301" s="48">
        <v>240722</v>
      </c>
      <c r="B301" s="49">
        <v>38012</v>
      </c>
      <c r="C301"/>
      <c r="D301" s="50">
        <v>366.518</v>
      </c>
    </row>
    <row r="302" spans="1:5" ht="23.25">
      <c r="A302" s="48">
        <v>240723</v>
      </c>
      <c r="B302" s="49">
        <v>38013</v>
      </c>
      <c r="C302"/>
      <c r="D302" s="50">
        <v>366.518</v>
      </c>
      <c r="E302" s="51">
        <v>366.518</v>
      </c>
    </row>
    <row r="303" spans="1:4" ht="23.25">
      <c r="A303" s="48">
        <v>240724</v>
      </c>
      <c r="B303" s="49">
        <v>38014</v>
      </c>
      <c r="C303"/>
      <c r="D303" s="50">
        <v>366.508</v>
      </c>
    </row>
    <row r="304" spans="1:4" ht="23.25">
      <c r="A304" s="48">
        <v>240725</v>
      </c>
      <c r="B304" s="49">
        <v>38015</v>
      </c>
      <c r="C304"/>
      <c r="D304" s="50">
        <v>366.508</v>
      </c>
    </row>
    <row r="305" spans="1:4" ht="23.25">
      <c r="A305" s="48">
        <v>240726</v>
      </c>
      <c r="B305" s="49">
        <v>38016</v>
      </c>
      <c r="C305"/>
      <c r="D305" s="50">
        <v>366.508</v>
      </c>
    </row>
    <row r="306" spans="1:4" ht="23.25">
      <c r="A306" s="48">
        <v>240727</v>
      </c>
      <c r="B306" s="49">
        <v>38017</v>
      </c>
      <c r="C306"/>
      <c r="D306" s="50">
        <v>366.508</v>
      </c>
    </row>
    <row r="307" spans="1:4" ht="23.25">
      <c r="A307" s="48">
        <v>240728</v>
      </c>
      <c r="B307" s="49">
        <v>38018</v>
      </c>
      <c r="C307"/>
      <c r="D307" s="50">
        <v>366.498</v>
      </c>
    </row>
    <row r="308" spans="1:4" ht="23.25">
      <c r="A308" s="48">
        <v>240729</v>
      </c>
      <c r="B308" s="49">
        <v>38019</v>
      </c>
      <c r="C308"/>
      <c r="D308" s="50">
        <v>366.498</v>
      </c>
    </row>
    <row r="309" spans="1:4" ht="23.25">
      <c r="A309" s="48">
        <v>240730</v>
      </c>
      <c r="B309" s="49">
        <v>38020</v>
      </c>
      <c r="C309"/>
      <c r="D309" s="50">
        <v>366.498</v>
      </c>
    </row>
    <row r="310" spans="1:4" ht="23.25">
      <c r="A310" s="48">
        <v>240731</v>
      </c>
      <c r="B310" s="49">
        <v>38021</v>
      </c>
      <c r="C310"/>
      <c r="D310" s="50">
        <v>366.498</v>
      </c>
    </row>
    <row r="311" spans="1:4" ht="23.25">
      <c r="A311" s="48">
        <v>240732</v>
      </c>
      <c r="B311" s="49">
        <v>38022</v>
      </c>
      <c r="C311"/>
      <c r="D311" s="50">
        <v>366.498</v>
      </c>
    </row>
    <row r="312" spans="1:4" ht="23.25">
      <c r="A312" s="48">
        <v>240733</v>
      </c>
      <c r="B312" s="49">
        <v>38023</v>
      </c>
      <c r="C312"/>
      <c r="D312" s="50">
        <v>366.498</v>
      </c>
    </row>
    <row r="313" spans="1:4" ht="23.25">
      <c r="A313" s="48">
        <v>240734</v>
      </c>
      <c r="B313" s="49">
        <v>38024</v>
      </c>
      <c r="C313"/>
      <c r="D313" s="50">
        <v>366.498</v>
      </c>
    </row>
    <row r="314" spans="1:4" ht="23.25">
      <c r="A314" s="48">
        <v>240735</v>
      </c>
      <c r="B314" s="49">
        <v>38025</v>
      </c>
      <c r="C314"/>
      <c r="D314" s="50">
        <v>366.498</v>
      </c>
    </row>
    <row r="315" spans="1:5" ht="23.25">
      <c r="A315" s="48">
        <v>240736</v>
      </c>
      <c r="B315" s="49">
        <v>38026</v>
      </c>
      <c r="C315"/>
      <c r="D315" s="50">
        <v>366.488</v>
      </c>
      <c r="E315" s="51">
        <v>366.488</v>
      </c>
    </row>
    <row r="316" spans="1:4" ht="23.25">
      <c r="A316" s="48">
        <v>240737</v>
      </c>
      <c r="B316" s="49">
        <v>38027</v>
      </c>
      <c r="C316"/>
      <c r="D316" s="50">
        <v>366.488</v>
      </c>
    </row>
    <row r="317" spans="1:4" ht="23.25">
      <c r="A317" s="48">
        <v>240738</v>
      </c>
      <c r="B317" s="49">
        <v>38028</v>
      </c>
      <c r="C317"/>
      <c r="D317" s="50">
        <v>366.488</v>
      </c>
    </row>
    <row r="318" spans="1:4" ht="23.25">
      <c r="A318" s="48">
        <v>240739</v>
      </c>
      <c r="B318" s="49">
        <v>38029</v>
      </c>
      <c r="C318"/>
      <c r="D318" s="50">
        <v>366.488</v>
      </c>
    </row>
    <row r="319" spans="1:4" ht="23.25">
      <c r="A319" s="48">
        <v>240740</v>
      </c>
      <c r="B319" s="49">
        <v>38030</v>
      </c>
      <c r="C319"/>
      <c r="D319" s="50">
        <v>366.488</v>
      </c>
    </row>
    <row r="320" spans="1:4" ht="23.25">
      <c r="A320" s="48">
        <v>240741</v>
      </c>
      <c r="B320" s="49">
        <v>38031</v>
      </c>
      <c r="C320"/>
      <c r="D320" s="50">
        <v>366.488</v>
      </c>
    </row>
    <row r="321" spans="1:8" ht="23.25">
      <c r="A321" s="48">
        <v>240742</v>
      </c>
      <c r="B321" s="49">
        <v>38032</v>
      </c>
      <c r="C321"/>
      <c r="D321" s="50">
        <v>366.488</v>
      </c>
      <c r="H321" s="51">
        <v>365.067</v>
      </c>
    </row>
    <row r="322" spans="1:4" ht="23.25">
      <c r="A322" s="48">
        <v>240743</v>
      </c>
      <c r="B322" s="49">
        <v>38033</v>
      </c>
      <c r="C322"/>
      <c r="D322" s="50">
        <v>366.488</v>
      </c>
    </row>
    <row r="323" spans="1:5" ht="23.25">
      <c r="A323" s="48">
        <v>240744</v>
      </c>
      <c r="B323" s="49">
        <v>38034</v>
      </c>
      <c r="C323"/>
      <c r="D323" s="50">
        <v>366.498</v>
      </c>
      <c r="E323" s="51">
        <v>366.498</v>
      </c>
    </row>
    <row r="324" spans="1:4" ht="23.25">
      <c r="A324" s="48">
        <v>240745</v>
      </c>
      <c r="B324" s="49">
        <v>38035</v>
      </c>
      <c r="C324"/>
      <c r="D324" s="50">
        <v>366.498</v>
      </c>
    </row>
    <row r="325" spans="1:4" ht="23.25">
      <c r="A325" s="48">
        <v>240746</v>
      </c>
      <c r="B325" s="49">
        <v>38036</v>
      </c>
      <c r="C325"/>
      <c r="D325" s="50">
        <v>366.498</v>
      </c>
    </row>
    <row r="326" spans="1:4" ht="23.25">
      <c r="A326" s="48">
        <v>240747</v>
      </c>
      <c r="B326" s="49">
        <v>38037</v>
      </c>
      <c r="C326"/>
      <c r="D326" s="50">
        <v>366.498</v>
      </c>
    </row>
    <row r="327" spans="1:4" ht="23.25">
      <c r="A327" s="48">
        <v>240748</v>
      </c>
      <c r="B327" s="49">
        <v>38038</v>
      </c>
      <c r="C327"/>
      <c r="D327" s="50">
        <v>366.498</v>
      </c>
    </row>
    <row r="328" spans="1:4" ht="23.25">
      <c r="A328" s="48">
        <v>240749</v>
      </c>
      <c r="B328" s="49">
        <v>38039</v>
      </c>
      <c r="C328"/>
      <c r="D328" s="50">
        <v>366.498</v>
      </c>
    </row>
    <row r="329" spans="1:4" ht="23.25">
      <c r="A329" s="48">
        <v>240750</v>
      </c>
      <c r="B329" s="49">
        <v>38040</v>
      </c>
      <c r="C329"/>
      <c r="D329" s="50">
        <v>366.498</v>
      </c>
    </row>
    <row r="330" spans="1:4" ht="23.25">
      <c r="A330" s="48">
        <v>240751</v>
      </c>
      <c r="B330" s="49">
        <v>38041</v>
      </c>
      <c r="C330"/>
      <c r="D330" s="50">
        <v>366.498</v>
      </c>
    </row>
    <row r="331" spans="1:4" ht="23.25">
      <c r="A331" s="48">
        <v>240752</v>
      </c>
      <c r="B331" s="49">
        <v>38042</v>
      </c>
      <c r="C331"/>
      <c r="D331" s="50">
        <v>366.478</v>
      </c>
    </row>
    <row r="332" spans="1:8" ht="23.25">
      <c r="A332" s="48">
        <v>240753</v>
      </c>
      <c r="B332" s="49">
        <v>38043</v>
      </c>
      <c r="C332"/>
      <c r="D332" s="50">
        <v>366.478</v>
      </c>
      <c r="H332" s="51">
        <v>364.997</v>
      </c>
    </row>
    <row r="333" spans="1:5" ht="23.25">
      <c r="A333" s="48">
        <v>240754</v>
      </c>
      <c r="B333" s="49">
        <v>38044</v>
      </c>
      <c r="C333"/>
      <c r="D333" s="50">
        <v>366.478</v>
      </c>
      <c r="E333" s="51">
        <v>366.478</v>
      </c>
    </row>
    <row r="334" spans="1:4" ht="23.25">
      <c r="A334" s="48">
        <v>240755</v>
      </c>
      <c r="B334" s="49">
        <v>38045</v>
      </c>
      <c r="C334"/>
      <c r="D334" s="50">
        <v>366.478</v>
      </c>
    </row>
    <row r="335" spans="1:4" ht="23.25">
      <c r="A335" s="48">
        <v>240756</v>
      </c>
      <c r="B335" s="49">
        <v>38046</v>
      </c>
      <c r="C335"/>
      <c r="D335" s="50">
        <v>366.478</v>
      </c>
    </row>
    <row r="336" spans="1:4" ht="23.25">
      <c r="A336" s="48">
        <v>240757</v>
      </c>
      <c r="B336" s="49">
        <v>38047</v>
      </c>
      <c r="C336"/>
      <c r="D336" s="50">
        <v>366.478</v>
      </c>
    </row>
    <row r="337" spans="1:4" ht="23.25">
      <c r="A337" s="48">
        <v>240758</v>
      </c>
      <c r="B337" s="49">
        <v>38048</v>
      </c>
      <c r="C337"/>
      <c r="D337" s="50">
        <v>366.348</v>
      </c>
    </row>
    <row r="338" spans="1:4" ht="23.25">
      <c r="A338" s="48">
        <v>240759</v>
      </c>
      <c r="B338" s="49">
        <v>38049</v>
      </c>
      <c r="C338"/>
      <c r="D338" s="50">
        <v>366.328</v>
      </c>
    </row>
    <row r="339" spans="1:4" ht="23.25">
      <c r="A339" s="48">
        <v>240760</v>
      </c>
      <c r="B339" s="49">
        <v>38050</v>
      </c>
      <c r="C339"/>
      <c r="D339" s="50">
        <v>366.308</v>
      </c>
    </row>
    <row r="340" spans="1:4" ht="23.25">
      <c r="A340" s="48">
        <v>240761</v>
      </c>
      <c r="B340" s="49">
        <v>38051</v>
      </c>
      <c r="C340"/>
      <c r="D340" s="50">
        <v>366.268</v>
      </c>
    </row>
    <row r="341" spans="1:4" ht="23.25">
      <c r="A341" s="48">
        <v>240762</v>
      </c>
      <c r="B341" s="49">
        <v>38052</v>
      </c>
      <c r="C341"/>
      <c r="D341" s="50">
        <v>366.248</v>
      </c>
    </row>
    <row r="342" spans="1:5" ht="23.25">
      <c r="A342" s="48">
        <v>240763</v>
      </c>
      <c r="B342" s="49">
        <v>38053</v>
      </c>
      <c r="C342"/>
      <c r="D342" s="50">
        <v>366.228</v>
      </c>
      <c r="E342" s="51">
        <v>366.248</v>
      </c>
    </row>
    <row r="343" spans="1:4" ht="23.25">
      <c r="A343" s="48">
        <v>240764</v>
      </c>
      <c r="B343" s="49">
        <v>38054</v>
      </c>
      <c r="C343"/>
      <c r="D343" s="50">
        <v>366.188</v>
      </c>
    </row>
    <row r="344" spans="1:4" ht="23.25">
      <c r="A344" s="48">
        <v>240765</v>
      </c>
      <c r="B344" s="49">
        <v>38055</v>
      </c>
      <c r="C344"/>
      <c r="D344" s="50">
        <v>366.15799999999996</v>
      </c>
    </row>
    <row r="345" spans="1:4" ht="23.25">
      <c r="A345" s="48">
        <v>240766</v>
      </c>
      <c r="B345" s="49">
        <v>38056</v>
      </c>
      <c r="C345"/>
      <c r="D345" s="50">
        <v>366.128</v>
      </c>
    </row>
    <row r="346" spans="1:4" ht="23.25">
      <c r="A346" s="48">
        <v>240767</v>
      </c>
      <c r="B346" s="49">
        <v>38057</v>
      </c>
      <c r="C346"/>
      <c r="D346" s="50">
        <v>366.108</v>
      </c>
    </row>
    <row r="347" spans="1:4" ht="23.25">
      <c r="A347" s="48">
        <v>240768</v>
      </c>
      <c r="B347" s="49">
        <v>38058</v>
      </c>
      <c r="C347"/>
      <c r="D347" s="50">
        <v>366.08799999999997</v>
      </c>
    </row>
    <row r="348" spans="1:4" ht="23.25">
      <c r="A348" s="48">
        <v>240769</v>
      </c>
      <c r="B348" s="49">
        <v>38059</v>
      </c>
      <c r="C348"/>
      <c r="D348" s="50">
        <v>366.058</v>
      </c>
    </row>
    <row r="349" spans="1:4" ht="23.25">
      <c r="A349" s="48">
        <v>240770</v>
      </c>
      <c r="B349" s="49">
        <v>38060</v>
      </c>
      <c r="C349"/>
      <c r="D349" s="50">
        <v>366.02799999999996</v>
      </c>
    </row>
    <row r="350" spans="1:4" ht="23.25">
      <c r="A350" s="48">
        <v>240771</v>
      </c>
      <c r="B350" s="49">
        <v>38061</v>
      </c>
      <c r="C350"/>
      <c r="D350" s="50">
        <v>365.998</v>
      </c>
    </row>
    <row r="351" spans="1:4" ht="23.25">
      <c r="A351" s="48">
        <v>240772</v>
      </c>
      <c r="B351" s="49">
        <v>38062</v>
      </c>
      <c r="C351"/>
      <c r="D351" s="50">
        <v>365.95799999999997</v>
      </c>
    </row>
    <row r="352" spans="1:5" ht="23.25">
      <c r="A352" s="48">
        <v>240773</v>
      </c>
      <c r="B352" s="49">
        <v>38063</v>
      </c>
      <c r="C352"/>
      <c r="D352" s="50">
        <v>365.948</v>
      </c>
      <c r="E352" s="51">
        <v>365.948</v>
      </c>
    </row>
    <row r="353" spans="1:4" ht="23.25">
      <c r="A353" s="48">
        <v>240774</v>
      </c>
      <c r="B353" s="49">
        <v>38064</v>
      </c>
      <c r="C353"/>
      <c r="D353" s="50">
        <v>365.948</v>
      </c>
    </row>
    <row r="354" spans="1:4" ht="23.25">
      <c r="A354" s="48">
        <v>240775</v>
      </c>
      <c r="B354" s="49">
        <v>38065</v>
      </c>
      <c r="C354"/>
      <c r="D354" s="50">
        <v>365.89799999999997</v>
      </c>
    </row>
    <row r="355" spans="1:4" ht="23.25">
      <c r="A355" s="48">
        <v>240776</v>
      </c>
      <c r="B355" s="49">
        <v>38066</v>
      </c>
      <c r="C355"/>
      <c r="D355" s="50">
        <v>365.988</v>
      </c>
    </row>
    <row r="356" spans="1:4" ht="23.25">
      <c r="A356" s="48">
        <v>240777</v>
      </c>
      <c r="B356" s="49">
        <v>38067</v>
      </c>
      <c r="C356"/>
      <c r="D356" s="50">
        <v>366.08799999999997</v>
      </c>
    </row>
    <row r="357" spans="1:4" ht="23.25">
      <c r="A357" s="48">
        <v>240778</v>
      </c>
      <c r="B357" s="49">
        <v>38068</v>
      </c>
      <c r="C357"/>
      <c r="D357" s="50">
        <v>366.098</v>
      </c>
    </row>
    <row r="358" spans="1:5" ht="23.25">
      <c r="A358" s="48">
        <v>240779</v>
      </c>
      <c r="B358" s="49">
        <v>38069</v>
      </c>
      <c r="C358"/>
      <c r="D358" s="50">
        <v>366.118</v>
      </c>
      <c r="E358" s="57"/>
    </row>
    <row r="359" spans="1:4" ht="23.25">
      <c r="A359" s="48">
        <v>240780</v>
      </c>
      <c r="B359" s="49">
        <v>38070</v>
      </c>
      <c r="C359"/>
      <c r="D359" s="50">
        <v>366.128</v>
      </c>
    </row>
    <row r="360" spans="1:4" ht="23.25">
      <c r="A360" s="48">
        <v>240781</v>
      </c>
      <c r="B360" s="49">
        <v>38071</v>
      </c>
      <c r="C360"/>
      <c r="D360" s="50">
        <v>366.14799999999997</v>
      </c>
    </row>
    <row r="361" spans="1:4" ht="23.25">
      <c r="A361" s="48">
        <v>240782</v>
      </c>
      <c r="B361" s="49">
        <v>38072</v>
      </c>
      <c r="C361"/>
      <c r="D361" s="50">
        <v>366.15799999999996</v>
      </c>
    </row>
    <row r="362" spans="1:4" ht="23.25">
      <c r="A362" s="48">
        <v>240783</v>
      </c>
      <c r="B362" s="49">
        <v>38073</v>
      </c>
      <c r="C362"/>
      <c r="D362" s="50">
        <v>366.15799999999996</v>
      </c>
    </row>
    <row r="363" spans="1:5" ht="23.25">
      <c r="A363" s="48">
        <v>240784</v>
      </c>
      <c r="B363" s="49">
        <v>38074</v>
      </c>
      <c r="C363"/>
      <c r="D363" s="50">
        <v>366.178</v>
      </c>
      <c r="E363" s="51">
        <v>366.078</v>
      </c>
    </row>
    <row r="364" spans="1:4" ht="23.25">
      <c r="A364" s="48">
        <v>240785</v>
      </c>
      <c r="B364" s="49">
        <v>38075</v>
      </c>
      <c r="C364"/>
      <c r="D364" s="50">
        <v>366.178</v>
      </c>
    </row>
    <row r="365" spans="1:4" ht="23.25">
      <c r="A365" s="48">
        <v>240786</v>
      </c>
      <c r="B365" s="49">
        <v>38076</v>
      </c>
      <c r="C365"/>
      <c r="D365" s="50">
        <v>366.15799999999996</v>
      </c>
    </row>
    <row r="366" spans="1:4" ht="23.25">
      <c r="A366" s="48"/>
      <c r="B366" s="49"/>
      <c r="C366"/>
      <c r="D366" s="50"/>
    </row>
    <row r="367" spans="1:5" ht="21">
      <c r="A367" s="48"/>
      <c r="E367" s="52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2004-10-28T08:20:30Z</cp:lastPrinted>
  <dcterms:created xsi:type="dcterms:W3CDTF">1980-01-04T06:00:26Z</dcterms:created>
  <dcterms:modified xsi:type="dcterms:W3CDTF">2017-06-01T09:35:27Z</dcterms:modified>
  <cp:category/>
  <cp:version/>
  <cp:contentType/>
  <cp:contentStatus/>
</cp:coreProperties>
</file>