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แม่แตง 9L" sheetId="1" r:id="rId1"/>
  </sheets>
  <definedNames>
    <definedName name="_xlnm.Print_Area" localSheetId="0">'แม่แตง 9L'!$A$1:$I$103</definedName>
  </definedNames>
  <calcPr fullCalcOnLoad="1"/>
</workbook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<sst xmlns="http://schemas.openxmlformats.org/spreadsheetml/2006/main" count="90" uniqueCount="71">
  <si>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</si>
  <si>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</si>
  <si>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</si>
  <si>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</si>
  <si>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</si>
  <si>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</si>
  <si>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</si>
  <si>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</si>
  <si>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</si>
  <si>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</si>
  <si>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</si>
  <si>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</si>
  <si>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</si>
  <si>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</si>
  <si>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</si>
  <si>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</si>
  <si>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</si>
  <si>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</si>
  <si>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</si>
  <si>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</si>
  <si>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</si>
  <si>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</si>
  <si>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</si>
  <si>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</si>
  <si>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</si>
  <si>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</si>
  <si>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</si>
  <si>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</si>
  <si>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</si>
  <si>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</si>
  <si>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</si>
  <si>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</si>
  <si>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</si>
  <si>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</si>
  <si>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</si>
  <si>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</si>
  <si>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</si>
  <si>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</si>
  <si>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</si>
  <si>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</si>
  <si>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</si>
  <si>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</si>
  <si>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</si>
  <si>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</si>
  <si>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</si>
  <si>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</si>
  <si>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</si>
  <si>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</si>
  <si>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</si>
  <si>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</si>
  <si>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</si>
  <si>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</si>
  <si>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</si>
  <si>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</si>
  <si>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</si>
  <si>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</si>
  <si>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</si>
  <si>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</si>
  <si>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</si>
  <si>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</si>
  <si>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</si>
  <si>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</si>
  <si>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</si>
  <si>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</si>
  <si>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เชียงใหม่</t>
  </si>
  <si>
    <t>9L - Head regulator</t>
  </si>
  <si>
    <t>โครงการส่งน้ำและบำรุงรักษา แม่แตง</t>
  </si>
  <si>
    <t>แม่ริม</t>
  </si>
  <si>
    <t>N 2092045.7</t>
  </si>
  <si>
    <t>E 491920</t>
  </si>
  <si>
    <t>กว้าง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</si>
</sst>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/>
    </xf>
    <xf numFmtId="187" fontId="2" fillId="34" borderId="12" xfId="0" applyNumberFormat="1" applyFont="1" applyFill="1" applyBorder="1" applyAlignment="1">
      <alignment horizontal="center" vertical="center"/>
    </xf>
    <xf numFmtId="187" fontId="2" fillId="34" borderId="13" xfId="0" applyNumberFormat="1" applyFont="1" applyFill="1" applyBorder="1" applyAlignment="1">
      <alignment horizontal="center" vertical="center"/>
    </xf>
    <xf numFmtId="187" fontId="2" fillId="34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2" fillId="35" borderId="12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34" borderId="12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0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4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7" fontId="2" fillId="35" borderId="12" xfId="0" applyNumberFormat="1" applyFont="1" applyFill="1" applyBorder="1" applyAlignment="1">
      <alignment horizontal="center" vertical="center"/>
    </xf>
    <xf numFmtId="187" fontId="2" fillId="35" borderId="13" xfId="0" applyNumberFormat="1" applyFont="1" applyFill="1" applyBorder="1" applyAlignment="1">
      <alignment horizontal="center" vertical="center"/>
    </xf>
    <xf numFmtId="187" fontId="2" fillId="35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89" fontId="3" fillId="0" borderId="0" xfId="0" applyNumberFormat="1" applyFont="1" applyAlignment="1">
      <alignment horizontal="center" vertical="center"/>
    </xf>
    <xf numFmtId="188" fontId="2" fillId="36" borderId="13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/>
    </xf>
    <xf numFmtId="188" fontId="2" fillId="34" borderId="16" xfId="0" applyNumberFormat="1" applyFont="1" applyFill="1" applyBorder="1" applyAlignment="1">
      <alignment horizontal="center" vertical="center"/>
    </xf>
    <xf numFmtId="187" fontId="2" fillId="34" borderId="1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7" fontId="2" fillId="0" borderId="13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center"/>
    </xf>
    <xf numFmtId="187" fontId="2" fillId="0" borderId="13" xfId="0" applyNumberFormat="1" applyFont="1" applyBorder="1" applyAlignment="1">
      <alignment horizontal="center"/>
    </xf>
    <xf numFmtId="187" fontId="2" fillId="3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87" fontId="2" fillId="35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12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2" fillId="35" borderId="15" xfId="0" applyNumberFormat="1" applyFont="1" applyFill="1" applyBorder="1" applyAlignment="1">
      <alignment horizontal="center" vertical="center"/>
    </xf>
    <xf numFmtId="187" fontId="2" fillId="35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87" fontId="2" fillId="35" borderId="0" xfId="0" applyNumberFormat="1" applyFont="1" applyFill="1" applyBorder="1" applyAlignment="1">
      <alignment horizontal="center" vertical="center"/>
    </xf>
    <xf numFmtId="188" fontId="2" fillId="36" borderId="13" xfId="0" applyNumberFormat="1" applyFont="1" applyFill="1" applyBorder="1" applyAlignment="1">
      <alignment horizontal="center" vertical="center"/>
    </xf>
    <xf numFmtId="188" fontId="2" fillId="36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2" fillId="36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9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L - Head regulator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ส่งน้ำและบำรุงรักษา แม่แตง</a:t>
            </a:r>
          </a:p>
        </c:rich>
      </c:tx>
      <c:layout>
        <c:manualLayout>
          <c:xMode val="factor"/>
          <c:yMode val="factor"/>
          <c:x val="0.00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"/>
          <c:w val="0.971"/>
          <c:h val="0.8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'แม่แตง 9L'!$H$53:$H$57</c:f>
              <c:numCache/>
            </c:numRef>
          </c:xVal>
          <c:yVal>
            <c:numRef>
              <c:f>'แม่แตง 9L'!$I$53:$I$57</c:f>
              <c:numCache/>
            </c:numRef>
          </c:yVal>
          <c:smooth val="0"/>
        </c:ser>
        <c:axId val="28536145"/>
        <c:axId val="55498714"/>
      </c:scatterChart>
      <c:val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 val="autoZero"/>
        <c:crossBetween val="midCat"/>
        <c:dispUnits/>
      </c:val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361950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14</xdr:row>
      <xdr:rowOff>247650</xdr:rowOff>
    </xdr:from>
    <xdr:to>
      <xdr:col>2</xdr:col>
      <xdr:colOff>276225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200150" y="402907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114300</xdr:rowOff>
    </xdr:from>
    <xdr:to>
      <xdr:col>8</xdr:col>
      <xdr:colOff>581025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28575" y="18792825"/>
        <a:ext cx="55340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76200</xdr:colOff>
      <xdr:row>35</xdr:row>
      <xdr:rowOff>247650</xdr:rowOff>
    </xdr:from>
    <xdr:to>
      <xdr:col>8</xdr:col>
      <xdr:colOff>485775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524125" y="9534525"/>
          <a:ext cx="29432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</xdr:row>
      <xdr:rowOff>19050</xdr:rowOff>
    </xdr:from>
    <xdr:to>
      <xdr:col>1</xdr:col>
      <xdr:colOff>247650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371475" y="9610725"/>
          <a:ext cx="12382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19050</xdr:rowOff>
    </xdr:from>
    <xdr:to>
      <xdr:col>1</xdr:col>
      <xdr:colOff>276225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00050" y="9915525"/>
          <a:ext cx="12382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228600</xdr:rowOff>
    </xdr:from>
    <xdr:to>
      <xdr:col>5</xdr:col>
      <xdr:colOff>171450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114675" y="303847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247650</xdr:rowOff>
    </xdr:from>
    <xdr:to>
      <xdr:col>5</xdr:col>
      <xdr:colOff>161925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105150" y="305752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238125</xdr:rowOff>
    </xdr:from>
    <xdr:to>
      <xdr:col>5</xdr:col>
      <xdr:colOff>171450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114675" y="3048000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228600</xdr:rowOff>
    </xdr:from>
    <xdr:to>
      <xdr:col>5</xdr:col>
      <xdr:colOff>171450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114675" y="303847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790575</xdr:colOff>
      <xdr:row>25</xdr:row>
      <xdr:rowOff>76200</xdr:rowOff>
    </xdr:from>
    <xdr:to>
      <xdr:col>7</xdr:col>
      <xdr:colOff>171450</xdr:colOff>
      <xdr:row>34</xdr:row>
      <xdr:rowOff>180975</xdr:rowOff>
    </xdr:to>
    <xdr:pic>
      <xdr:nvPicPr>
        <xdr:cNvPr id="11" name="รูปภาพ 14" descr="IMG_497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6696075"/>
          <a:ext cx="3476625" cy="2505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workbookViewId="0" topLeftCell="A25">
      <selection activeCell="A26" sqref="A26:I35"/>
    </sheetView>
  </sheetViews>
  <sheetFormatPr defaultColWidth="9.140625" defaultRowHeight="15"/>
  <cols>
    <col min="1" max="1" width="3.7109375" style="1" customWidth="1"/>
    <col min="2" max="3" width="12.00390625" style="1" customWidth="1"/>
    <col min="4" max="4" width="9.00390625" style="1" customWidth="1"/>
    <col min="5" max="5" width="9.28125" style="1" bestFit="1" customWidth="1"/>
    <col min="6" max="9" width="9.57421875" style="1" customWidth="1"/>
    <col min="10" max="16384" width="9.00390625" style="1" customWidth="1"/>
  </cols>
  <sheetData>
    <row r="1" spans="2:9" ht="30.75">
      <c r="B1" s="85" t="s">
        <v>0</v>
      </c>
      <c r="C1" s="85"/>
      <c r="D1" s="85"/>
      <c r="E1" s="85"/>
      <c r="F1" s="85"/>
      <c r="G1" s="85"/>
      <c r="H1" s="85"/>
      <c r="I1" s="85"/>
    </row>
    <row r="2" spans="2:9" ht="22.5" customHeight="1">
      <c r="B2" s="86" t="s">
        <v>46</v>
      </c>
      <c r="C2" s="86"/>
      <c r="D2" s="86"/>
      <c r="E2" s="86"/>
      <c r="F2" s="86"/>
      <c r="G2" s="86"/>
      <c r="H2" s="86"/>
      <c r="I2" s="86"/>
    </row>
    <row r="3" spans="2:9" ht="21" customHeight="1">
      <c r="B3" s="87" t="s">
        <v>63</v>
      </c>
      <c r="C3" s="87"/>
      <c r="D3" s="87"/>
      <c r="E3" s="87"/>
      <c r="F3" s="87"/>
      <c r="G3" s="87"/>
      <c r="H3" s="87"/>
      <c r="I3" s="87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65</v>
      </c>
      <c r="E7" s="65"/>
      <c r="F7" s="65"/>
      <c r="G7" s="66" t="s">
        <v>4</v>
      </c>
      <c r="H7" s="65"/>
    </row>
    <row r="8" spans="2:8" ht="21" customHeight="1">
      <c r="B8" s="2" t="s">
        <v>5</v>
      </c>
      <c r="D8" s="65" t="s">
        <v>66</v>
      </c>
      <c r="E8" s="65"/>
      <c r="F8" s="65"/>
      <c r="G8" s="66"/>
      <c r="H8" s="65"/>
    </row>
    <row r="9" spans="2:8" ht="21" customHeight="1">
      <c r="B9" s="2" t="s">
        <v>6</v>
      </c>
      <c r="D9" s="65" t="s">
        <v>61</v>
      </c>
      <c r="E9" s="65"/>
      <c r="F9" s="65"/>
      <c r="G9" s="66" t="s">
        <v>7</v>
      </c>
      <c r="H9" s="65"/>
    </row>
    <row r="10" spans="2:8" ht="21" customHeight="1">
      <c r="B10" s="2" t="s">
        <v>8</v>
      </c>
      <c r="D10" s="67" t="s">
        <v>67</v>
      </c>
      <c r="E10" s="65"/>
      <c r="F10" s="65"/>
      <c r="G10" s="66" t="s">
        <v>9</v>
      </c>
      <c r="H10" s="65" t="s">
        <v>64</v>
      </c>
    </row>
    <row r="11" spans="2:8" ht="21" customHeight="1">
      <c r="B11" s="2" t="s">
        <v>55</v>
      </c>
      <c r="D11" s="4" t="s">
        <v>68</v>
      </c>
      <c r="E11" s="67"/>
      <c r="F11" s="67" t="s">
        <v>69</v>
      </c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1</v>
      </c>
      <c r="H16" s="1" t="s">
        <v>24</v>
      </c>
    </row>
    <row r="17" spans="2:8" ht="21" customHeight="1">
      <c r="B17" s="2"/>
      <c r="D17" s="1" t="s">
        <v>26</v>
      </c>
      <c r="E17" s="57" t="s">
        <v>70</v>
      </c>
      <c r="F17" s="7"/>
      <c r="G17" s="64">
        <v>0.8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4">
        <v>0.8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75">
        <v>6</v>
      </c>
      <c r="H21" s="1" t="s">
        <v>62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21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21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1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21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21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21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21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21" customHeight="1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21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5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9"/>
      <c r="H51" s="81"/>
      <c r="I51" s="81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8">
        <v>7.284</v>
      </c>
      <c r="C53" s="22">
        <f>$G$21</f>
        <v>6</v>
      </c>
      <c r="D53" s="22">
        <f>$B53-$C53</f>
        <v>1.2839999999999998</v>
      </c>
      <c r="E53" s="25">
        <f>SQRT(2*9.81*D53)</f>
        <v>5.0191712463314095</v>
      </c>
      <c r="F53" s="68">
        <v>0.2</v>
      </c>
      <c r="G53" s="69">
        <v>0.037</v>
      </c>
      <c r="H53" s="11">
        <f>D53/F53</f>
        <v>6.419999999999999</v>
      </c>
      <c r="I53" s="11">
        <f>G53/(($G$16*$G$17)*F53*E53)</f>
        <v>0.0460733433171909</v>
      </c>
    </row>
    <row r="54" spans="1:9" ht="24">
      <c r="A54" s="18">
        <v>2</v>
      </c>
      <c r="B54" s="52">
        <v>7.274</v>
      </c>
      <c r="C54" s="23">
        <f>$G$21</f>
        <v>6</v>
      </c>
      <c r="D54" s="23">
        <f>$B54-$C54</f>
        <v>1.274</v>
      </c>
      <c r="E54" s="26">
        <f>SQRT(2*9.81*D54)</f>
        <v>4.999587983024202</v>
      </c>
      <c r="F54" s="70">
        <v>0.3</v>
      </c>
      <c r="G54" s="71">
        <v>0.14</v>
      </c>
      <c r="H54" s="12">
        <f>D54/F54</f>
        <v>4.246666666666667</v>
      </c>
      <c r="I54" s="12">
        <f>G54/(($G$16*$G$17)*F54*E54)</f>
        <v>0.1166762811883712</v>
      </c>
    </row>
    <row r="55" spans="1:9" ht="24">
      <c r="A55" s="18">
        <v>3</v>
      </c>
      <c r="B55" s="52">
        <v>7.264</v>
      </c>
      <c r="C55" s="23">
        <f>$G$21</f>
        <v>6</v>
      </c>
      <c r="D55" s="23">
        <f>$B55-$C55</f>
        <v>1.2640000000000002</v>
      </c>
      <c r="E55" s="27">
        <f>SQRT(2*9.81*D55)</f>
        <v>4.979927710318695</v>
      </c>
      <c r="F55" s="52">
        <v>0.4</v>
      </c>
      <c r="G55" s="54">
        <v>0.289</v>
      </c>
      <c r="H55" s="12">
        <f>D55/F55</f>
        <v>3.1600000000000006</v>
      </c>
      <c r="I55" s="12">
        <f>G55/(($G$16*$G$17)*F55*E55)</f>
        <v>0.18135303412711656</v>
      </c>
    </row>
    <row r="56" spans="1:9" ht="24">
      <c r="A56" s="18">
        <v>4</v>
      </c>
      <c r="B56" s="52">
        <v>7.254</v>
      </c>
      <c r="C56" s="23">
        <f>$G$21</f>
        <v>6</v>
      </c>
      <c r="D56" s="23">
        <f>$B56-$C56</f>
        <v>1.2539999999999996</v>
      </c>
      <c r="E56" s="28">
        <f>SQRT(2*9.81*D56)</f>
        <v>4.960189512508569</v>
      </c>
      <c r="F56" s="53">
        <v>0.5</v>
      </c>
      <c r="G56" s="55">
        <v>0.359</v>
      </c>
      <c r="H56" s="12">
        <f>D56/F56</f>
        <v>2.507999999999999</v>
      </c>
      <c r="I56" s="12">
        <f>G56/(($G$16*$G$17)*F56*E56)</f>
        <v>0.18094066723392144</v>
      </c>
    </row>
    <row r="57" spans="1:9" ht="24">
      <c r="A57" s="18">
        <v>5</v>
      </c>
      <c r="B57" s="52">
        <v>7.244</v>
      </c>
      <c r="C57" s="23">
        <f>$G$21</f>
        <v>6</v>
      </c>
      <c r="D57" s="23">
        <f>$B57-$C57</f>
        <v>1.2439999999999998</v>
      </c>
      <c r="E57" s="28">
        <f>SQRT(2*9.81*D57)</f>
        <v>4.9403724555948205</v>
      </c>
      <c r="F57" s="52">
        <v>0.6</v>
      </c>
      <c r="G57" s="54">
        <v>0.512</v>
      </c>
      <c r="H57" s="12">
        <f>D57/F57</f>
        <v>2.0733333333333333</v>
      </c>
      <c r="I57" s="12">
        <f>G57/(($G$16*$G$17)*F57*E57)</f>
        <v>0.21590814786822385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24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24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24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24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24">
      <c r="A75" s="79"/>
      <c r="B75" s="79"/>
      <c r="C75" s="79"/>
      <c r="D75" s="79"/>
      <c r="E75" s="79"/>
      <c r="F75" s="79"/>
      <c r="G75" s="79"/>
      <c r="H75" s="79"/>
      <c r="I75" s="79"/>
    </row>
    <row r="76" spans="1:9" ht="24">
      <c r="A76" s="79"/>
      <c r="B76" s="79"/>
      <c r="C76" s="79"/>
      <c r="D76" s="79"/>
      <c r="E76" s="79"/>
      <c r="F76" s="79"/>
      <c r="G76" s="79"/>
      <c r="H76" s="79"/>
      <c r="I76" s="79"/>
    </row>
    <row r="77" spans="1:9" ht="24">
      <c r="A77" s="79"/>
      <c r="B77" s="79"/>
      <c r="C77" s="79"/>
      <c r="D77" s="79"/>
      <c r="E77" s="79"/>
      <c r="F77" s="79"/>
      <c r="G77" s="79"/>
      <c r="H77" s="79"/>
      <c r="I77" s="79"/>
    </row>
    <row r="78" spans="1:9" ht="24">
      <c r="A78" s="79"/>
      <c r="B78" s="79"/>
      <c r="C78" s="79"/>
      <c r="D78" s="79"/>
      <c r="E78" s="79"/>
      <c r="F78" s="79"/>
      <c r="G78" s="79"/>
      <c r="H78" s="79"/>
      <c r="I78" s="79"/>
    </row>
    <row r="79" spans="1:9" ht="24">
      <c r="A79" s="79"/>
      <c r="B79" s="79"/>
      <c r="C79" s="79"/>
      <c r="D79" s="79"/>
      <c r="E79" s="79"/>
      <c r="F79" s="79"/>
      <c r="G79" s="79"/>
      <c r="H79" s="79"/>
      <c r="I79" s="79"/>
    </row>
    <row r="80" spans="1:9" ht="24">
      <c r="A80" s="79"/>
      <c r="B80" s="79"/>
      <c r="C80" s="79"/>
      <c r="D80" s="79"/>
      <c r="E80" s="79"/>
      <c r="F80" s="79"/>
      <c r="G80" s="79"/>
      <c r="H80" s="79"/>
      <c r="I80" s="79"/>
    </row>
    <row r="81" spans="1:9" ht="24">
      <c r="A81" s="79"/>
      <c r="B81" s="79"/>
      <c r="C81" s="79"/>
      <c r="D81" s="79"/>
      <c r="E81" s="79"/>
      <c r="F81" s="79"/>
      <c r="G81" s="79"/>
      <c r="H81" s="79"/>
      <c r="I81" s="79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0" t="s">
        <v>40</v>
      </c>
      <c r="B84" s="31" t="s">
        <v>12</v>
      </c>
      <c r="C84" s="80" t="s">
        <v>43</v>
      </c>
      <c r="D84" s="80" t="s">
        <v>16</v>
      </c>
      <c r="E84" s="56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5" customHeight="1">
      <c r="A85" s="81"/>
      <c r="B85" s="35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5" customHeight="1" thickBot="1">
      <c r="A86" s="82"/>
      <c r="B86" s="34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" customHeight="1">
      <c r="A87" s="42">
        <v>1</v>
      </c>
      <c r="B87" s="68">
        <v>7.284</v>
      </c>
      <c r="C87" s="15">
        <f>$G$21</f>
        <v>6</v>
      </c>
      <c r="D87" s="15">
        <f>B87-C87</f>
        <v>1.2839999999999998</v>
      </c>
      <c r="E87" s="68">
        <v>0.2</v>
      </c>
      <c r="F87" s="36">
        <f>D87/E87</f>
        <v>6.419999999999999</v>
      </c>
      <c r="G87" s="72">
        <f>(-0.0383*F87)+0.2893</f>
        <v>0.043414000000000036</v>
      </c>
      <c r="H87" s="84">
        <f>G87*($G$16*$G$17)*E87*(2*9.81*D87)^0.5</f>
        <v>0.034864368078117124</v>
      </c>
      <c r="I87" s="84"/>
    </row>
    <row r="88" spans="1:9" ht="21" customHeight="1">
      <c r="A88" s="43">
        <v>2</v>
      </c>
      <c r="B88" s="52">
        <v>7.274</v>
      </c>
      <c r="C88" s="16">
        <f>$G$21</f>
        <v>6</v>
      </c>
      <c r="D88" s="16">
        <f>B88-C88</f>
        <v>1.274</v>
      </c>
      <c r="E88" s="70">
        <v>0.3</v>
      </c>
      <c r="F88" s="63">
        <f>D88/E88</f>
        <v>4.246666666666667</v>
      </c>
      <c r="G88" s="73">
        <f>(-0.0383*F88)+0.2893</f>
        <v>0.12665266666666666</v>
      </c>
      <c r="H88" s="77">
        <f>G88*($G$16*$G$17)*E88*(2*9.81*D88)^0.5</f>
        <v>0.15197067606831277</v>
      </c>
      <c r="I88" s="77"/>
    </row>
    <row r="89" spans="1:9" ht="21" customHeight="1">
      <c r="A89" s="43">
        <v>3</v>
      </c>
      <c r="B89" s="52">
        <v>7.264</v>
      </c>
      <c r="C89" s="16">
        <f>$G$21</f>
        <v>6</v>
      </c>
      <c r="D89" s="16">
        <f>B89-C89</f>
        <v>1.2640000000000002</v>
      </c>
      <c r="E89" s="52">
        <v>0.4</v>
      </c>
      <c r="F89" s="63">
        <f>D89/E89</f>
        <v>3.1600000000000006</v>
      </c>
      <c r="G89" s="73">
        <f>(-0.0383*F89)+0.2893</f>
        <v>0.16827199999999998</v>
      </c>
      <c r="H89" s="77">
        <f>G89*($G$16*$G$17)*E89*(2*9.81*D89)^0.5</f>
        <v>0.26815436661463915</v>
      </c>
      <c r="I89" s="77"/>
    </row>
    <row r="90" spans="1:9" ht="21" customHeight="1">
      <c r="A90" s="43">
        <v>4</v>
      </c>
      <c r="B90" s="52">
        <v>7.254</v>
      </c>
      <c r="C90" s="16">
        <f>$G$21</f>
        <v>6</v>
      </c>
      <c r="D90" s="16">
        <f>B90-C90</f>
        <v>1.2539999999999996</v>
      </c>
      <c r="E90" s="53">
        <v>0.5</v>
      </c>
      <c r="F90" s="63">
        <f>D90/E90</f>
        <v>2.507999999999999</v>
      </c>
      <c r="G90" s="73">
        <f>(-0.0383*F90)+0.2893</f>
        <v>0.19324360000000002</v>
      </c>
      <c r="H90" s="77">
        <f>G90*($G$16*$G$17)*E90*(2*9.81*D90)^0.5</f>
        <v>0.38340995123176036</v>
      </c>
      <c r="I90" s="77"/>
    </row>
    <row r="91" spans="1:9" ht="21" customHeight="1">
      <c r="A91" s="43">
        <v>5</v>
      </c>
      <c r="B91" s="52">
        <v>7.244</v>
      </c>
      <c r="C91" s="16">
        <f>$G$21</f>
        <v>6</v>
      </c>
      <c r="D91" s="16">
        <f>B91-C91</f>
        <v>1.2439999999999998</v>
      </c>
      <c r="E91" s="52">
        <v>0.6</v>
      </c>
      <c r="F91" s="63">
        <f>D91/E91</f>
        <v>2.0733333333333333</v>
      </c>
      <c r="G91" s="76">
        <f>(-0.0383*F91)+0.2893</f>
        <v>0.20989133333333332</v>
      </c>
      <c r="H91" s="77">
        <f>G91*($G$16*$G$17)*E91*(2*9.81*D91)^0.5</f>
        <v>0.49773185369667405</v>
      </c>
      <c r="I91" s="77"/>
    </row>
    <row r="92" spans="1:9" ht="21" customHeight="1">
      <c r="A92" s="43"/>
      <c r="B92" s="53"/>
      <c r="C92" s="16"/>
      <c r="D92" s="16"/>
      <c r="E92" s="53"/>
      <c r="F92" s="37"/>
      <c r="G92" s="37"/>
      <c r="H92" s="77"/>
      <c r="I92" s="77"/>
    </row>
    <row r="93" spans="1:9" ht="21" customHeight="1">
      <c r="A93" s="43"/>
      <c r="B93" s="52"/>
      <c r="C93" s="16"/>
      <c r="D93" s="16"/>
      <c r="E93" s="52"/>
      <c r="F93" s="37"/>
      <c r="G93" s="37"/>
      <c r="H93" s="77"/>
      <c r="I93" s="77"/>
    </row>
    <row r="94" spans="1:9" ht="21" customHeight="1">
      <c r="A94" s="43"/>
      <c r="B94" s="52"/>
      <c r="C94" s="16"/>
      <c r="D94" s="16"/>
      <c r="E94" s="58"/>
      <c r="F94" s="37"/>
      <c r="G94" s="60"/>
      <c r="H94" s="77"/>
      <c r="I94" s="77"/>
    </row>
    <row r="95" spans="1:9" ht="21" customHeight="1">
      <c r="A95" s="43"/>
      <c r="B95" s="52"/>
      <c r="C95" s="16"/>
      <c r="D95" s="16"/>
      <c r="E95" s="58"/>
      <c r="F95" s="37"/>
      <c r="G95" s="37"/>
      <c r="H95" s="77"/>
      <c r="I95" s="77"/>
    </row>
    <row r="96" spans="1:9" ht="21" customHeight="1">
      <c r="A96" s="43"/>
      <c r="B96" s="52"/>
      <c r="C96" s="16"/>
      <c r="D96" s="16"/>
      <c r="E96" s="58"/>
      <c r="F96" s="37"/>
      <c r="G96" s="60"/>
      <c r="H96" s="77"/>
      <c r="I96" s="77"/>
    </row>
    <row r="97" spans="1:9" ht="21" customHeight="1">
      <c r="A97" s="43"/>
      <c r="B97" s="40"/>
      <c r="C97" s="16"/>
      <c r="D97" s="16"/>
      <c r="E97" s="53"/>
      <c r="F97" s="37"/>
      <c r="G97" s="37"/>
      <c r="H97" s="77"/>
      <c r="I97" s="77"/>
    </row>
    <row r="98" spans="1:9" ht="21" customHeight="1">
      <c r="A98" s="43"/>
      <c r="B98" s="40"/>
      <c r="C98" s="16"/>
      <c r="D98" s="16"/>
      <c r="E98" s="53"/>
      <c r="F98" s="37"/>
      <c r="G98" s="37"/>
      <c r="H98" s="77"/>
      <c r="I98" s="77"/>
    </row>
    <row r="99" spans="1:9" ht="21" customHeight="1">
      <c r="A99" s="43"/>
      <c r="B99" s="30"/>
      <c r="C99" s="16"/>
      <c r="D99" s="16"/>
      <c r="E99" s="53"/>
      <c r="F99" s="37"/>
      <c r="G99" s="37"/>
      <c r="H99" s="77"/>
      <c r="I99" s="77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8"/>
      <c r="I101" s="78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D50:D51"/>
    <mergeCell ref="G50:G51"/>
    <mergeCell ref="H50:H51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H88:I88"/>
    <mergeCell ref="H89:I89"/>
    <mergeCell ref="H90:I90"/>
    <mergeCell ref="H92:I92"/>
    <mergeCell ref="H91:I91"/>
    <mergeCell ref="A70:I81"/>
    <mergeCell ref="C84:C85"/>
    <mergeCell ref="D84:D86"/>
    <mergeCell ref="F84:F86"/>
    <mergeCell ref="G84:G86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2014-06-06T02:53:45Z</dcterms:modified>
  <cp:category/>
  <cp:version/>
  <cp:contentType/>
  <cp:contentStatus/>
</cp:coreProperties>
</file>