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16R-LMC" sheetId="2" r:id="rId1"/>
  </sheets>
  <definedNames>
    <definedName name="_xlnm.Print_Area" localSheetId="0">'แม่กวง 16R-LMC'!$A$1:$I$103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 l="1"/>
  <c r="D91" s="1"/>
  <c r="F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91" l="1"/>
  <c r="H57"/>
  <c r="E57"/>
  <c r="I57" s="1"/>
  <c r="H87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<sst xmlns="http://schemas.openxmlformats.org/spreadsheetml/2006/main" count="91" uniqueCount="71">
  <si>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</si>
  <si>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</si>
  <si>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</si>
  <si>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</si>
  <si>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</si>
  <si>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</si>
  <si>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</si>
  <si>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</si>
  <si>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</si>
  <si>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</si>
  <si>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</si>
  <si>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</si>
  <si>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</si>
  <si>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</si>
  <si>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</si>
  <si>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</si>
  <si>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</si>
  <si>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</si>
  <si>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</si>
  <si>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</si>
  <si>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</si>
  <si>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</si>
  <si>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</si>
  <si>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</si>
  <si>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</si>
  <si>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</si>
  <si>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</si>
  <si>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</si>
  <si>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</si>
  <si>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</si>
  <si>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</si>
  <si>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</si>
  <si>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</si>
  <si>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</si>
  <si>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</si>
  <si>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</si>
  <si>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</si>
  <si>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</si>
  <si>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</si>
  <si>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</si>
  <si>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</si>
  <si>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</si>
  <si>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</si>
  <si>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</si>
  <si>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</si>
  <si>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</si>
  <si>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</si>
  <si>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</si>
  <si>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</si>
  <si>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</si>
  <si>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</si>
  <si>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</si>
  <si>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</si>
  <si>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</si>
  <si>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</si>
  <si>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</si>
  <si>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</si>
  <si>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</si>
  <si>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</si>
  <si>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</si>
  <si>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</si>
  <si>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</si>
  <si>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</si>
  <si>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โครงการส่งน้ำและบำรุงรักษา แม่กวง</t>
  </si>
  <si>
    <t>ลำพูน</t>
  </si>
  <si>
    <t>เส้นผ่าศูนย์กลางท่อ</t>
  </si>
  <si>
    <t>ปตร.ปากคลอง 16R-LMC</t>
  </si>
  <si>
    <t>64+726.248</t>
  </si>
  <si>
    <t>เมือง</t>
  </si>
  <si>
    <t>N  18º35.176'</t>
  </si>
  <si>
    <t>E  099º06.795'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</si>
</sst>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/>
    <xf numFmtId="2" fontId="16" fillId="0" borderId="6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6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606419685360105"/>
                  <c:y val="9.1945462151848983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16R-LMC'!$H$53:$H$57</c:f>
              <c:numCache>
                <c:formatCode>0.000</c:formatCode>
                <c:ptCount val="5"/>
                <c:pt idx="0">
                  <c:v>15.61</c:v>
                </c:pt>
                <c:pt idx="1">
                  <c:v>7.5949999999999989</c:v>
                </c:pt>
                <c:pt idx="2">
                  <c:v>4.9000000000000004</c:v>
                </c:pt>
                <c:pt idx="3">
                  <c:v>3.5074999999999998</c:v>
                </c:pt>
                <c:pt idx="4">
                  <c:v>2.6040000000000001</c:v>
                </c:pt>
              </c:numCache>
            </c:numRef>
          </c:xVal>
          <c:yVal>
            <c:numRef>
              <c:f>'แม่กวง 16R-LMC'!$I$53:$I$57</c:f>
              <c:numCache>
                <c:formatCode>0.000</c:formatCode>
                <c:ptCount val="5"/>
                <c:pt idx="0">
                  <c:v>0.39640231376306423</c:v>
                </c:pt>
                <c:pt idx="1">
                  <c:v>0.45908806397949875</c:v>
                </c:pt>
                <c:pt idx="2">
                  <c:v>0.50430578031126372</c:v>
                </c:pt>
                <c:pt idx="3">
                  <c:v>0.52414851148596431</c:v>
                </c:pt>
                <c:pt idx="4">
                  <c:v>0.50700107529423766</c:v>
                </c:pt>
              </c:numCache>
            </c:numRef>
          </c:yVal>
        </c:ser>
        <c:axId val="96317440"/>
        <c:axId val="96319360"/>
      </c:scatterChart>
      <c:valAx>
        <c:axId val="96317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74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9" name="ตัวเชื่อมต่อตรง 18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23" name="ตัวเชื่อมต่อตรง 2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146539</xdr:colOff>
      <xdr:row>25</xdr:row>
      <xdr:rowOff>73269</xdr:rowOff>
    </xdr:from>
    <xdr:to>
      <xdr:col>7</xdr:col>
      <xdr:colOff>153906</xdr:colOff>
      <xdr:row>34</xdr:row>
      <xdr:rowOff>192969</xdr:rowOff>
    </xdr:to>
    <xdr:pic>
      <xdr:nvPicPr>
        <xdr:cNvPr id="24" name="รูปภาพ 23" descr="2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 contrast="10000"/>
        </a:blip>
        <a:stretch>
          <a:fillRect/>
        </a:stretch>
      </xdr:blipFill>
      <xdr:spPr>
        <a:xfrm>
          <a:off x="1348154" y="6630865"/>
          <a:ext cx="378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0" zoomScale="130" zoomScalePageLayoutView="130" workbookViewId="0">
      <selection activeCell="D95" sqref="D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47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61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66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63</v>
      </c>
      <c r="E8" s="50"/>
      <c r="F8" s="50"/>
      <c r="G8" s="53"/>
      <c r="H8" s="50"/>
      <c r="I8" s="50"/>
    </row>
    <row r="9" spans="1:9" ht="21.2" customHeight="1">
      <c r="B9" s="2" t="s">
        <v>6</v>
      </c>
      <c r="D9" s="50" t="s">
        <v>67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80" t="s">
        <v>68</v>
      </c>
      <c r="E10" s="50"/>
      <c r="F10" s="50"/>
      <c r="G10" s="53" t="s">
        <v>9</v>
      </c>
      <c r="H10" s="50" t="s">
        <v>64</v>
      </c>
      <c r="I10" s="50"/>
    </row>
    <row r="11" spans="1:9" ht="21.2" customHeight="1">
      <c r="B11" s="2" t="s">
        <v>56</v>
      </c>
      <c r="D11" s="61" t="s">
        <v>69</v>
      </c>
      <c r="E11" s="61"/>
      <c r="F11" s="61" t="s">
        <v>70</v>
      </c>
      <c r="G11" s="61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2">
        <v>2</v>
      </c>
      <c r="H16" s="1" t="s">
        <v>24</v>
      </c>
    </row>
    <row r="17" spans="1:9" ht="21.2" customHeight="1">
      <c r="B17" s="2"/>
      <c r="D17" s="1" t="s">
        <v>26</v>
      </c>
      <c r="E17" s="66" t="s">
        <v>65</v>
      </c>
      <c r="F17" s="7"/>
      <c r="G17" s="54">
        <v>0.8</v>
      </c>
      <c r="H17" s="1" t="s">
        <v>25</v>
      </c>
    </row>
    <row r="18" spans="1:9" ht="21.2" customHeight="1">
      <c r="B18" s="2"/>
      <c r="E18" s="6" t="s">
        <v>35</v>
      </c>
      <c r="F18" s="5"/>
      <c r="G18" s="63" t="s">
        <v>53</v>
      </c>
      <c r="H18" s="1" t="s">
        <v>25</v>
      </c>
    </row>
    <row r="19" spans="1:9" ht="21.2" customHeight="1">
      <c r="B19" s="2" t="s">
        <v>27</v>
      </c>
      <c r="G19" s="63" t="s">
        <v>53</v>
      </c>
      <c r="H19" s="50" t="s">
        <v>60</v>
      </c>
    </row>
    <row r="20" spans="1:9" ht="21.2" customHeight="1">
      <c r="B20" s="2" t="s">
        <v>28</v>
      </c>
      <c r="G20" s="63" t="s">
        <v>53</v>
      </c>
      <c r="H20" s="50" t="s">
        <v>60</v>
      </c>
    </row>
    <row r="21" spans="1:9" ht="21.2" customHeight="1">
      <c r="B21" s="48" t="s">
        <v>11</v>
      </c>
      <c r="G21" s="64">
        <v>0</v>
      </c>
      <c r="H21" s="50" t="s">
        <v>62</v>
      </c>
    </row>
    <row r="22" spans="1:9" ht="21.2" customHeight="1">
      <c r="B22" s="2" t="s">
        <v>29</v>
      </c>
      <c r="G22" s="63" t="s">
        <v>53</v>
      </c>
      <c r="H22" s="1" t="s">
        <v>30</v>
      </c>
    </row>
    <row r="23" spans="1:9" ht="21.2" customHeight="1">
      <c r="B23" s="2" t="s">
        <v>52</v>
      </c>
      <c r="G23" s="62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1" t="s">
        <v>41</v>
      </c>
      <c r="B50" s="30" t="s">
        <v>12</v>
      </c>
      <c r="C50" s="30" t="s">
        <v>43</v>
      </c>
      <c r="D50" s="71" t="s">
        <v>16</v>
      </c>
      <c r="E50" s="30"/>
      <c r="F50" s="30" t="s">
        <v>13</v>
      </c>
      <c r="G50" s="71" t="s">
        <v>18</v>
      </c>
      <c r="H50" s="71" t="s">
        <v>20</v>
      </c>
      <c r="I50" s="71" t="s">
        <v>19</v>
      </c>
    </row>
    <row r="51" spans="1:9" ht="19.7" customHeight="1">
      <c r="A51" s="72"/>
      <c r="B51" s="34" t="s">
        <v>14</v>
      </c>
      <c r="C51" s="34" t="s">
        <v>15</v>
      </c>
      <c r="D51" s="72"/>
      <c r="E51" s="31"/>
      <c r="F51" s="34" t="s">
        <v>17</v>
      </c>
      <c r="G51" s="75"/>
      <c r="H51" s="72"/>
      <c r="I51" s="72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5">
        <v>1.5609999999999999</v>
      </c>
      <c r="C53" s="21">
        <f t="shared" ref="C53:C57" si="0">$G$21</f>
        <v>0</v>
      </c>
      <c r="D53" s="21">
        <f t="shared" ref="D53:D57" si="1">$B53-$C53</f>
        <v>1.5609999999999999</v>
      </c>
      <c r="E53" s="24">
        <f t="shared" ref="E53:E57" si="2">SQRT(2*9.81*D53)</f>
        <v>5.5341503412899797</v>
      </c>
      <c r="F53" s="81">
        <v>0.1</v>
      </c>
      <c r="G53" s="57">
        <v>0.35099999999999998</v>
      </c>
      <c r="H53" s="10">
        <f t="shared" ref="H53:H57" si="3">D53/F53</f>
        <v>15.61</v>
      </c>
      <c r="I53" s="10">
        <f t="shared" ref="I53:I57" si="4">G53/(($G$16*$G$17)*F53*E53)</f>
        <v>0.39640231376306423</v>
      </c>
    </row>
    <row r="54" spans="1:9">
      <c r="A54" s="45">
        <v>2</v>
      </c>
      <c r="B54" s="56">
        <v>1.5189999999999999</v>
      </c>
      <c r="C54" s="22">
        <f t="shared" si="0"/>
        <v>0</v>
      </c>
      <c r="D54" s="22">
        <f t="shared" si="1"/>
        <v>1.5189999999999999</v>
      </c>
      <c r="E54" s="25">
        <f t="shared" si="2"/>
        <v>5.4591922479429131</v>
      </c>
      <c r="F54" s="82">
        <v>0.2</v>
      </c>
      <c r="G54" s="58">
        <v>0.80200000000000005</v>
      </c>
      <c r="H54" s="11">
        <f t="shared" si="3"/>
        <v>7.5949999999999989</v>
      </c>
      <c r="I54" s="11">
        <f t="shared" si="4"/>
        <v>0.45908806397949875</v>
      </c>
    </row>
    <row r="55" spans="1:9">
      <c r="A55" s="45">
        <v>3</v>
      </c>
      <c r="B55" s="56">
        <v>1.47</v>
      </c>
      <c r="C55" s="22">
        <f t="shared" si="0"/>
        <v>0</v>
      </c>
      <c r="D55" s="22">
        <f t="shared" si="1"/>
        <v>1.47</v>
      </c>
      <c r="E55" s="26">
        <f t="shared" si="2"/>
        <v>5.3704189780686571</v>
      </c>
      <c r="F55" s="83">
        <v>0.3</v>
      </c>
      <c r="G55" s="59">
        <v>1.3</v>
      </c>
      <c r="H55" s="11">
        <f t="shared" si="3"/>
        <v>4.9000000000000004</v>
      </c>
      <c r="I55" s="11">
        <f t="shared" si="4"/>
        <v>0.50430578031126372</v>
      </c>
    </row>
    <row r="56" spans="1:9">
      <c r="A56" s="45">
        <v>4</v>
      </c>
      <c r="B56" s="56">
        <v>1.403</v>
      </c>
      <c r="C56" s="22">
        <f t="shared" si="0"/>
        <v>0</v>
      </c>
      <c r="D56" s="22">
        <f t="shared" si="1"/>
        <v>1.403</v>
      </c>
      <c r="E56" s="27">
        <f t="shared" si="2"/>
        <v>5.246604616320921</v>
      </c>
      <c r="F56" s="83">
        <v>0.4</v>
      </c>
      <c r="G56" s="60">
        <v>1.76</v>
      </c>
      <c r="H56" s="11">
        <f t="shared" si="3"/>
        <v>3.5074999999999998</v>
      </c>
      <c r="I56" s="11">
        <f t="shared" si="4"/>
        <v>0.52414851148596431</v>
      </c>
    </row>
    <row r="57" spans="1:9">
      <c r="A57" s="45">
        <v>5</v>
      </c>
      <c r="B57" s="56">
        <v>1.302</v>
      </c>
      <c r="C57" s="22">
        <f t="shared" si="0"/>
        <v>0</v>
      </c>
      <c r="D57" s="22">
        <f t="shared" si="1"/>
        <v>1.302</v>
      </c>
      <c r="E57" s="27">
        <f t="shared" si="2"/>
        <v>5.054229911668048</v>
      </c>
      <c r="F57" s="83">
        <v>0.5</v>
      </c>
      <c r="G57" s="59">
        <v>2.0499999999999998</v>
      </c>
      <c r="H57" s="11">
        <f t="shared" si="3"/>
        <v>2.6040000000000001</v>
      </c>
      <c r="I57" s="11">
        <f t="shared" si="4"/>
        <v>0.50700107529423766</v>
      </c>
    </row>
    <row r="58" spans="1:9">
      <c r="A58" s="3"/>
      <c r="B58" s="54"/>
      <c r="C58" s="22"/>
      <c r="D58" s="22"/>
      <c r="E58" s="27"/>
      <c r="F58" s="54"/>
      <c r="G58" s="60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70"/>
      <c r="B81" s="70"/>
      <c r="C81" s="70"/>
      <c r="D81" s="70"/>
      <c r="E81" s="70"/>
      <c r="F81" s="70"/>
      <c r="G81" s="70"/>
      <c r="H81" s="70"/>
      <c r="I81" s="70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1" t="s">
        <v>41</v>
      </c>
      <c r="B84" s="30" t="s">
        <v>12</v>
      </c>
      <c r="C84" s="71" t="s">
        <v>44</v>
      </c>
      <c r="D84" s="71" t="s">
        <v>16</v>
      </c>
      <c r="E84" s="52" t="s">
        <v>13</v>
      </c>
      <c r="F84" s="71" t="s">
        <v>20</v>
      </c>
      <c r="G84" s="71" t="s">
        <v>19</v>
      </c>
      <c r="H84" s="71" t="s">
        <v>46</v>
      </c>
      <c r="I84" s="71"/>
    </row>
    <row r="85" spans="1:9" ht="19.7" customHeight="1">
      <c r="A85" s="72"/>
      <c r="B85" s="34" t="s">
        <v>14</v>
      </c>
      <c r="C85" s="72"/>
      <c r="D85" s="72"/>
      <c r="E85" s="34" t="s">
        <v>17</v>
      </c>
      <c r="F85" s="72"/>
      <c r="G85" s="72"/>
      <c r="H85" s="72"/>
      <c r="I85" s="72"/>
    </row>
    <row r="86" spans="1:9" ht="19.7" customHeight="1" thickBot="1">
      <c r="A86" s="73"/>
      <c r="B86" s="33" t="s">
        <v>21</v>
      </c>
      <c r="C86" s="33" t="s">
        <v>21</v>
      </c>
      <c r="D86" s="73"/>
      <c r="E86" s="8" t="s">
        <v>22</v>
      </c>
      <c r="F86" s="73"/>
      <c r="G86" s="73"/>
      <c r="H86" s="74" t="s">
        <v>40</v>
      </c>
      <c r="I86" s="74"/>
    </row>
    <row r="87" spans="1:9" ht="21.2" customHeight="1">
      <c r="A87" s="44">
        <v>1</v>
      </c>
      <c r="B87" s="55">
        <v>1.5609999999999999</v>
      </c>
      <c r="C87" s="14">
        <f t="shared" ref="C87:C91" si="5">$G$21</f>
        <v>0</v>
      </c>
      <c r="D87" s="14">
        <f t="shared" ref="D87:D91" si="6">B87-C87</f>
        <v>1.5609999999999999</v>
      </c>
      <c r="E87" s="81">
        <v>0.1</v>
      </c>
      <c r="F87" s="35">
        <f t="shared" ref="F87:F91" si="7">D87/E87</f>
        <v>15.61</v>
      </c>
      <c r="G87" s="51">
        <f>(-0.0096*F87)+0.5438</f>
        <v>0.39394399999999996</v>
      </c>
      <c r="H87" s="67">
        <f t="shared" ref="H87:H90" si="8">G87*($G$16*$G$17)*E87*(2*9.81*D87)^0.5</f>
        <v>0.34882325152786237</v>
      </c>
      <c r="I87" s="67"/>
    </row>
    <row r="88" spans="1:9" ht="21.2" customHeight="1">
      <c r="A88" s="45">
        <v>2</v>
      </c>
      <c r="B88" s="56">
        <v>1.5189999999999999</v>
      </c>
      <c r="C88" s="15">
        <f t="shared" si="5"/>
        <v>0</v>
      </c>
      <c r="D88" s="15">
        <f t="shared" si="6"/>
        <v>1.5189999999999999</v>
      </c>
      <c r="E88" s="82">
        <v>0.2</v>
      </c>
      <c r="F88" s="36">
        <f t="shared" si="7"/>
        <v>7.5949999999999989</v>
      </c>
      <c r="G88" s="36">
        <f t="shared" ref="G88:G91" si="9">(-0.0096*F88)+0.5438</f>
        <v>0.47088799999999997</v>
      </c>
      <c r="H88" s="68">
        <f t="shared" si="8"/>
        <v>0.82261379815978963</v>
      </c>
      <c r="I88" s="68"/>
    </row>
    <row r="89" spans="1:9" ht="21.2" customHeight="1">
      <c r="A89" s="45">
        <v>3</v>
      </c>
      <c r="B89" s="56">
        <v>1.47</v>
      </c>
      <c r="C89" s="15">
        <f t="shared" si="5"/>
        <v>0</v>
      </c>
      <c r="D89" s="15">
        <f t="shared" si="6"/>
        <v>1.47</v>
      </c>
      <c r="E89" s="83">
        <v>0.3</v>
      </c>
      <c r="F89" s="36">
        <f t="shared" si="7"/>
        <v>4.9000000000000004</v>
      </c>
      <c r="G89" s="36">
        <f t="shared" si="9"/>
        <v>0.49675999999999998</v>
      </c>
      <c r="H89" s="68">
        <f t="shared" si="8"/>
        <v>1.2805484791417852</v>
      </c>
      <c r="I89" s="68"/>
    </row>
    <row r="90" spans="1:9" ht="21.2" customHeight="1">
      <c r="A90" s="45">
        <v>4</v>
      </c>
      <c r="B90" s="56">
        <v>1.403</v>
      </c>
      <c r="C90" s="15">
        <f t="shared" si="5"/>
        <v>0</v>
      </c>
      <c r="D90" s="15">
        <f t="shared" si="6"/>
        <v>1.403</v>
      </c>
      <c r="E90" s="83">
        <v>0.4</v>
      </c>
      <c r="F90" s="36">
        <f t="shared" si="7"/>
        <v>3.5074999999999998</v>
      </c>
      <c r="G90" s="36">
        <f t="shared" si="9"/>
        <v>0.51012799999999991</v>
      </c>
      <c r="H90" s="68">
        <f t="shared" si="8"/>
        <v>1.7129215486173175</v>
      </c>
      <c r="I90" s="68"/>
    </row>
    <row r="91" spans="1:9" ht="21.2" customHeight="1">
      <c r="A91" s="45">
        <v>5</v>
      </c>
      <c r="B91" s="56">
        <v>1.302</v>
      </c>
      <c r="C91" s="15">
        <f t="shared" si="5"/>
        <v>0</v>
      </c>
      <c r="D91" s="15">
        <f t="shared" si="6"/>
        <v>1.302</v>
      </c>
      <c r="E91" s="83">
        <v>0.5</v>
      </c>
      <c r="F91" s="36">
        <f t="shared" si="7"/>
        <v>2.6040000000000001</v>
      </c>
      <c r="G91" s="65">
        <f t="shared" si="9"/>
        <v>0.51880159999999997</v>
      </c>
      <c r="H91" s="68">
        <f t="shared" ref="H91" si="10">G91*($G$16*$G$17)*E91*(2*9.81*D91)^0.5</f>
        <v>2.0977140519529938</v>
      </c>
      <c r="I91" s="68"/>
    </row>
    <row r="92" spans="1:9" ht="21.2" customHeight="1">
      <c r="A92" s="45"/>
      <c r="B92" s="54"/>
      <c r="C92" s="15"/>
      <c r="D92" s="15"/>
      <c r="E92" s="54"/>
      <c r="F92" s="36"/>
      <c r="G92" s="36"/>
      <c r="H92" s="68"/>
      <c r="I92" s="68"/>
    </row>
    <row r="93" spans="1:9" ht="21.2" customHeight="1">
      <c r="A93" s="45"/>
      <c r="B93" s="40"/>
      <c r="C93" s="15"/>
      <c r="D93" s="15"/>
      <c r="E93" s="40"/>
      <c r="F93" s="36"/>
      <c r="G93" s="36"/>
      <c r="H93" s="68"/>
      <c r="I93" s="68"/>
    </row>
    <row r="94" spans="1:9" ht="21.2" customHeight="1">
      <c r="A94" s="46"/>
      <c r="B94" s="42"/>
      <c r="C94" s="15"/>
      <c r="D94" s="15"/>
      <c r="E94" s="40"/>
      <c r="F94" s="36"/>
      <c r="G94" s="36"/>
      <c r="H94" s="68"/>
      <c r="I94" s="68"/>
    </row>
    <row r="95" spans="1:9" ht="21.2" customHeight="1">
      <c r="A95" s="46"/>
      <c r="B95" s="42"/>
      <c r="C95" s="15"/>
      <c r="D95" s="15"/>
      <c r="E95" s="40"/>
      <c r="F95" s="36"/>
      <c r="G95" s="36"/>
      <c r="H95" s="68"/>
      <c r="I95" s="68"/>
    </row>
    <row r="96" spans="1:9" ht="21.2" customHeight="1">
      <c r="A96" s="46"/>
      <c r="B96" s="42"/>
      <c r="C96" s="15"/>
      <c r="D96" s="15"/>
      <c r="E96" s="40"/>
      <c r="F96" s="36"/>
      <c r="G96" s="36"/>
      <c r="H96" s="68"/>
      <c r="I96" s="68"/>
    </row>
    <row r="97" spans="1:9" ht="21.2" customHeight="1">
      <c r="A97" s="46"/>
      <c r="B97" s="42"/>
      <c r="C97" s="15"/>
      <c r="D97" s="15"/>
      <c r="E97" s="40"/>
      <c r="F97" s="36"/>
      <c r="G97" s="36"/>
      <c r="H97" s="68"/>
      <c r="I97" s="68"/>
    </row>
    <row r="98" spans="1:9" ht="21.2" customHeight="1">
      <c r="A98" s="46"/>
      <c r="B98" s="42"/>
      <c r="C98" s="15"/>
      <c r="D98" s="15"/>
      <c r="E98" s="9"/>
      <c r="F98" s="39"/>
      <c r="G98" s="36"/>
      <c r="H98" s="68"/>
      <c r="I98" s="68"/>
    </row>
    <row r="99" spans="1:9" ht="21.2" customHeight="1">
      <c r="A99" s="46"/>
      <c r="B99" s="42"/>
      <c r="C99" s="15"/>
      <c r="D99" s="15"/>
      <c r="E99" s="40"/>
      <c r="F99" s="36"/>
      <c r="G99" s="36"/>
      <c r="H99" s="68"/>
      <c r="I99" s="68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68"/>
      <c r="I100" s="68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69"/>
      <c r="I101" s="69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2">
    <mergeCell ref="B1:I1"/>
    <mergeCell ref="B2:I2"/>
    <mergeCell ref="B3:I3"/>
    <mergeCell ref="A26:I35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16R-LMC</vt:lpstr>
      <vt:lpstr>'แม่กวง 16R-LMC'!Print_Area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2014-04-09T06:31:23Z</dcterms:modified>
</cp:coreProperties>
</file>