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ปตร.ปากคลองฝายหนองสลีก" sheetId="1" r:id="rId1"/>
  </sheets>
  <definedNames>
    <definedName name="_xlnm.Print_Area" localSheetId="0">'ปตร.ปากคลองฝายหนองสลีก'!$A$1:$I$103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<sst xmlns="http://schemas.openxmlformats.org/spreadsheetml/2006/main" count="89" uniqueCount="69">
  <si>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</si>
  <si>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</si>
  <si>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</si>
  <si>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</si>
  <si>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</si>
  <si>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</si>
  <si>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</si>
  <si>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</si>
  <si>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</si>
  <si>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</si>
  <si>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</si>
  <si>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</si>
  <si>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</si>
  <si>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</si>
  <si>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</si>
  <si>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</si>
  <si>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</si>
  <si>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</si>
  <si>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</si>
  <si>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</si>
  <si>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</si>
  <si>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</si>
  <si>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</si>
  <si>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</si>
  <si>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</si>
  <si>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</si>
  <si>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</si>
  <si>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</si>
  <si>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</si>
  <si>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</si>
  <si>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</si>
  <si>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</si>
  <si>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</si>
  <si>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</si>
  <si>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</si>
  <si>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</si>
  <si>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</si>
  <si>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</si>
  <si>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</si>
  <si>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</si>
  <si>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</si>
  <si>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</si>
  <si>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</si>
  <si>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</si>
  <si>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</si>
  <si>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</si>
  <si>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</si>
  <si>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</si>
  <si>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</si>
  <si>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</si>
  <si>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</si>
  <si>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</si>
  <si>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</si>
  <si>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</si>
  <si>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</si>
  <si>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</si>
  <si>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</si>
  <si>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</si>
  <si>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</si>
  <si>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</si>
  <si>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</si>
  <si>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</si>
  <si>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</si>
  <si>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</si>
  <si>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</si>
  <si>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</si>
  <si>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ปตร.ปากคลองฝายหนองสลีก</t>
  </si>
  <si>
    <t>ป่าซาง</t>
  </si>
  <si>
    <t>กว้าง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</si>
</sst>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ปตร.ปากคลอง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'ปตร.ปากคลองฝายหนองสลีก'!$H$53:$H$57</c:f>
              <c:numCache/>
            </c:numRef>
          </c:xVal>
          <c:yVal>
            <c:numRef>
              <c:f>'ปตร.ปากคลองฝายหนองสลีก'!$I$53:$I$57</c:f>
              <c:numCache/>
            </c:numRef>
          </c:yVal>
          <c:smooth val="0"/>
        </c:ser>
        <c:axId val="60454432"/>
        <c:axId val="7218977"/>
      </c:scatterChart>
      <c:val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8977"/>
        <c:crosses val="autoZero"/>
        <c:crossBetween val="midCat"/>
        <c:dispUnits/>
      </c:valAx>
      <c:valAx>
        <c:axId val="721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432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25</xdr:row>
      <xdr:rowOff>57150</xdr:rowOff>
    </xdr:from>
    <xdr:to>
      <xdr:col>5</xdr:col>
      <xdr:colOff>695325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677025"/>
          <a:ext cx="1914525" cy="2552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PageLayoutView="140" workbookViewId="0" topLeftCell="A25">
      <selection activeCell="L34" sqref="L34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2:9" ht="22.5" customHeight="1">
      <c r="B2" s="79" t="s">
        <v>46</v>
      </c>
      <c r="C2" s="79"/>
      <c r="D2" s="79"/>
      <c r="E2" s="79"/>
      <c r="F2" s="79"/>
      <c r="G2" s="79"/>
      <c r="H2" s="79"/>
      <c r="I2" s="79"/>
    </row>
    <row r="3" spans="2:9" ht="21" customHeight="1">
      <c r="B3" s="80" t="s">
        <v>63</v>
      </c>
      <c r="C3" s="80"/>
      <c r="D3" s="80"/>
      <c r="E3" s="80"/>
      <c r="F3" s="80"/>
      <c r="G3" s="80"/>
      <c r="H3" s="80"/>
      <c r="I3" s="80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66</v>
      </c>
      <c r="E7" s="65"/>
      <c r="F7" s="65"/>
      <c r="G7" s="66" t="s">
        <v>4</v>
      </c>
      <c r="H7" s="65"/>
    </row>
    <row r="8" spans="2:8" ht="21" customHeight="1">
      <c r="B8" s="2" t="s">
        <v>5</v>
      </c>
      <c r="D8" s="65" t="s">
        <v>64</v>
      </c>
      <c r="E8" s="65"/>
      <c r="F8" s="65"/>
      <c r="G8" s="66"/>
      <c r="H8" s="65"/>
    </row>
    <row r="9" spans="2:8" ht="21" customHeight="1">
      <c r="B9" s="2" t="s">
        <v>6</v>
      </c>
      <c r="D9" s="65" t="s">
        <v>61</v>
      </c>
      <c r="E9" s="65"/>
      <c r="F9" s="65"/>
      <c r="G9" s="66" t="s">
        <v>7</v>
      </c>
      <c r="H9" s="65"/>
    </row>
    <row r="10" spans="2:8" ht="21" customHeight="1">
      <c r="B10" s="2" t="s">
        <v>8</v>
      </c>
      <c r="D10" s="67" t="s">
        <v>67</v>
      </c>
      <c r="E10" s="65"/>
      <c r="F10" s="65"/>
      <c r="G10" s="66" t="s">
        <v>9</v>
      </c>
      <c r="H10" s="65" t="s">
        <v>65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68</v>
      </c>
      <c r="F17" s="7"/>
      <c r="G17" s="64">
        <v>1.5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6">
        <v>1.6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2">
        <v>1.844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2" t="s">
        <v>40</v>
      </c>
      <c r="B50" s="31" t="s">
        <v>12</v>
      </c>
      <c r="C50" s="31" t="s">
        <v>42</v>
      </c>
      <c r="D50" s="82" t="s">
        <v>16</v>
      </c>
      <c r="E50" s="31"/>
      <c r="F50" s="31" t="s">
        <v>13</v>
      </c>
      <c r="G50" s="82" t="s">
        <v>18</v>
      </c>
      <c r="H50" s="82" t="s">
        <v>20</v>
      </c>
      <c r="I50" s="82" t="s">
        <v>19</v>
      </c>
    </row>
    <row r="51" spans="1:9" ht="19.5" customHeight="1">
      <c r="A51" s="83"/>
      <c r="B51" s="35" t="s">
        <v>14</v>
      </c>
      <c r="C51" s="35" t="s">
        <v>15</v>
      </c>
      <c r="D51" s="83"/>
      <c r="E51" s="32"/>
      <c r="F51" s="35" t="s">
        <v>17</v>
      </c>
      <c r="G51" s="84"/>
      <c r="H51" s="83"/>
      <c r="I51" s="83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8">
        <v>3.87</v>
      </c>
      <c r="C53" s="22">
        <f>$G$21</f>
        <v>1.844</v>
      </c>
      <c r="D53" s="22">
        <f>$B53-$C53</f>
        <v>2.026</v>
      </c>
      <c r="E53" s="25">
        <f>SQRT(2*9.81*D53)</f>
        <v>6.304769623071092</v>
      </c>
      <c r="F53" s="68">
        <v>0.15</v>
      </c>
      <c r="G53" s="69">
        <v>0.9</v>
      </c>
      <c r="H53" s="11">
        <f>D53/F53</f>
        <v>13.506666666666666</v>
      </c>
      <c r="I53" s="11">
        <f>G53/(($G$16*$G$17)*F53*E53)</f>
        <v>0.31722015546474286</v>
      </c>
    </row>
    <row r="54" spans="1:9" ht="24">
      <c r="A54" s="18">
        <v>2</v>
      </c>
      <c r="B54" s="52">
        <v>3.86</v>
      </c>
      <c r="C54" s="23">
        <f>$G$21</f>
        <v>1.844</v>
      </c>
      <c r="D54" s="23">
        <f>$B54-$C54</f>
        <v>2.016</v>
      </c>
      <c r="E54" s="26">
        <f>SQRT(2*9.81*D54)</f>
        <v>6.2891907269536675</v>
      </c>
      <c r="F54" s="70">
        <v>0.3</v>
      </c>
      <c r="G54" s="71">
        <v>1.788</v>
      </c>
      <c r="H54" s="12">
        <f>D54/F54</f>
        <v>6.720000000000001</v>
      </c>
      <c r="I54" s="12">
        <f>G54/(($G$16*$G$17)*F54*E54)</f>
        <v>0.31588589898417035</v>
      </c>
    </row>
    <row r="55" spans="1:9" ht="24">
      <c r="A55" s="18">
        <v>3</v>
      </c>
      <c r="B55" s="52">
        <v>3.86</v>
      </c>
      <c r="C55" s="23">
        <f>$G$21</f>
        <v>1.844</v>
      </c>
      <c r="D55" s="23">
        <f>$B55-$C55</f>
        <v>2.016</v>
      </c>
      <c r="E55" s="27">
        <f>SQRT(2*9.81*D55)</f>
        <v>6.2891907269536675</v>
      </c>
      <c r="F55" s="52">
        <v>0.45</v>
      </c>
      <c r="G55" s="54">
        <v>2.423</v>
      </c>
      <c r="H55" s="12">
        <f>D55/F55</f>
        <v>4.4799999999999995</v>
      </c>
      <c r="I55" s="12">
        <f>G55/(($G$16*$G$17)*F55*E55)</f>
        <v>0.2853808848764521</v>
      </c>
    </row>
    <row r="56" spans="1:9" ht="24">
      <c r="A56" s="18">
        <v>4</v>
      </c>
      <c r="B56" s="52">
        <v>3.85</v>
      </c>
      <c r="C56" s="23">
        <f>$G$21</f>
        <v>1.844</v>
      </c>
      <c r="D56" s="23">
        <f>$B56-$C56</f>
        <v>2.0060000000000002</v>
      </c>
      <c r="E56" s="28">
        <f>SQRT(2*9.81*D56)</f>
        <v>6.273573144548489</v>
      </c>
      <c r="F56" s="53">
        <v>0.6</v>
      </c>
      <c r="G56" s="55">
        <v>2.807</v>
      </c>
      <c r="H56" s="12">
        <f>D56/F56</f>
        <v>3.3433333333333337</v>
      </c>
      <c r="I56" s="12">
        <f>G56/(($G$16*$G$17)*F56*E56)</f>
        <v>0.24857356541695003</v>
      </c>
    </row>
    <row r="57" spans="1:9" ht="24">
      <c r="A57" s="18">
        <v>5</v>
      </c>
      <c r="B57" s="52">
        <v>3.85</v>
      </c>
      <c r="C57" s="23">
        <f>$G$21</f>
        <v>1.844</v>
      </c>
      <c r="D57" s="23">
        <f>$B57-$C57</f>
        <v>2.0060000000000002</v>
      </c>
      <c r="E57" s="28">
        <f>SQRT(2*9.81*D57)</f>
        <v>6.273573144548489</v>
      </c>
      <c r="F57" s="52">
        <v>0.75</v>
      </c>
      <c r="G57" s="54">
        <v>2.984</v>
      </c>
      <c r="H57" s="12">
        <f>D57/F57</f>
        <v>2.674666666666667</v>
      </c>
      <c r="I57" s="12">
        <f>G57/(($G$16*$G$17)*F57*E57)</f>
        <v>0.21139822421209228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24">
      <c r="A71" s="85"/>
      <c r="B71" s="85"/>
      <c r="C71" s="85"/>
      <c r="D71" s="85"/>
      <c r="E71" s="85"/>
      <c r="F71" s="85"/>
      <c r="G71" s="85"/>
      <c r="H71" s="85"/>
      <c r="I71" s="85"/>
    </row>
    <row r="72" spans="1:9" ht="24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24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24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24">
      <c r="A75" s="85"/>
      <c r="B75" s="85"/>
      <c r="C75" s="85"/>
      <c r="D75" s="85"/>
      <c r="E75" s="85"/>
      <c r="F75" s="85"/>
      <c r="G75" s="85"/>
      <c r="H75" s="85"/>
      <c r="I75" s="85"/>
    </row>
    <row r="76" spans="1:9" ht="24">
      <c r="A76" s="85"/>
      <c r="B76" s="85"/>
      <c r="C76" s="85"/>
      <c r="D76" s="85"/>
      <c r="E76" s="85"/>
      <c r="F76" s="85"/>
      <c r="G76" s="85"/>
      <c r="H76" s="85"/>
      <c r="I76" s="85"/>
    </row>
    <row r="77" spans="1:9" ht="24">
      <c r="A77" s="85"/>
      <c r="B77" s="85"/>
      <c r="C77" s="85"/>
      <c r="D77" s="85"/>
      <c r="E77" s="85"/>
      <c r="F77" s="85"/>
      <c r="G77" s="85"/>
      <c r="H77" s="85"/>
      <c r="I77" s="85"/>
    </row>
    <row r="78" spans="1:9" ht="24">
      <c r="A78" s="85"/>
      <c r="B78" s="85"/>
      <c r="C78" s="85"/>
      <c r="D78" s="85"/>
      <c r="E78" s="85"/>
      <c r="F78" s="85"/>
      <c r="G78" s="85"/>
      <c r="H78" s="85"/>
      <c r="I78" s="85"/>
    </row>
    <row r="79" spans="1:9" ht="24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24">
      <c r="A80" s="85"/>
      <c r="B80" s="85"/>
      <c r="C80" s="85"/>
      <c r="D80" s="85"/>
      <c r="E80" s="85"/>
      <c r="F80" s="85"/>
      <c r="G80" s="85"/>
      <c r="H80" s="85"/>
      <c r="I80" s="85"/>
    </row>
    <row r="81" spans="1:9" ht="24">
      <c r="A81" s="85"/>
      <c r="B81" s="85"/>
      <c r="C81" s="85"/>
      <c r="D81" s="85"/>
      <c r="E81" s="85"/>
      <c r="F81" s="85"/>
      <c r="G81" s="85"/>
      <c r="H81" s="85"/>
      <c r="I81" s="85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2" t="s">
        <v>40</v>
      </c>
      <c r="B84" s="31" t="s">
        <v>12</v>
      </c>
      <c r="C84" s="82" t="s">
        <v>43</v>
      </c>
      <c r="D84" s="82" t="s">
        <v>16</v>
      </c>
      <c r="E84" s="56" t="s">
        <v>13</v>
      </c>
      <c r="F84" s="82" t="s">
        <v>20</v>
      </c>
      <c r="G84" s="82" t="s">
        <v>19</v>
      </c>
      <c r="H84" s="82" t="s">
        <v>45</v>
      </c>
      <c r="I84" s="82"/>
    </row>
    <row r="85" spans="1:9" ht="19.5" customHeight="1">
      <c r="A85" s="83"/>
      <c r="B85" s="35" t="s">
        <v>14</v>
      </c>
      <c r="C85" s="83"/>
      <c r="D85" s="83"/>
      <c r="E85" s="35" t="s">
        <v>17</v>
      </c>
      <c r="F85" s="83"/>
      <c r="G85" s="83"/>
      <c r="H85" s="83"/>
      <c r="I85" s="83"/>
    </row>
    <row r="86" spans="1:9" ht="19.5" customHeight="1" thickBot="1">
      <c r="A86" s="86"/>
      <c r="B86" s="34" t="s">
        <v>21</v>
      </c>
      <c r="C86" s="34" t="s">
        <v>21</v>
      </c>
      <c r="D86" s="86"/>
      <c r="E86" s="8" t="s">
        <v>22</v>
      </c>
      <c r="F86" s="86"/>
      <c r="G86" s="86"/>
      <c r="H86" s="87" t="s">
        <v>39</v>
      </c>
      <c r="I86" s="87"/>
    </row>
    <row r="87" spans="1:9" ht="21" customHeight="1">
      <c r="A87" s="42">
        <v>1</v>
      </c>
      <c r="B87" s="68">
        <v>3.87</v>
      </c>
      <c r="C87" s="15">
        <f>$G$21</f>
        <v>1.844</v>
      </c>
      <c r="D87" s="15">
        <f>B87-C87</f>
        <v>2.026</v>
      </c>
      <c r="E87" s="68">
        <v>0.15</v>
      </c>
      <c r="F87" s="36">
        <f>D87/E87</f>
        <v>13.506666666666666</v>
      </c>
      <c r="G87" s="73">
        <f>(0.0079*F87)+0.227</f>
        <v>0.3337026666666667</v>
      </c>
      <c r="H87" s="77">
        <f>G87*($G$16*$G$17)*E87*(2*9.81*D87)^0.5</f>
        <v>0.9467632961720182</v>
      </c>
      <c r="I87" s="77"/>
    </row>
    <row r="88" spans="1:9" ht="21" customHeight="1">
      <c r="A88" s="43">
        <v>2</v>
      </c>
      <c r="B88" s="52">
        <v>3.86</v>
      </c>
      <c r="C88" s="16">
        <f>$G$21</f>
        <v>1.844</v>
      </c>
      <c r="D88" s="16">
        <f>B88-C88</f>
        <v>2.016</v>
      </c>
      <c r="E88" s="70">
        <v>0.3</v>
      </c>
      <c r="F88" s="63">
        <f>D88/E88</f>
        <v>6.720000000000001</v>
      </c>
      <c r="G88" s="75">
        <f>(0.0079*F88)+0.227</f>
        <v>0.280088</v>
      </c>
      <c r="H88" s="88">
        <f>G88*($G$16*$G$17)*E88*(2*9.81*D88)^0.5</f>
        <v>1.585374167097899</v>
      </c>
      <c r="I88" s="89"/>
    </row>
    <row r="89" spans="1:9" ht="21" customHeight="1">
      <c r="A89" s="43">
        <v>3</v>
      </c>
      <c r="B89" s="52">
        <v>3.86</v>
      </c>
      <c r="C89" s="16">
        <f>$G$21</f>
        <v>1.844</v>
      </c>
      <c r="D89" s="16">
        <f>B89-C89</f>
        <v>2.016</v>
      </c>
      <c r="E89" s="52">
        <v>0.45</v>
      </c>
      <c r="F89" s="63">
        <f>D89/E89</f>
        <v>4.4799999999999995</v>
      </c>
      <c r="G89" s="75">
        <f>(0.0079*F89)+0.227</f>
        <v>0.262392</v>
      </c>
      <c r="H89" s="88">
        <f>G89*($G$16*$G$17)*E89*(2*9.81*D89)^0.5</f>
        <v>2.2278149998562164</v>
      </c>
      <c r="I89" s="89"/>
    </row>
    <row r="90" spans="1:9" ht="21" customHeight="1">
      <c r="A90" s="43">
        <v>4</v>
      </c>
      <c r="B90" s="52">
        <v>3.85</v>
      </c>
      <c r="C90" s="16">
        <f>$G$21</f>
        <v>1.844</v>
      </c>
      <c r="D90" s="16">
        <f>B90-C90</f>
        <v>2.0060000000000002</v>
      </c>
      <c r="E90" s="53">
        <v>0.6</v>
      </c>
      <c r="F90" s="63">
        <f>D90/E90</f>
        <v>3.3433333333333337</v>
      </c>
      <c r="G90" s="75">
        <f>(0.0079*F90)+0.227</f>
        <v>0.25341233333333335</v>
      </c>
      <c r="H90" s="88">
        <f>G90*($G$16*$G$17)*E90*(2*9.81*D90)^0.5</f>
        <v>2.8616414560152656</v>
      </c>
      <c r="I90" s="89"/>
    </row>
    <row r="91" spans="1:9" ht="21" customHeight="1">
      <c r="A91" s="43">
        <v>5</v>
      </c>
      <c r="B91" s="52">
        <v>3.85</v>
      </c>
      <c r="C91" s="16">
        <f>$G$21</f>
        <v>1.844</v>
      </c>
      <c r="D91" s="16">
        <f>B91-C91</f>
        <v>2.0060000000000002</v>
      </c>
      <c r="E91" s="52">
        <v>0.75</v>
      </c>
      <c r="F91" s="37">
        <f>D91/E91</f>
        <v>2.674666666666667</v>
      </c>
      <c r="G91" s="74">
        <f>(0.0079*F91)+0.227</f>
        <v>0.24812986666666667</v>
      </c>
      <c r="H91" s="89">
        <f>G91*($G$16*$G$17)*E91*(2*9.81*D91)^0.5</f>
        <v>3.502486952730894</v>
      </c>
      <c r="I91" s="89"/>
    </row>
    <row r="92" spans="1:9" ht="21" customHeight="1">
      <c r="A92" s="43"/>
      <c r="B92" s="53"/>
      <c r="C92" s="16"/>
      <c r="D92" s="16"/>
      <c r="E92" s="53"/>
      <c r="F92" s="37"/>
      <c r="G92" s="37"/>
      <c r="H92" s="89"/>
      <c r="I92" s="89"/>
    </row>
    <row r="93" spans="1:9" ht="21" customHeight="1">
      <c r="A93" s="43"/>
      <c r="B93" s="52"/>
      <c r="C93" s="16"/>
      <c r="D93" s="16"/>
      <c r="E93" s="52"/>
      <c r="F93" s="37"/>
      <c r="G93" s="37"/>
      <c r="H93" s="89"/>
      <c r="I93" s="89"/>
    </row>
    <row r="94" spans="1:9" ht="21" customHeight="1">
      <c r="A94" s="43"/>
      <c r="B94" s="52"/>
      <c r="C94" s="16"/>
      <c r="D94" s="16"/>
      <c r="E94" s="58"/>
      <c r="F94" s="37"/>
      <c r="G94" s="60"/>
      <c r="H94" s="89"/>
      <c r="I94" s="89"/>
    </row>
    <row r="95" spans="1:9" ht="21" customHeight="1">
      <c r="A95" s="43"/>
      <c r="B95" s="52"/>
      <c r="C95" s="16"/>
      <c r="D95" s="16"/>
      <c r="E95" s="58"/>
      <c r="F95" s="37"/>
      <c r="G95" s="37"/>
      <c r="H95" s="89"/>
      <c r="I95" s="89"/>
    </row>
    <row r="96" spans="1:9" ht="21" customHeight="1">
      <c r="A96" s="43"/>
      <c r="B96" s="52"/>
      <c r="C96" s="16"/>
      <c r="D96" s="16"/>
      <c r="E96" s="58"/>
      <c r="F96" s="37"/>
      <c r="G96" s="60"/>
      <c r="H96" s="89"/>
      <c r="I96" s="89"/>
    </row>
    <row r="97" spans="1:9" ht="21" customHeight="1">
      <c r="A97" s="43"/>
      <c r="B97" s="40"/>
      <c r="C97" s="16"/>
      <c r="D97" s="16"/>
      <c r="E97" s="53"/>
      <c r="F97" s="37"/>
      <c r="G97" s="37"/>
      <c r="H97" s="89"/>
      <c r="I97" s="89"/>
    </row>
    <row r="98" spans="1:9" ht="21" customHeight="1">
      <c r="A98" s="43"/>
      <c r="B98" s="40"/>
      <c r="C98" s="16"/>
      <c r="D98" s="16"/>
      <c r="E98" s="53"/>
      <c r="F98" s="37"/>
      <c r="G98" s="37"/>
      <c r="H98" s="89"/>
      <c r="I98" s="89"/>
    </row>
    <row r="99" spans="1:9" ht="21" customHeight="1">
      <c r="A99" s="43"/>
      <c r="B99" s="30"/>
      <c r="C99" s="16"/>
      <c r="D99" s="16"/>
      <c r="E99" s="53"/>
      <c r="F99" s="37"/>
      <c r="G99" s="37"/>
      <c r="H99" s="89"/>
      <c r="I99" s="89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90"/>
      <c r="I101" s="90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93:I93"/>
    <mergeCell ref="H101:I101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2:I92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2014-06-04T02:17:27Z</dcterms:modified>
  <cp:category/>
  <cp:version/>
  <cp:contentType/>
  <cp:contentStatus/>
</cp:coreProperties>
</file>