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อ่างแม่ต๋ำ" sheetId="2" r:id="rId1"/>
  </sheets>
  <definedNames>
    <definedName name="_xlnm.Print_Area" localSheetId="0">'Outlet อ่างแม่ต๋ำ'!$A$1:$I$103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93"/>
  <c r="G87"/>
  <c r="H87"/>
  <c r="C93"/>
  <c r="D93"/>
  <c r="F93"/>
  <c r="H93"/>
  <c r="C92"/>
  <c r="D92"/>
  <c r="F92"/>
  <c r="H92"/>
  <c r="C91"/>
  <c r="D91"/>
  <c r="F91"/>
  <c r="H91"/>
  <c r="C90"/>
  <c r="D90"/>
  <c r="F90"/>
  <c r="H90"/>
  <c r="C89"/>
  <c r="D89"/>
  <c r="F89"/>
  <c r="H89"/>
  <c r="C88"/>
  <c r="D88"/>
  <c r="F88"/>
  <c r="H88"/>
  <c r="C87"/>
  <c r="D87"/>
  <c r="F87"/>
  <c r="C59"/>
  <c r="D59"/>
  <c r="C58"/>
  <c r="D58"/>
  <c r="C57"/>
  <c r="D57"/>
  <c r="C56"/>
  <c r="D56"/>
  <c r="C55"/>
  <c r="D55"/>
  <c r="E55"/>
  <c r="I55"/>
  <c r="C54"/>
  <c r="D54"/>
  <c r="C53"/>
  <c r="D53"/>
  <c r="H54"/>
  <c r="E54"/>
  <c r="I54"/>
  <c r="H53"/>
  <c r="E53"/>
  <c r="I53"/>
  <c r="H55"/>
  <c r="E57"/>
  <c r="I57"/>
  <c r="H57"/>
  <c r="E59"/>
  <c r="I59"/>
  <c r="H59"/>
  <c r="E56"/>
  <c r="I56"/>
  <c r="H56"/>
  <c r="E58"/>
  <c r="I58"/>
  <c r="H58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<sst xmlns="http://schemas.openxmlformats.org/spreadsheetml/2006/main" count="91" uniqueCount="70">
  <si>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</si>
  <si>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</si>
  <si>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</si>
  <si>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</si>
  <si>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</si>
  <si>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</si>
  <si>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</si>
  <si>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</si>
  <si>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</si>
  <si>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</si>
  <si>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</si>
  <si>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</si>
  <si>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</si>
  <si>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</si>
  <si>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</si>
  <si>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</si>
  <si>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</si>
  <si>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</si>
  <si>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</si>
  <si>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</si>
  <si>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</si>
  <si>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</si>
  <si>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</si>
  <si>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</si>
  <si>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</si>
  <si>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</si>
  <si>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</si>
  <si>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</si>
  <si>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</si>
  <si>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</si>
  <si>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</si>
  <si>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</si>
  <si>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</si>
  <si>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</si>
  <si>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</si>
  <si>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</si>
  <si>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</si>
  <si>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</si>
  <si>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</si>
  <si>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</si>
  <si>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</si>
  <si>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</si>
  <si>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</si>
  <si>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</si>
  <si>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</si>
  <si>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</si>
  <si>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</si>
  <si>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</si>
  <si>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</si>
  <si>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</si>
  <si>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</si>
  <si>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</si>
  <si>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</si>
  <si>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</si>
  <si>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</si>
  <si>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</si>
  <si>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</si>
  <si>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</si>
  <si>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</si>
  <si>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</si>
  <si>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</si>
  <si>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2556)</t>
  </si>
  <si>
    <t>โครงการชลประทานพะเยา</t>
  </si>
  <si>
    <t>พะเยา</t>
  </si>
  <si>
    <t>เมือง</t>
  </si>
  <si>
    <t>ท่อส่งน้ำ ( outlet ) อ่างเก็บน้ำแม่ต๋ำ</t>
  </si>
  <si>
    <t>N  2102019</t>
  </si>
  <si>
    <t>E  599986</t>
  </si>
  <si>
    <t>เมตร (ร.ท.ก.)</t>
  </si>
  <si>
    <t>1+100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</si>
</sst>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99" fontId="7" fillId="3" borderId="3" xfId="0" applyNumberFormat="1" applyFont="1" applyFill="1" applyBorder="1" applyAlignment="1">
      <alignment horizontal="center" vertical="center"/>
    </xf>
    <xf numFmtId="199" fontId="7" fillId="3" borderId="4" xfId="0" applyNumberFormat="1" applyFont="1" applyFill="1" applyBorder="1" applyAlignment="1">
      <alignment horizontal="center" vertical="center"/>
    </xf>
    <xf numFmtId="199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00" fontId="7" fillId="3" borderId="3" xfId="0" applyNumberFormat="1" applyFont="1" applyFill="1" applyBorder="1" applyAlignment="1">
      <alignment horizontal="center" vertical="center"/>
    </xf>
    <xf numFmtId="200" fontId="7" fillId="3" borderId="0" xfId="0" applyNumberFormat="1" applyFont="1" applyFill="1" applyBorder="1" applyAlignment="1">
      <alignment horizontal="center" vertical="center"/>
    </xf>
    <xf numFmtId="200" fontId="7" fillId="3" borderId="4" xfId="0" applyNumberFormat="1" applyFont="1" applyFill="1" applyBorder="1" applyAlignment="1">
      <alignment horizontal="center" vertical="center"/>
    </xf>
    <xf numFmtId="200" fontId="7" fillId="3" borderId="1" xfId="0" applyNumberFormat="1" applyFont="1" applyFill="1" applyBorder="1" applyAlignment="1">
      <alignment horizontal="center" vertical="center"/>
    </xf>
    <xf numFmtId="200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99" fontId="7" fillId="4" borderId="3" xfId="0" applyNumberFormat="1" applyFont="1" applyFill="1" applyBorder="1" applyAlignment="1">
      <alignment horizontal="center" vertical="center"/>
    </xf>
    <xf numFmtId="199" fontId="7" fillId="4" borderId="4" xfId="0" applyNumberFormat="1" applyFont="1" applyFill="1" applyBorder="1" applyAlignment="1">
      <alignment horizontal="center" vertical="center"/>
    </xf>
    <xf numFmtId="199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01" fontId="7" fillId="0" borderId="3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vertical="center"/>
    </xf>
    <xf numFmtId="20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201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99" fontId="7" fillId="0" borderId="3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199" fontId="7" fillId="0" borderId="1" xfId="0" applyNumberFormat="1" applyFont="1" applyBorder="1" applyAlignment="1">
      <alignment horizontal="center" vertical="center"/>
    </xf>
    <xf numFmtId="199" fontId="7" fillId="4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0" fontId="7" fillId="5" borderId="3" xfId="0" applyNumberFormat="1" applyFont="1" applyFill="1" applyBorder="1" applyAlignment="1">
      <alignment horizontal="center" vertical="center"/>
    </xf>
    <xf numFmtId="200" fontId="7" fillId="5" borderId="4" xfId="0" applyNumberFormat="1" applyFont="1" applyFill="1" applyBorder="1" applyAlignment="1">
      <alignment horizontal="center" vertical="center"/>
    </xf>
    <xf numFmtId="200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u="none" strike="noStrike" baseline="0"/>
              <a:t>สอบเทียบอาคาร </a:t>
            </a:r>
            <a:r>
              <a:rPr lang="th-TH" sz="1440" b="1" i="0" u="sng" strike="noStrike" baseline="0"/>
              <a:t>ท่อส่งน้ำ (</a:t>
            </a:r>
            <a:r>
              <a:rPr lang="en-US" sz="1440" b="1" i="0" u="sng" strike="noStrike" baseline="0"/>
              <a:t>outlet) </a:t>
            </a:r>
            <a:r>
              <a:rPr lang="th-TH" sz="1440" b="1" i="0" u="sng" strike="noStrike" baseline="0"/>
              <a:t>อ่างเก็บน้ำแม่ต๋ำ  </a:t>
            </a:r>
            <a:r>
              <a:rPr lang="th-TH" sz="1440" b="1" i="0" u="none" strike="noStrike" baseline="0"/>
              <a:t>โครงการ </a:t>
            </a:r>
            <a:r>
              <a:rPr lang="th-TH" sz="1440" b="1" i="0" u="sng" strike="noStrike" baseline="0"/>
              <a:t>ชลประทานพะเยา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959895802498371"/>
          <c:y val="3.32409972299168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1397028003078563"/>
                  <c:y val="0.2190779476665139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'Outlet อ่างแม่ต๋ำ'!$H$53:$H$59</c:f>
              <c:numCache>
                <c:formatCode>0.000</c:formatCode>
                <c:ptCount val="7"/>
                <c:pt idx="0">
                  <c:v>76.999999999999801</c:v>
                </c:pt>
                <c:pt idx="1">
                  <c:v>44.916666666666558</c:v>
                </c:pt>
                <c:pt idx="2">
                  <c:v>31.705882352941092</c:v>
                </c:pt>
                <c:pt idx="3">
                  <c:v>24.49999999999994</c:v>
                </c:pt>
                <c:pt idx="4">
                  <c:v>19.962962962962912</c:v>
                </c:pt>
                <c:pt idx="5">
                  <c:v>16.843749999999957</c:v>
                </c:pt>
                <c:pt idx="6">
                  <c:v>14.567567567567531</c:v>
                </c:pt>
              </c:numCache>
            </c:numRef>
          </c:xVal>
          <c:yVal>
            <c:numRef>
              <c:f>'Outlet อ่างแม่ต๋ำ'!$I$53:$I$59</c:f>
              <c:numCache>
                <c:formatCode>0.000</c:formatCode>
                <c:ptCount val="7"/>
                <c:pt idx="0">
                  <c:v>0.77061245847164817</c:v>
                </c:pt>
                <c:pt idx="1">
                  <c:v>0.64635181347908799</c:v>
                </c:pt>
                <c:pt idx="2">
                  <c:v>0.61601615264621457</c:v>
                </c:pt>
                <c:pt idx="3">
                  <c:v>0.59900060470632122</c:v>
                </c:pt>
                <c:pt idx="4">
                  <c:v>0.5932531715916215</c:v>
                </c:pt>
                <c:pt idx="5">
                  <c:v>0.58360755498976169</c:v>
                </c:pt>
                <c:pt idx="6">
                  <c:v>0.59366614955691399</c:v>
                </c:pt>
              </c:numCache>
            </c:numRef>
          </c:yVal>
        </c:ser>
        <c:axId val="59010048"/>
        <c:axId val="59016320"/>
      </c:scatterChart>
      <c:valAx>
        <c:axId val="59010048"/>
        <c:scaling>
          <c:orientation val="minMax"/>
          <c:max val="100"/>
          <c:min val="10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16320"/>
        <c:crossesAt val="0.1"/>
        <c:crossBetween val="midCat"/>
      </c:valAx>
      <c:valAx>
        <c:axId val="59016320"/>
        <c:scaling>
          <c:orientation val="minMax"/>
          <c:min val="0.1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10048"/>
        <c:crossesAt val="10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5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14</xdr:row>
      <xdr:rowOff>209550</xdr:rowOff>
    </xdr:from>
    <xdr:to>
      <xdr:col>2</xdr:col>
      <xdr:colOff>333375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6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6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36</xdr:row>
      <xdr:rowOff>0</xdr:rowOff>
    </xdr:from>
    <xdr:to>
      <xdr:col>1</xdr:col>
      <xdr:colOff>323850</xdr:colOff>
      <xdr:row>36</xdr:row>
      <xdr:rowOff>180975</xdr:rowOff>
    </xdr:to>
    <xdr:cxnSp macro="">
      <xdr:nvCxnSpPr>
        <xdr:cNvPr id="9" name="ตัวเชื่อมต่อตรง 8"/>
        <xdr:cNvCxnSpPr/>
      </xdr:nvCxnSpPr>
      <xdr:spPr>
        <a:xfrm flipV="1">
          <a:off x="466725" y="9591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36</xdr:row>
      <xdr:rowOff>304800</xdr:rowOff>
    </xdr:from>
    <xdr:to>
      <xdr:col>1</xdr:col>
      <xdr:colOff>342900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8577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200025</xdr:rowOff>
    </xdr:from>
    <xdr:to>
      <xdr:col>5</xdr:col>
      <xdr:colOff>200025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562350" y="30099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25</xdr:row>
      <xdr:rowOff>76200</xdr:rowOff>
    </xdr:from>
    <xdr:to>
      <xdr:col>6</xdr:col>
      <xdr:colOff>616800</xdr:colOff>
      <xdr:row>34</xdr:row>
      <xdr:rowOff>195900</xdr:rowOff>
    </xdr:to>
    <xdr:pic>
      <xdr:nvPicPr>
        <xdr:cNvPr id="12" name="รูปภาพ 11" descr="37.อ่างแม่ต๋ำ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95425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0" zoomScale="130" zoomScalePageLayoutView="130" workbookViewId="0">
      <selection activeCell="E98" sqref="E98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5" t="s">
        <v>0</v>
      </c>
      <c r="C1" s="65"/>
      <c r="D1" s="65"/>
      <c r="E1" s="65"/>
      <c r="F1" s="65"/>
      <c r="G1" s="65"/>
      <c r="H1" s="65"/>
      <c r="I1" s="65"/>
    </row>
    <row r="2" spans="1:9" ht="22.5" customHeight="1">
      <c r="B2" s="66" t="s">
        <v>48</v>
      </c>
      <c r="C2" s="66"/>
      <c r="D2" s="66"/>
      <c r="E2" s="66"/>
      <c r="F2" s="66"/>
      <c r="G2" s="66"/>
      <c r="H2" s="66"/>
      <c r="I2" s="66"/>
    </row>
    <row r="3" spans="1:9" ht="21" customHeight="1">
      <c r="B3" s="67" t="s">
        <v>61</v>
      </c>
      <c r="C3" s="67"/>
      <c r="D3" s="67"/>
      <c r="E3" s="67"/>
      <c r="F3" s="67"/>
      <c r="G3" s="67"/>
      <c r="H3" s="67"/>
      <c r="I3" s="67"/>
    </row>
    <row r="4" spans="1:9" ht="18" customHeight="1"/>
    <row r="5" spans="1:9">
      <c r="A5" s="54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65</v>
      </c>
      <c r="G7" s="2" t="s">
        <v>4</v>
      </c>
    </row>
    <row r="8" spans="1:9" ht="21.2" customHeight="1">
      <c r="B8" s="2" t="s">
        <v>5</v>
      </c>
      <c r="D8" s="1" t="s">
        <v>62</v>
      </c>
      <c r="F8" s="2"/>
    </row>
    <row r="9" spans="1:9" ht="21.2" customHeight="1">
      <c r="B9" s="2" t="s">
        <v>6</v>
      </c>
      <c r="D9" s="55" t="s">
        <v>69</v>
      </c>
      <c r="G9" s="2" t="s">
        <v>7</v>
      </c>
    </row>
    <row r="10" spans="1:9" ht="21.2" customHeight="1">
      <c r="B10" s="2" t="s">
        <v>8</v>
      </c>
      <c r="D10" s="55" t="s">
        <v>64</v>
      </c>
      <c r="G10" s="2" t="s">
        <v>9</v>
      </c>
      <c r="H10" s="55" t="s">
        <v>63</v>
      </c>
    </row>
    <row r="11" spans="1:9" ht="21.2" customHeight="1">
      <c r="B11" s="2" t="s">
        <v>57</v>
      </c>
      <c r="D11" s="1" t="s">
        <v>66</v>
      </c>
      <c r="F11" s="1" t="s">
        <v>67</v>
      </c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11">
        <v>1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5" t="s">
        <v>68</v>
      </c>
    </row>
    <row r="20" spans="1:9" ht="21.2" customHeight="1">
      <c r="B20" s="2" t="s">
        <v>28</v>
      </c>
      <c r="G20" s="4" t="s">
        <v>54</v>
      </c>
      <c r="H20" s="55" t="s">
        <v>68</v>
      </c>
    </row>
    <row r="21" spans="1:9" ht="21.2" customHeight="1">
      <c r="B21" s="53" t="s">
        <v>11</v>
      </c>
      <c r="G21" s="11">
        <v>444</v>
      </c>
      <c r="H21" s="55" t="s">
        <v>68</v>
      </c>
    </row>
    <row r="22" spans="1:9" ht="21.2" customHeight="1">
      <c r="B22" s="2" t="s">
        <v>29</v>
      </c>
      <c r="G22" s="56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21.2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21.2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21.2" customHeight="1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21.2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21.2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21.2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21.2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21.2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21.2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9">
      <c r="A36" s="54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2" t="s">
        <v>42</v>
      </c>
      <c r="B50" s="34" t="s">
        <v>12</v>
      </c>
      <c r="C50" s="34" t="s">
        <v>44</v>
      </c>
      <c r="D50" s="62" t="s">
        <v>16</v>
      </c>
      <c r="E50" s="34"/>
      <c r="F50" s="34" t="s">
        <v>13</v>
      </c>
      <c r="G50" s="62" t="s">
        <v>18</v>
      </c>
      <c r="H50" s="62" t="s">
        <v>20</v>
      </c>
      <c r="I50" s="62" t="s">
        <v>19</v>
      </c>
    </row>
    <row r="51" spans="1:9" ht="19.7" customHeight="1">
      <c r="A51" s="63"/>
      <c r="B51" s="38" t="s">
        <v>14</v>
      </c>
      <c r="C51" s="38" t="s">
        <v>15</v>
      </c>
      <c r="D51" s="63"/>
      <c r="E51" s="35"/>
      <c r="F51" s="38" t="s">
        <v>17</v>
      </c>
      <c r="G51" s="64"/>
      <c r="H51" s="63"/>
      <c r="I51" s="63"/>
    </row>
    <row r="52" spans="1:9" ht="19.7" customHeight="1" thickBot="1">
      <c r="A52" s="36"/>
      <c r="B52" s="9" t="s">
        <v>21</v>
      </c>
      <c r="C52" s="9" t="s">
        <v>21</v>
      </c>
      <c r="D52" s="36"/>
      <c r="E52" s="36"/>
      <c r="F52" s="9" t="s">
        <v>22</v>
      </c>
      <c r="G52" s="9" t="s">
        <v>41</v>
      </c>
      <c r="H52" s="35"/>
      <c r="I52" s="36"/>
    </row>
    <row r="53" spans="1:9">
      <c r="A53" s="10">
        <v>1</v>
      </c>
      <c r="B53" s="44">
        <v>454.78</v>
      </c>
      <c r="C53" s="23">
        <f t="shared" ref="C53:C59" si="0">$G$21</f>
        <v>444</v>
      </c>
      <c r="D53" s="23">
        <f>$B53-$C53</f>
        <v>10.779999999999973</v>
      </c>
      <c r="E53" s="27">
        <f>SQRT(2*9.81*D53)</f>
        <v>14.543163342271841</v>
      </c>
      <c r="F53" s="44">
        <v>0.14000000000000001</v>
      </c>
      <c r="G53" s="57">
        <v>1.569</v>
      </c>
      <c r="H53" s="12">
        <f>D53/F53</f>
        <v>76.999999999999801</v>
      </c>
      <c r="I53" s="12">
        <f>G53/(($G$16*$G$17)*F53*E53)</f>
        <v>0.77061245847164817</v>
      </c>
    </row>
    <row r="54" spans="1:9">
      <c r="A54" s="19">
        <v>2</v>
      </c>
      <c r="B54" s="45">
        <v>454.78</v>
      </c>
      <c r="C54" s="24">
        <f t="shared" si="0"/>
        <v>444</v>
      </c>
      <c r="D54" s="24">
        <f t="shared" ref="D54:D59" si="1">$B54-$C54</f>
        <v>10.779999999999973</v>
      </c>
      <c r="E54" s="28">
        <f t="shared" ref="E54:E59" si="2">SQRT(2*9.81*D54)</f>
        <v>14.543163342271841</v>
      </c>
      <c r="F54" s="32">
        <v>0.24</v>
      </c>
      <c r="G54" s="58">
        <v>2.2559999999999998</v>
      </c>
      <c r="H54" s="13">
        <f t="shared" ref="H54:H59" si="3">D54/F54</f>
        <v>44.916666666666558</v>
      </c>
      <c r="I54" s="13">
        <f t="shared" ref="I54:I59" si="4">G54/(($G$16*$G$17)*F54*E54)</f>
        <v>0.64635181347908799</v>
      </c>
    </row>
    <row r="55" spans="1:9">
      <c r="A55" s="19">
        <v>3</v>
      </c>
      <c r="B55" s="45">
        <v>454.78</v>
      </c>
      <c r="C55" s="24">
        <f t="shared" si="0"/>
        <v>444</v>
      </c>
      <c r="D55" s="24">
        <f t="shared" si="1"/>
        <v>10.779999999999973</v>
      </c>
      <c r="E55" s="29">
        <f t="shared" si="2"/>
        <v>14.543163342271841</v>
      </c>
      <c r="F55" s="45">
        <v>0.34</v>
      </c>
      <c r="G55" s="59">
        <v>3.0459999999999998</v>
      </c>
      <c r="H55" s="13">
        <f t="shared" si="3"/>
        <v>31.705882352941092</v>
      </c>
      <c r="I55" s="13">
        <f t="shared" si="4"/>
        <v>0.61601615264621457</v>
      </c>
    </row>
    <row r="56" spans="1:9">
      <c r="A56" s="19">
        <v>4</v>
      </c>
      <c r="B56" s="45">
        <v>454.78</v>
      </c>
      <c r="C56" s="24">
        <f t="shared" si="0"/>
        <v>444</v>
      </c>
      <c r="D56" s="24">
        <f t="shared" si="1"/>
        <v>10.779999999999973</v>
      </c>
      <c r="E56" s="30">
        <f t="shared" si="2"/>
        <v>14.543163342271841</v>
      </c>
      <c r="F56" s="11">
        <v>0.44</v>
      </c>
      <c r="G56" s="60">
        <v>3.8330000000000002</v>
      </c>
      <c r="H56" s="13">
        <f t="shared" si="3"/>
        <v>24.49999999999994</v>
      </c>
      <c r="I56" s="13">
        <f t="shared" si="4"/>
        <v>0.59900060470632122</v>
      </c>
    </row>
    <row r="57" spans="1:9">
      <c r="A57" s="19">
        <v>5</v>
      </c>
      <c r="B57" s="45">
        <v>454.78</v>
      </c>
      <c r="C57" s="24">
        <f t="shared" si="0"/>
        <v>444</v>
      </c>
      <c r="D57" s="24">
        <f t="shared" si="1"/>
        <v>10.779999999999973</v>
      </c>
      <c r="E57" s="29">
        <f t="shared" si="2"/>
        <v>14.543163342271841</v>
      </c>
      <c r="F57" s="45">
        <v>0.54</v>
      </c>
      <c r="G57" s="59">
        <v>4.6589999999999998</v>
      </c>
      <c r="H57" s="13">
        <f t="shared" si="3"/>
        <v>19.962962962962912</v>
      </c>
      <c r="I57" s="13">
        <f t="shared" si="4"/>
        <v>0.5932531715916215</v>
      </c>
    </row>
    <row r="58" spans="1:9">
      <c r="A58" s="3">
        <v>6</v>
      </c>
      <c r="B58" s="45">
        <v>454.78</v>
      </c>
      <c r="C58" s="25">
        <f t="shared" si="0"/>
        <v>444</v>
      </c>
      <c r="D58" s="25">
        <f t="shared" si="1"/>
        <v>10.779999999999973</v>
      </c>
      <c r="E58" s="30">
        <f t="shared" si="2"/>
        <v>14.543163342271841</v>
      </c>
      <c r="F58" s="11">
        <v>0.64</v>
      </c>
      <c r="G58" s="60">
        <v>5.4320000000000004</v>
      </c>
      <c r="H58" s="13">
        <f t="shared" si="3"/>
        <v>16.843749999999957</v>
      </c>
      <c r="I58" s="13">
        <f t="shared" si="4"/>
        <v>0.58360755498976169</v>
      </c>
    </row>
    <row r="59" spans="1:9">
      <c r="A59" s="19">
        <v>7</v>
      </c>
      <c r="B59" s="45">
        <v>454.78</v>
      </c>
      <c r="C59" s="24">
        <f t="shared" si="0"/>
        <v>444</v>
      </c>
      <c r="D59" s="24">
        <f t="shared" si="1"/>
        <v>10.779999999999973</v>
      </c>
      <c r="E59" s="29">
        <f t="shared" si="2"/>
        <v>14.543163342271841</v>
      </c>
      <c r="F59" s="45">
        <v>0.74</v>
      </c>
      <c r="G59" s="59">
        <v>6.3890000000000002</v>
      </c>
      <c r="H59" s="13">
        <f t="shared" si="3"/>
        <v>14.567567567567531</v>
      </c>
      <c r="I59" s="13">
        <f t="shared" si="4"/>
        <v>0.59366614955691399</v>
      </c>
    </row>
    <row r="60" spans="1:9">
      <c r="A60" s="19"/>
      <c r="B60" s="45"/>
      <c r="C60" s="24"/>
      <c r="D60" s="24"/>
      <c r="E60" s="29"/>
      <c r="F60" s="33"/>
      <c r="G60" s="33"/>
      <c r="H60" s="13"/>
      <c r="I60" s="13"/>
    </row>
    <row r="61" spans="1:9">
      <c r="A61" s="19"/>
      <c r="B61" s="45"/>
      <c r="C61" s="24"/>
      <c r="D61" s="24"/>
      <c r="E61" s="29"/>
      <c r="F61" s="33"/>
      <c r="G61" s="33"/>
      <c r="H61" s="13"/>
      <c r="I61" s="13"/>
    </row>
    <row r="62" spans="1:9">
      <c r="A62" s="19"/>
      <c r="B62" s="45"/>
      <c r="C62" s="24"/>
      <c r="D62" s="24"/>
      <c r="E62" s="29"/>
      <c r="F62" s="33"/>
      <c r="G62" s="33"/>
      <c r="H62" s="13"/>
      <c r="I62" s="13"/>
    </row>
    <row r="63" spans="1:9">
      <c r="A63" s="19"/>
      <c r="B63" s="45"/>
      <c r="C63" s="24"/>
      <c r="D63" s="24"/>
      <c r="E63" s="29"/>
      <c r="F63" s="33"/>
      <c r="G63" s="33"/>
      <c r="H63" s="13"/>
      <c r="I63" s="13"/>
    </row>
    <row r="64" spans="1:9">
      <c r="A64" s="19"/>
      <c r="B64" s="45"/>
      <c r="C64" s="24"/>
      <c r="D64" s="24"/>
      <c r="E64" s="29"/>
      <c r="F64" s="33"/>
      <c r="G64" s="33"/>
      <c r="H64" s="13"/>
      <c r="I64" s="13"/>
    </row>
    <row r="65" spans="1:9">
      <c r="A65" s="19"/>
      <c r="B65" s="45"/>
      <c r="C65" s="24"/>
      <c r="D65" s="24"/>
      <c r="E65" s="29"/>
      <c r="F65" s="33"/>
      <c r="G65" s="33"/>
      <c r="H65" s="13"/>
      <c r="I65" s="13"/>
    </row>
    <row r="66" spans="1:9">
      <c r="A66" s="19"/>
      <c r="B66" s="45"/>
      <c r="C66" s="24"/>
      <c r="D66" s="24"/>
      <c r="E66" s="29"/>
      <c r="F66" s="33"/>
      <c r="G66" s="33"/>
      <c r="H66" s="13"/>
      <c r="I66" s="13"/>
    </row>
    <row r="67" spans="1:9" ht="24.75" thickBot="1">
      <c r="A67" s="20"/>
      <c r="B67" s="22"/>
      <c r="C67" s="26"/>
      <c r="D67" s="26"/>
      <c r="E67" s="31"/>
      <c r="F67" s="21"/>
      <c r="G67" s="21"/>
      <c r="H67" s="14"/>
      <c r="I67" s="14"/>
    </row>
    <row r="70" spans="1:9">
      <c r="A70" s="69"/>
      <c r="B70" s="69"/>
      <c r="C70" s="69"/>
      <c r="D70" s="69"/>
      <c r="E70" s="69"/>
      <c r="F70" s="69"/>
      <c r="G70" s="69"/>
      <c r="H70" s="69"/>
      <c r="I70" s="69"/>
    </row>
    <row r="71" spans="1:9">
      <c r="A71" s="69"/>
      <c r="B71" s="69"/>
      <c r="C71" s="69"/>
      <c r="D71" s="69"/>
      <c r="E71" s="69"/>
      <c r="F71" s="69"/>
      <c r="G71" s="69"/>
      <c r="H71" s="69"/>
      <c r="I71" s="69"/>
    </row>
    <row r="72" spans="1:9">
      <c r="A72" s="69"/>
      <c r="B72" s="69"/>
      <c r="C72" s="69"/>
      <c r="D72" s="69"/>
      <c r="E72" s="69"/>
      <c r="F72" s="69"/>
      <c r="G72" s="69"/>
      <c r="H72" s="69"/>
      <c r="I72" s="69"/>
    </row>
    <row r="73" spans="1:9">
      <c r="A73" s="69"/>
      <c r="B73" s="69"/>
      <c r="C73" s="69"/>
      <c r="D73" s="69"/>
      <c r="E73" s="69"/>
      <c r="F73" s="69"/>
      <c r="G73" s="69"/>
      <c r="H73" s="69"/>
      <c r="I73" s="69"/>
    </row>
    <row r="74" spans="1:9">
      <c r="A74" s="69"/>
      <c r="B74" s="69"/>
      <c r="C74" s="69"/>
      <c r="D74" s="69"/>
      <c r="E74" s="69"/>
      <c r="F74" s="69"/>
      <c r="G74" s="69"/>
      <c r="H74" s="69"/>
      <c r="I74" s="69"/>
    </row>
    <row r="75" spans="1:9">
      <c r="A75" s="69"/>
      <c r="B75" s="69"/>
      <c r="C75" s="69"/>
      <c r="D75" s="69"/>
      <c r="E75" s="69"/>
      <c r="F75" s="69"/>
      <c r="G75" s="69"/>
      <c r="H75" s="69"/>
      <c r="I75" s="69"/>
    </row>
    <row r="76" spans="1:9">
      <c r="A76" s="69"/>
      <c r="B76" s="69"/>
      <c r="C76" s="69"/>
      <c r="D76" s="69"/>
      <c r="E76" s="69"/>
      <c r="F76" s="69"/>
      <c r="G76" s="69"/>
      <c r="H76" s="69"/>
      <c r="I76" s="69"/>
    </row>
    <row r="77" spans="1:9">
      <c r="A77" s="69"/>
      <c r="B77" s="69"/>
      <c r="C77" s="69"/>
      <c r="D77" s="69"/>
      <c r="E77" s="69"/>
      <c r="F77" s="69"/>
      <c r="G77" s="69"/>
      <c r="H77" s="69"/>
      <c r="I77" s="69"/>
    </row>
    <row r="78" spans="1:9">
      <c r="A78" s="69"/>
      <c r="B78" s="69"/>
      <c r="C78" s="69"/>
      <c r="D78" s="69"/>
      <c r="E78" s="69"/>
      <c r="F78" s="69"/>
      <c r="G78" s="69"/>
      <c r="H78" s="69"/>
      <c r="I78" s="69"/>
    </row>
    <row r="79" spans="1:9">
      <c r="A79" s="69"/>
      <c r="B79" s="69"/>
      <c r="C79" s="69"/>
      <c r="D79" s="69"/>
      <c r="E79" s="69"/>
      <c r="F79" s="69"/>
      <c r="G79" s="69"/>
      <c r="H79" s="69"/>
      <c r="I79" s="69"/>
    </row>
    <row r="80" spans="1:9">
      <c r="A80" s="69"/>
      <c r="B80" s="69"/>
      <c r="C80" s="69"/>
      <c r="D80" s="69"/>
      <c r="E80" s="69"/>
      <c r="F80" s="69"/>
      <c r="G80" s="69"/>
      <c r="H80" s="69"/>
      <c r="I80" s="69"/>
    </row>
    <row r="81" spans="1:9">
      <c r="A81" s="69"/>
      <c r="B81" s="69"/>
      <c r="C81" s="69"/>
      <c r="D81" s="69"/>
      <c r="E81" s="69"/>
      <c r="F81" s="69"/>
      <c r="G81" s="69"/>
      <c r="H81" s="69"/>
      <c r="I81" s="69"/>
    </row>
    <row r="82" spans="1:9">
      <c r="A82" s="54">
        <v>3</v>
      </c>
      <c r="B82" s="2" t="s">
        <v>43</v>
      </c>
    </row>
    <row r="83" spans="1:9" ht="11.25" customHeight="1" thickBot="1"/>
    <row r="84" spans="1:9" ht="19.7" customHeight="1">
      <c r="A84" s="62" t="s">
        <v>42</v>
      </c>
      <c r="B84" s="34" t="s">
        <v>12</v>
      </c>
      <c r="C84" s="62" t="s">
        <v>45</v>
      </c>
      <c r="D84" s="62" t="s">
        <v>16</v>
      </c>
      <c r="E84" s="34" t="s">
        <v>13</v>
      </c>
      <c r="F84" s="62" t="s">
        <v>20</v>
      </c>
      <c r="G84" s="62" t="s">
        <v>19</v>
      </c>
      <c r="H84" s="62" t="s">
        <v>47</v>
      </c>
      <c r="I84" s="62"/>
    </row>
    <row r="85" spans="1:9" ht="19.7" customHeight="1">
      <c r="A85" s="63"/>
      <c r="B85" s="38" t="s">
        <v>14</v>
      </c>
      <c r="C85" s="63"/>
      <c r="D85" s="63"/>
      <c r="E85" s="38" t="s">
        <v>17</v>
      </c>
      <c r="F85" s="63"/>
      <c r="G85" s="63"/>
      <c r="H85" s="63"/>
      <c r="I85" s="63"/>
    </row>
    <row r="86" spans="1:9" ht="19.7" customHeight="1" thickBot="1">
      <c r="A86" s="70"/>
      <c r="B86" s="37" t="s">
        <v>21</v>
      </c>
      <c r="C86" s="37" t="s">
        <v>21</v>
      </c>
      <c r="D86" s="70"/>
      <c r="E86" s="9" t="s">
        <v>22</v>
      </c>
      <c r="F86" s="70"/>
      <c r="G86" s="70"/>
      <c r="H86" s="71" t="s">
        <v>41</v>
      </c>
      <c r="I86" s="71"/>
    </row>
    <row r="87" spans="1:9" ht="21.2" customHeight="1">
      <c r="A87" s="49">
        <v>1</v>
      </c>
      <c r="B87" s="44">
        <v>454.78</v>
      </c>
      <c r="C87" s="16">
        <f t="shared" ref="C87:C93" si="5">$G$21</f>
        <v>444</v>
      </c>
      <c r="D87" s="16">
        <f>B87-C87</f>
        <v>10.779999999999973</v>
      </c>
      <c r="E87" s="44">
        <v>0.14000000000000001</v>
      </c>
      <c r="F87" s="39">
        <f>D87/E87</f>
        <v>76.999999999999801</v>
      </c>
      <c r="G87" s="61">
        <f>(0.002*F87)+0.5329</f>
        <v>0.68689999999999962</v>
      </c>
      <c r="H87" s="72">
        <f>G87*($G$16*$G$17)*E87*(2*9.81*D87)^0.5</f>
        <v>1.3985578459729133</v>
      </c>
      <c r="I87" s="72"/>
    </row>
    <row r="88" spans="1:9" ht="21.2" customHeight="1">
      <c r="A88" s="50">
        <v>2</v>
      </c>
      <c r="B88" s="45">
        <v>454.78</v>
      </c>
      <c r="C88" s="17">
        <f t="shared" si="5"/>
        <v>444</v>
      </c>
      <c r="D88" s="17">
        <f t="shared" ref="D88:D93" si="6">B88-C88</f>
        <v>10.779999999999973</v>
      </c>
      <c r="E88" s="32">
        <v>0.24</v>
      </c>
      <c r="F88" s="40">
        <f t="shared" ref="F88:F93" si="7">D88/E88</f>
        <v>44.916666666666558</v>
      </c>
      <c r="G88" s="40">
        <f t="shared" ref="G88:G93" si="8">(0.002*F88)+0.5329</f>
        <v>0.62273333333333314</v>
      </c>
      <c r="H88" s="73">
        <f t="shared" ref="H88:H93" si="9">G88*($G$16*$G$17)*E88*(2*9.81*D88)^0.5</f>
        <v>2.1735630204825793</v>
      </c>
      <c r="I88" s="73"/>
    </row>
    <row r="89" spans="1:9" ht="21.2" customHeight="1">
      <c r="A89" s="50">
        <v>3</v>
      </c>
      <c r="B89" s="45">
        <v>454.78</v>
      </c>
      <c r="C89" s="17">
        <f t="shared" si="5"/>
        <v>444</v>
      </c>
      <c r="D89" s="17">
        <f t="shared" si="6"/>
        <v>10.779999999999973</v>
      </c>
      <c r="E89" s="45">
        <v>0.34</v>
      </c>
      <c r="F89" s="40">
        <f t="shared" si="7"/>
        <v>31.705882352941092</v>
      </c>
      <c r="G89" s="40">
        <f t="shared" si="8"/>
        <v>0.59631176470588221</v>
      </c>
      <c r="H89" s="73">
        <f t="shared" si="9"/>
        <v>2.9485681949922462</v>
      </c>
      <c r="I89" s="73"/>
    </row>
    <row r="90" spans="1:9" ht="21.2" customHeight="1">
      <c r="A90" s="50">
        <v>4</v>
      </c>
      <c r="B90" s="45">
        <v>454.78</v>
      </c>
      <c r="C90" s="17">
        <f t="shared" si="5"/>
        <v>444</v>
      </c>
      <c r="D90" s="17">
        <f t="shared" si="6"/>
        <v>10.779999999999973</v>
      </c>
      <c r="E90" s="11">
        <v>0.44</v>
      </c>
      <c r="F90" s="40">
        <f t="shared" si="7"/>
        <v>24.49999999999994</v>
      </c>
      <c r="G90" s="40">
        <f t="shared" si="8"/>
        <v>0.58189999999999986</v>
      </c>
      <c r="H90" s="73">
        <f t="shared" si="9"/>
        <v>3.7235733695019122</v>
      </c>
      <c r="I90" s="73"/>
    </row>
    <row r="91" spans="1:9" ht="21.2" customHeight="1">
      <c r="A91" s="50">
        <v>5</v>
      </c>
      <c r="B91" s="45">
        <v>454.78</v>
      </c>
      <c r="C91" s="17">
        <f t="shared" si="5"/>
        <v>444</v>
      </c>
      <c r="D91" s="17">
        <f t="shared" si="6"/>
        <v>10.779999999999973</v>
      </c>
      <c r="E91" s="45">
        <v>0.54</v>
      </c>
      <c r="F91" s="40">
        <f t="shared" si="7"/>
        <v>19.962962962962912</v>
      </c>
      <c r="G91" s="40">
        <f t="shared" si="8"/>
        <v>0.57282592592592585</v>
      </c>
      <c r="H91" s="73">
        <f t="shared" si="9"/>
        <v>4.4985785440115791</v>
      </c>
      <c r="I91" s="73"/>
    </row>
    <row r="92" spans="1:9" ht="21.2" customHeight="1">
      <c r="A92" s="50">
        <v>6</v>
      </c>
      <c r="B92" s="45">
        <v>454.78</v>
      </c>
      <c r="C92" s="17">
        <f t="shared" si="5"/>
        <v>444</v>
      </c>
      <c r="D92" s="17">
        <f t="shared" si="6"/>
        <v>10.779999999999973</v>
      </c>
      <c r="E92" s="11">
        <v>0.64</v>
      </c>
      <c r="F92" s="40">
        <f t="shared" si="7"/>
        <v>16.843749999999957</v>
      </c>
      <c r="G92" s="40">
        <f t="shared" si="8"/>
        <v>0.56658749999999991</v>
      </c>
      <c r="H92" s="73">
        <f t="shared" si="9"/>
        <v>5.2735837185212446</v>
      </c>
      <c r="I92" s="73"/>
    </row>
    <row r="93" spans="1:9" ht="21.2" customHeight="1">
      <c r="A93" s="50">
        <v>7</v>
      </c>
      <c r="B93" s="45">
        <v>454.78</v>
      </c>
      <c r="C93" s="17">
        <f t="shared" si="5"/>
        <v>444</v>
      </c>
      <c r="D93" s="17">
        <f t="shared" si="6"/>
        <v>10.779999999999973</v>
      </c>
      <c r="E93" s="45">
        <v>0.74</v>
      </c>
      <c r="F93" s="40">
        <f t="shared" si="7"/>
        <v>14.567567567567531</v>
      </c>
      <c r="G93" s="43">
        <f t="shared" si="8"/>
        <v>0.56203513513513514</v>
      </c>
      <c r="H93" s="73">
        <f t="shared" si="9"/>
        <v>6.048588893030912</v>
      </c>
      <c r="I93" s="73"/>
    </row>
    <row r="94" spans="1:9" ht="21.2" customHeight="1">
      <c r="A94" s="51"/>
      <c r="B94" s="47"/>
      <c r="C94" s="17"/>
      <c r="D94" s="17"/>
      <c r="E94" s="45"/>
      <c r="F94" s="40"/>
      <c r="G94" s="40"/>
      <c r="H94" s="73"/>
      <c r="I94" s="73"/>
    </row>
    <row r="95" spans="1:9" ht="21.2" customHeight="1">
      <c r="A95" s="51"/>
      <c r="B95" s="47"/>
      <c r="C95" s="17"/>
      <c r="D95" s="17"/>
      <c r="E95" s="45"/>
      <c r="F95" s="40"/>
      <c r="G95" s="40"/>
      <c r="H95" s="73"/>
      <c r="I95" s="73"/>
    </row>
    <row r="96" spans="1:9" ht="21.2" customHeight="1">
      <c r="A96" s="51"/>
      <c r="B96" s="47"/>
      <c r="C96" s="17"/>
      <c r="D96" s="17"/>
      <c r="E96" s="45"/>
      <c r="F96" s="40"/>
      <c r="G96" s="40"/>
      <c r="H96" s="73"/>
      <c r="I96" s="73"/>
    </row>
    <row r="97" spans="1:9" ht="21.2" customHeight="1">
      <c r="A97" s="51"/>
      <c r="B97" s="47"/>
      <c r="C97" s="17"/>
      <c r="D97" s="17"/>
      <c r="E97" s="45"/>
      <c r="F97" s="40"/>
      <c r="G97" s="40"/>
      <c r="H97" s="73"/>
      <c r="I97" s="73"/>
    </row>
    <row r="98" spans="1:9" ht="21.2" customHeight="1">
      <c r="A98" s="51"/>
      <c r="B98" s="47"/>
      <c r="C98" s="17"/>
      <c r="D98" s="17"/>
      <c r="E98" s="11"/>
      <c r="F98" s="43"/>
      <c r="G98" s="40"/>
      <c r="H98" s="73"/>
      <c r="I98" s="73"/>
    </row>
    <row r="99" spans="1:9" ht="21.2" customHeight="1">
      <c r="A99" s="51"/>
      <c r="B99" s="47"/>
      <c r="C99" s="17"/>
      <c r="D99" s="17"/>
      <c r="E99" s="45"/>
      <c r="F99" s="40"/>
      <c r="G99" s="40"/>
      <c r="H99" s="73"/>
      <c r="I99" s="73"/>
    </row>
    <row r="100" spans="1:9" ht="21.2" customHeight="1">
      <c r="A100" s="51"/>
      <c r="B100" s="47"/>
      <c r="C100" s="42"/>
      <c r="D100" s="17"/>
      <c r="E100" s="11"/>
      <c r="F100" s="43"/>
      <c r="G100" s="40"/>
      <c r="H100" s="73"/>
      <c r="I100" s="73"/>
    </row>
    <row r="101" spans="1:9" ht="21.2" customHeight="1" thickBot="1">
      <c r="A101" s="52"/>
      <c r="B101" s="48"/>
      <c r="C101" s="18"/>
      <c r="D101" s="18"/>
      <c r="E101" s="46"/>
      <c r="F101" s="41"/>
      <c r="G101" s="41"/>
      <c r="H101" s="74"/>
      <c r="I101" s="74"/>
    </row>
    <row r="102" spans="1:9" ht="21.2" customHeight="1">
      <c r="A102" s="15" t="s">
        <v>49</v>
      </c>
    </row>
    <row r="103" spans="1:9" ht="21.2" customHeight="1">
      <c r="B103" s="15" t="s">
        <v>46</v>
      </c>
    </row>
  </sheetData>
  <mergeCells count="32"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3:I93"/>
    <mergeCell ref="H94:I94"/>
    <mergeCell ref="H91:I9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I50:I51"/>
    <mergeCell ref="A50:A51"/>
    <mergeCell ref="D50:D51"/>
    <mergeCell ref="G50:G51"/>
    <mergeCell ref="H50:H51"/>
    <mergeCell ref="B1:I1"/>
    <mergeCell ref="B2:I2"/>
    <mergeCell ref="B3:I3"/>
    <mergeCell ref="A26:I3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อ่างแม่ต๋ำ</vt:lpstr>
      <vt:lpstr>'Outlet อ่างแม่ต๋ำ'!Print_Area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2013-11-11T02:23:40Z</cp:lastPrinted>
  <dcterms:created xsi:type="dcterms:W3CDTF">2012-08-31T03:29:15Z</dcterms:created>
  <dcterms:modified xsi:type="dcterms:W3CDTF">2014-02-21T04:03:36Z</dcterms:modified>
</cp:coreProperties>
</file>