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1085F363-AF6F-42C8-BB42-FDA9B67C4B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5" l="1"/>
  <c r="D88" i="5" s="1"/>
  <c r="F88" i="5" s="1"/>
  <c r="G88" i="5" s="1"/>
  <c r="C87" i="5"/>
  <c r="D87" i="5" s="1"/>
  <c r="F87" i="5" s="1"/>
  <c r="G87" i="5" s="1"/>
  <c r="C86" i="5"/>
  <c r="D86" i="5" s="1"/>
  <c r="F86" i="5" s="1"/>
  <c r="C54" i="5"/>
  <c r="D54" i="5" s="1"/>
  <c r="C53" i="5"/>
  <c r="D53" i="5" s="1"/>
  <c r="H53" i="5" s="1"/>
  <c r="C52" i="5"/>
  <c r="D52" i="5" s="1"/>
  <c r="H87" i="5" l="1"/>
  <c r="H88" i="5"/>
  <c r="G86" i="5"/>
  <c r="H86" i="5" s="1"/>
  <c r="H52" i="5"/>
  <c r="E52" i="5"/>
  <c r="I52" i="5" s="1"/>
  <c r="H54" i="5"/>
  <c r="E54" i="5"/>
  <c r="I54" i="5" s="1"/>
  <c r="E53" i="5"/>
  <c r="I53" i="5" s="1"/>
</calcChain>
</file>

<file path=xl/sharedStrings.xml><?xml version="1.0" encoding="utf-8"?>
<sst xmlns="http://schemas.openxmlformats.org/spreadsheetml/2006/main" count="86" uniqueCount="69">
  <si>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</si>
  <si>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</si>
  <si>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</si>
  <si>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</si>
  <si>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</si>
  <si>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</si>
  <si>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</si>
  <si>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</si>
  <si>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</si>
  <si>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</si>
  <si>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</si>
  <si>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</si>
  <si>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</si>
  <si>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</si>
  <si>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</si>
  <si>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</si>
  <si>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</si>
  <si>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</si>
  <si>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</si>
  <si>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</si>
  <si>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</si>
  <si>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</si>
  <si>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</si>
  <si>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</si>
  <si>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</si>
  <si>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</si>
  <si>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</si>
  <si>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</si>
  <si>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</si>
  <si>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</si>
  <si>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</si>
  <si>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</si>
  <si>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</si>
  <si>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</si>
  <si>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</si>
  <si>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</si>
  <si>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</si>
  <si>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</si>
  <si>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</si>
  <si>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</si>
  <si>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</si>
  <si>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</si>
  <si>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</si>
  <si>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</si>
  <si>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</si>
  <si>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</si>
  <si>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</si>
  <si>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>Go = การเปิดบาน (เมตร)</t>
  </si>
  <si>
    <t>ทรบ.ปากคลองฝายโป่งนก</t>
  </si>
  <si>
    <t>ฝายโป่งนก</t>
  </si>
  <si>
    <t>0+000</t>
  </si>
  <si>
    <t>เวียงป่าเป้า</t>
  </si>
  <si>
    <t>เชียงราย</t>
  </si>
  <si>
    <t>E 555893</t>
  </si>
  <si>
    <t>N 2128392</t>
  </si>
  <si>
    <t xml:space="preserve">  - พิกัด                       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</si>
  <si>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</si>
  <si>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</si>
  <si>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</si>
  <si>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</si>
  <si>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</si>
  <si>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</si>
  <si>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</si>
  <si>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</si>
  <si>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</si>
  <si>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</si>
  <si>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</si>
  <si>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</t>
    </r>
    <r>
      <rPr>
        <sz val="16"/>
        <color theme="1"/>
        <rFont val="TH SarabunPSK"/>
        <family val="2"/>
      </rPr>
      <t xml:space="preserve">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</si>
  <si>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t xml:space="preserve">คลองสายใหญ่ </t>
    </r>
    <r>
      <rPr>
        <sz val="16"/>
        <color theme="1"/>
        <rFont val="TH SarabunPSK"/>
        <family val="2"/>
      </rPr>
      <t>ฝั่งขวา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</si>
</sst>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1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ทรบ.ปากคลองฝายโป่งนก  </a:t>
            </a:r>
            <a:r>
              <a:rPr lang="th-TH"/>
              <a:t>โครงการ</a:t>
            </a:r>
            <a:r>
              <a:rPr lang="th-TH" u="sng"/>
              <a:t>	</a:t>
            </a:r>
            <a:r>
              <a:rPr lang="th-TH" u="sng" baseline="0"/>
              <a:t> ฝายโป่งนก  </a:t>
            </a:r>
            <a:endParaRPr lang="th-TH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2807897420465751E-2"/>
                  <c:y val="0.21496847191594995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4.3666666666666742</c:v>
                </c:pt>
                <c:pt idx="1">
                  <c:v>2.099999999999985</c:v>
                </c:pt>
                <c:pt idx="2">
                  <c:v>1.3555555555555858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0.24042463687662866</c:v>
                </c:pt>
                <c:pt idx="1">
                  <c:v>0.18950408175589112</c:v>
                </c:pt>
                <c:pt idx="2">
                  <c:v>0.14920845837754101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DE-4F21-AA44-E7F1FF9DA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4231008"/>
        <c:axId val="-1954234816"/>
      </c:scatterChart>
      <c:valAx>
        <c:axId val="-19542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27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954234816"/>
        <c:crosses val="autoZero"/>
        <c:crossBetween val="midCat"/>
      </c:valAx>
      <c:valAx>
        <c:axId val="-195423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954231008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24</xdr:row>
      <xdr:rowOff>19050</xdr:rowOff>
    </xdr:from>
    <xdr:to>
      <xdr:col>6</xdr:col>
      <xdr:colOff>674805</xdr:colOff>
      <xdr:row>33</xdr:row>
      <xdr:rowOff>219075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2452" t="45188" r="11817" b="20303"/>
        <a:stretch/>
      </xdr:blipFill>
      <xdr:spPr>
        <a:xfrm>
          <a:off x="1581150" y="6800850"/>
          <a:ext cx="3075105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10" ht="30.75">
      <c r="B1" s="60" t="s">
        <v>0</v>
      </c>
      <c r="C1" s="60"/>
      <c r="D1" s="60"/>
      <c r="E1" s="60"/>
      <c r="F1" s="60"/>
      <c r="G1" s="60"/>
      <c r="H1" s="60"/>
      <c r="I1" s="60"/>
    </row>
    <row r="2" spans="1:10" ht="22.5" customHeight="1">
      <c r="B2" s="61" t="s">
        <v>41</v>
      </c>
      <c r="C2" s="61"/>
      <c r="D2" s="61"/>
      <c r="E2" s="61"/>
      <c r="F2" s="61"/>
      <c r="G2" s="61"/>
      <c r="H2" s="61"/>
      <c r="I2" s="61"/>
    </row>
    <row r="3" spans="1:10" ht="23.45" customHeight="1">
      <c r="B3" s="71"/>
      <c r="C3" s="71"/>
      <c r="D3" s="71"/>
      <c r="E3" s="71"/>
      <c r="F3" s="71"/>
      <c r="G3" s="71"/>
      <c r="H3" s="71"/>
      <c r="I3" s="71"/>
      <c r="J3" s="71"/>
    </row>
    <row r="4" spans="1:10" ht="23.45" customHeight="1">
      <c r="A4" s="33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4</v>
      </c>
      <c r="G6" s="1" t="s">
        <v>48</v>
      </c>
    </row>
    <row r="7" spans="1:10" ht="23.45" customHeight="1">
      <c r="B7" s="2" t="s">
        <v>5</v>
      </c>
      <c r="D7" s="1" t="s">
        <v>49</v>
      </c>
      <c r="F7" s="2"/>
    </row>
    <row r="8" spans="1:10" ht="23.45" customHeight="1">
      <c r="B8" s="2" t="s">
        <v>6</v>
      </c>
      <c r="D8" s="1" t="s">
        <v>50</v>
      </c>
      <c r="F8" s="2" t="s">
        <v>68</v>
      </c>
    </row>
    <row r="9" spans="1:10" ht="23.45" customHeight="1">
      <c r="B9" s="2" t="s">
        <v>7</v>
      </c>
      <c r="D9" s="1" t="s">
        <v>51</v>
      </c>
      <c r="F9" s="2" t="s">
        <v>8</v>
      </c>
      <c r="G9" s="1" t="s">
        <v>52</v>
      </c>
    </row>
    <row r="10" spans="1:10" ht="23.45" customHeight="1">
      <c r="B10" s="2" t="s">
        <v>55</v>
      </c>
      <c r="D10" s="1" t="s">
        <v>54</v>
      </c>
      <c r="F10" s="1" t="s">
        <v>53</v>
      </c>
    </row>
    <row r="11" spans="1:10" ht="23.45" customHeight="1">
      <c r="B11" s="2" t="s">
        <v>43</v>
      </c>
      <c r="D11" s="1" t="s">
        <v>44</v>
      </c>
      <c r="E11" s="35"/>
      <c r="F11" s="34" t="s">
        <v>64</v>
      </c>
    </row>
    <row r="12" spans="1:10" ht="14.1" customHeight="1">
      <c r="B12" s="2"/>
    </row>
    <row r="13" spans="1:10" ht="21.2" customHeight="1">
      <c r="B13" s="2" t="s">
        <v>9</v>
      </c>
    </row>
    <row r="14" spans="1:10" ht="21.2" customHeight="1">
      <c r="B14" s="2" t="s">
        <v>18</v>
      </c>
    </row>
    <row r="15" spans="1:10" ht="23.25" customHeight="1">
      <c r="B15" s="2" t="s">
        <v>65</v>
      </c>
      <c r="G15" s="3">
        <v>2</v>
      </c>
      <c r="H15" s="1" t="s">
        <v>19</v>
      </c>
    </row>
    <row r="16" spans="1:10" ht="21.2" customHeight="1">
      <c r="B16" s="2"/>
      <c r="D16" s="1" t="s">
        <v>21</v>
      </c>
      <c r="E16" s="46" t="s">
        <v>31</v>
      </c>
      <c r="F16" s="40"/>
      <c r="G16" s="4">
        <v>1.5</v>
      </c>
      <c r="H16" s="1" t="s">
        <v>20</v>
      </c>
    </row>
    <row r="17" spans="1:9" ht="21.2" customHeight="1">
      <c r="B17" s="2"/>
      <c r="E17" s="47" t="s">
        <v>32</v>
      </c>
      <c r="G17" s="27">
        <v>1.2</v>
      </c>
      <c r="H17" s="1" t="s">
        <v>20</v>
      </c>
    </row>
    <row r="18" spans="1:9" ht="23.45" customHeight="1">
      <c r="B18" s="2" t="s">
        <v>22</v>
      </c>
      <c r="G18" s="36">
        <v>397.05</v>
      </c>
      <c r="H18" s="1" t="s">
        <v>24</v>
      </c>
    </row>
    <row r="19" spans="1:9" ht="23.45" customHeight="1">
      <c r="B19" s="2" t="s">
        <v>23</v>
      </c>
      <c r="G19" s="36">
        <v>397.2</v>
      </c>
      <c r="H19" s="1" t="s">
        <v>24</v>
      </c>
    </row>
    <row r="20" spans="1:9" ht="23.45" customHeight="1">
      <c r="B20" s="32" t="s">
        <v>10</v>
      </c>
      <c r="G20" s="36">
        <v>397.2</v>
      </c>
      <c r="H20" s="1" t="s">
        <v>24</v>
      </c>
    </row>
    <row r="21" spans="1:9" ht="23.45" customHeight="1">
      <c r="B21" s="2" t="s">
        <v>25</v>
      </c>
      <c r="G21" s="3">
        <v>4.3680000000000003</v>
      </c>
      <c r="H21" s="1" t="s">
        <v>26</v>
      </c>
    </row>
    <row r="22" spans="1:9" ht="23.45" customHeight="1">
      <c r="B22" s="2" t="s">
        <v>45</v>
      </c>
      <c r="G22" s="3" t="s">
        <v>46</v>
      </c>
      <c r="H22" s="1" t="s">
        <v>20</v>
      </c>
    </row>
    <row r="23" spans="1:9" ht="14.1" customHeight="1">
      <c r="B23" s="2"/>
      <c r="D23" s="44"/>
    </row>
    <row r="24" spans="1:9" ht="21.2" customHeight="1">
      <c r="B24" s="2" t="s">
        <v>27</v>
      </c>
    </row>
    <row r="25" spans="1:9" ht="21.2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21.2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2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1.2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.2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1.2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1.2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1.2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1.2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1.2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>
      <c r="A35" s="33">
        <v>2</v>
      </c>
      <c r="B35" s="2" t="s">
        <v>28</v>
      </c>
    </row>
    <row r="36" spans="1:9" ht="24.75">
      <c r="B36" s="1" t="s">
        <v>66</v>
      </c>
    </row>
    <row r="37" spans="1:9" ht="24.75">
      <c r="B37" s="1" t="s">
        <v>67</v>
      </c>
    </row>
    <row r="38" spans="1:9">
      <c r="B38" s="1" t="s">
        <v>29</v>
      </c>
    </row>
    <row r="39" spans="1:9" ht="14.1" customHeight="1"/>
    <row r="40" spans="1:9" ht="14.1" customHeight="1"/>
    <row r="41" spans="1:9" ht="21.2" customHeight="1">
      <c r="B41" s="1" t="s">
        <v>30</v>
      </c>
      <c r="C41" s="1" t="s">
        <v>35</v>
      </c>
    </row>
    <row r="42" spans="1:9" ht="21.2" customHeight="1">
      <c r="C42" s="1" t="s">
        <v>56</v>
      </c>
    </row>
    <row r="43" spans="1:9" ht="21.2" customHeight="1">
      <c r="C43" s="1" t="s">
        <v>33</v>
      </c>
    </row>
    <row r="44" spans="1:9" ht="21.2" customHeight="1">
      <c r="C44" s="1" t="s">
        <v>47</v>
      </c>
    </row>
    <row r="45" spans="1:9" ht="21.2" customHeight="1">
      <c r="C45" s="1" t="s">
        <v>57</v>
      </c>
    </row>
    <row r="46" spans="1:9" ht="21.2" customHeight="1">
      <c r="C46" s="1" t="s">
        <v>34</v>
      </c>
    </row>
    <row r="47" spans="1:9" ht="21.2" customHeight="1"/>
    <row r="48" spans="1:9" ht="11.25" customHeight="1" thickBot="1"/>
    <row r="49" spans="1:9" ht="19.7" customHeight="1">
      <c r="A49" s="63" t="s">
        <v>37</v>
      </c>
      <c r="B49" s="41" t="s">
        <v>11</v>
      </c>
      <c r="C49" s="41" t="s">
        <v>58</v>
      </c>
      <c r="D49" s="63" t="s">
        <v>59</v>
      </c>
      <c r="E49" s="41"/>
      <c r="F49" s="41" t="s">
        <v>12</v>
      </c>
      <c r="G49" s="63" t="s">
        <v>15</v>
      </c>
      <c r="H49" s="63" t="s">
        <v>60</v>
      </c>
      <c r="I49" s="63" t="s">
        <v>61</v>
      </c>
    </row>
    <row r="50" spans="1:9" ht="19.7" customHeight="1">
      <c r="A50" s="64"/>
      <c r="B50" s="45" t="s">
        <v>13</v>
      </c>
      <c r="C50" s="45" t="s">
        <v>62</v>
      </c>
      <c r="D50" s="64"/>
      <c r="E50" s="48"/>
      <c r="F50" s="45" t="s">
        <v>14</v>
      </c>
      <c r="G50" s="65"/>
      <c r="H50" s="64"/>
      <c r="I50" s="64"/>
    </row>
    <row r="51" spans="1:9" ht="19.7" customHeight="1" thickBot="1">
      <c r="A51" s="42"/>
      <c r="B51" s="29" t="s">
        <v>16</v>
      </c>
      <c r="C51" s="29" t="s">
        <v>16</v>
      </c>
      <c r="D51" s="42"/>
      <c r="E51" s="42"/>
      <c r="F51" s="29" t="s">
        <v>17</v>
      </c>
      <c r="G51" s="29" t="s">
        <v>36</v>
      </c>
      <c r="H51" s="48"/>
      <c r="I51" s="42"/>
    </row>
    <row r="52" spans="1:9">
      <c r="A52" s="49">
        <v>1</v>
      </c>
      <c r="B52" s="26">
        <v>398.51</v>
      </c>
      <c r="C52" s="14">
        <f t="shared" ref="C52:C54" si="0">$G$20</f>
        <v>397.2</v>
      </c>
      <c r="D52" s="14">
        <f>$B52-$C52</f>
        <v>1.3100000000000023</v>
      </c>
      <c r="E52" s="17">
        <f>SQRT(2*9.81*D52)</f>
        <v>5.0697337208180908</v>
      </c>
      <c r="F52" s="26">
        <v>0.3</v>
      </c>
      <c r="G52" s="37">
        <v>1.097</v>
      </c>
      <c r="H52" s="5">
        <f>D52/F52</f>
        <v>4.3666666666666742</v>
      </c>
      <c r="I52" s="5">
        <f>G52/(($G$15*$G$16)*F52*E52)</f>
        <v>0.24042463687662866</v>
      </c>
    </row>
    <row r="53" spans="1:9">
      <c r="A53" s="50">
        <v>2</v>
      </c>
      <c r="B53" s="27">
        <v>398.46</v>
      </c>
      <c r="C53" s="15">
        <f t="shared" si="0"/>
        <v>397.2</v>
      </c>
      <c r="D53" s="15">
        <f t="shared" ref="D53:D54" si="1">$B53-$C53</f>
        <v>1.2599999999999909</v>
      </c>
      <c r="E53" s="51">
        <f t="shared" ref="E53:E54" si="2">SQRT(2*9.81*D53)</f>
        <v>4.9720418340959105</v>
      </c>
      <c r="F53" s="21">
        <v>0.6</v>
      </c>
      <c r="G53" s="38">
        <v>1.696</v>
      </c>
      <c r="H53" s="6">
        <f t="shared" ref="H53:H54" si="3">D53/F53</f>
        <v>2.099999999999985</v>
      </c>
      <c r="I53" s="6">
        <f t="shared" ref="I53:I54" si="4">G53/(($G$15*$G$16)*F53*E53)</f>
        <v>0.18950408175589112</v>
      </c>
    </row>
    <row r="54" spans="1:9">
      <c r="A54" s="50">
        <v>3</v>
      </c>
      <c r="B54" s="27">
        <v>398.42</v>
      </c>
      <c r="C54" s="15">
        <f t="shared" si="0"/>
        <v>397.2</v>
      </c>
      <c r="D54" s="15">
        <f t="shared" si="1"/>
        <v>1.2200000000000273</v>
      </c>
      <c r="E54" s="18">
        <f t="shared" si="2"/>
        <v>4.8924840316551403</v>
      </c>
      <c r="F54" s="27">
        <v>0.9</v>
      </c>
      <c r="G54" s="39">
        <v>1.9710000000000001</v>
      </c>
      <c r="H54" s="6">
        <f t="shared" si="3"/>
        <v>1.3555555555555858</v>
      </c>
      <c r="I54" s="6">
        <f t="shared" si="4"/>
        <v>0.14920845837754101</v>
      </c>
    </row>
    <row r="55" spans="1:9">
      <c r="A55" s="50">
        <v>4</v>
      </c>
      <c r="B55" s="27"/>
      <c r="C55" s="15"/>
      <c r="D55" s="15"/>
      <c r="E55" s="19"/>
      <c r="F55" s="4"/>
      <c r="G55" s="4"/>
      <c r="H55" s="6"/>
      <c r="I55" s="6"/>
    </row>
    <row r="56" spans="1:9">
      <c r="A56" s="50">
        <v>5</v>
      </c>
      <c r="B56" s="27"/>
      <c r="C56" s="15"/>
      <c r="D56" s="15"/>
      <c r="E56" s="18"/>
      <c r="F56" s="27"/>
      <c r="G56" s="27"/>
      <c r="H56" s="6"/>
      <c r="I56" s="6"/>
    </row>
    <row r="57" spans="1:9">
      <c r="A57" s="3">
        <v>6</v>
      </c>
      <c r="B57" s="4"/>
      <c r="C57" s="52"/>
      <c r="D57" s="52"/>
      <c r="E57" s="19"/>
      <c r="F57" s="4"/>
      <c r="G57" s="4"/>
      <c r="H57" s="6"/>
      <c r="I57" s="6"/>
    </row>
    <row r="58" spans="1:9">
      <c r="A58" s="50">
        <v>7</v>
      </c>
      <c r="B58" s="27"/>
      <c r="C58" s="15"/>
      <c r="D58" s="15"/>
      <c r="E58" s="18"/>
      <c r="F58" s="27"/>
      <c r="G58" s="27"/>
      <c r="H58" s="6"/>
      <c r="I58" s="6"/>
    </row>
    <row r="59" spans="1:9">
      <c r="A59" s="50">
        <v>8</v>
      </c>
      <c r="B59" s="27"/>
      <c r="C59" s="15"/>
      <c r="D59" s="15"/>
      <c r="E59" s="18"/>
      <c r="F59" s="22"/>
      <c r="G59" s="22"/>
      <c r="H59" s="6"/>
      <c r="I59" s="6"/>
    </row>
    <row r="60" spans="1:9">
      <c r="A60" s="50">
        <v>9</v>
      </c>
      <c r="B60" s="27"/>
      <c r="C60" s="15"/>
      <c r="D60" s="15"/>
      <c r="E60" s="18"/>
      <c r="F60" s="22"/>
      <c r="G60" s="22"/>
      <c r="H60" s="6"/>
      <c r="I60" s="6"/>
    </row>
    <row r="61" spans="1:9">
      <c r="A61" s="50">
        <v>10</v>
      </c>
      <c r="B61" s="27"/>
      <c r="C61" s="15"/>
      <c r="D61" s="15"/>
      <c r="E61" s="18"/>
      <c r="F61" s="22"/>
      <c r="G61" s="22"/>
      <c r="H61" s="6"/>
      <c r="I61" s="6"/>
    </row>
    <row r="62" spans="1:9">
      <c r="A62" s="50">
        <v>11</v>
      </c>
      <c r="B62" s="27"/>
      <c r="C62" s="15"/>
      <c r="D62" s="15"/>
      <c r="E62" s="18"/>
      <c r="F62" s="22"/>
      <c r="G62" s="22"/>
      <c r="H62" s="6"/>
      <c r="I62" s="6"/>
    </row>
    <row r="63" spans="1:9">
      <c r="A63" s="50">
        <v>12</v>
      </c>
      <c r="B63" s="27"/>
      <c r="C63" s="15"/>
      <c r="D63" s="15"/>
      <c r="E63" s="18"/>
      <c r="F63" s="22"/>
      <c r="G63" s="22"/>
      <c r="H63" s="6"/>
      <c r="I63" s="6"/>
    </row>
    <row r="64" spans="1:9">
      <c r="A64" s="50">
        <v>13</v>
      </c>
      <c r="B64" s="27"/>
      <c r="C64" s="15"/>
      <c r="D64" s="15"/>
      <c r="E64" s="18"/>
      <c r="F64" s="22"/>
      <c r="G64" s="22"/>
      <c r="H64" s="6"/>
      <c r="I64" s="6"/>
    </row>
    <row r="65" spans="1:9">
      <c r="A65" s="50">
        <v>14</v>
      </c>
      <c r="B65" s="27"/>
      <c r="C65" s="15"/>
      <c r="D65" s="15"/>
      <c r="E65" s="18"/>
      <c r="F65" s="22"/>
      <c r="G65" s="22"/>
      <c r="H65" s="6"/>
      <c r="I65" s="6"/>
    </row>
    <row r="66" spans="1:9" ht="24.75" thickBot="1">
      <c r="A66" s="53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6"/>
      <c r="B69" s="66"/>
      <c r="C69" s="66"/>
      <c r="D69" s="66"/>
      <c r="E69" s="66"/>
      <c r="F69" s="66"/>
      <c r="G69" s="66"/>
      <c r="H69" s="66"/>
      <c r="I69" s="66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66"/>
      <c r="B71" s="66"/>
      <c r="C71" s="66"/>
      <c r="D71" s="66"/>
      <c r="E71" s="66"/>
      <c r="F71" s="66"/>
      <c r="G71" s="66"/>
      <c r="H71" s="66"/>
      <c r="I71" s="66"/>
    </row>
    <row r="72" spans="1:9">
      <c r="A72" s="66"/>
      <c r="B72" s="66"/>
      <c r="C72" s="66"/>
      <c r="D72" s="66"/>
      <c r="E72" s="66"/>
      <c r="F72" s="66"/>
      <c r="G72" s="66"/>
      <c r="H72" s="66"/>
      <c r="I72" s="66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  <row r="78" spans="1:9">
      <c r="A78" s="66"/>
      <c r="B78" s="66"/>
      <c r="C78" s="66"/>
      <c r="D78" s="66"/>
      <c r="E78" s="66"/>
      <c r="F78" s="66"/>
      <c r="G78" s="66"/>
      <c r="H78" s="66"/>
      <c r="I78" s="66"/>
    </row>
    <row r="79" spans="1:9">
      <c r="A79" s="66"/>
      <c r="B79" s="66"/>
      <c r="C79" s="66"/>
      <c r="D79" s="66"/>
      <c r="E79" s="66"/>
      <c r="F79" s="66"/>
      <c r="G79" s="66"/>
      <c r="H79" s="66"/>
      <c r="I79" s="66"/>
    </row>
    <row r="80" spans="1:9">
      <c r="A80" s="66"/>
      <c r="B80" s="66"/>
      <c r="C80" s="66"/>
      <c r="D80" s="66"/>
      <c r="E80" s="66"/>
      <c r="F80" s="66"/>
      <c r="G80" s="66"/>
      <c r="H80" s="66"/>
      <c r="I80" s="66"/>
    </row>
    <row r="81" spans="1:9">
      <c r="A81" s="33">
        <v>3</v>
      </c>
      <c r="B81" s="2" t="s">
        <v>38</v>
      </c>
    </row>
    <row r="82" spans="1:9" ht="11.25" customHeight="1" thickBot="1"/>
    <row r="83" spans="1:9" ht="19.7" customHeight="1">
      <c r="A83" s="63" t="s">
        <v>37</v>
      </c>
      <c r="B83" s="41" t="s">
        <v>11</v>
      </c>
      <c r="C83" s="63" t="s">
        <v>63</v>
      </c>
      <c r="D83" s="63" t="s">
        <v>59</v>
      </c>
      <c r="E83" s="41" t="s">
        <v>12</v>
      </c>
      <c r="F83" s="63" t="s">
        <v>60</v>
      </c>
      <c r="G83" s="63" t="s">
        <v>61</v>
      </c>
      <c r="H83" s="63" t="s">
        <v>40</v>
      </c>
      <c r="I83" s="63"/>
    </row>
    <row r="84" spans="1:9" ht="19.7" customHeight="1">
      <c r="A84" s="64"/>
      <c r="B84" s="45" t="s">
        <v>13</v>
      </c>
      <c r="C84" s="64"/>
      <c r="D84" s="64"/>
      <c r="E84" s="45" t="s">
        <v>14</v>
      </c>
      <c r="F84" s="64"/>
      <c r="G84" s="64"/>
      <c r="H84" s="64"/>
      <c r="I84" s="64"/>
    </row>
    <row r="85" spans="1:9" ht="19.7" customHeight="1" thickBot="1">
      <c r="A85" s="67"/>
      <c r="B85" s="43" t="s">
        <v>16</v>
      </c>
      <c r="C85" s="43" t="s">
        <v>16</v>
      </c>
      <c r="D85" s="67"/>
      <c r="E85" s="29" t="s">
        <v>17</v>
      </c>
      <c r="F85" s="67"/>
      <c r="G85" s="67"/>
      <c r="H85" s="68" t="s">
        <v>36</v>
      </c>
      <c r="I85" s="68"/>
    </row>
    <row r="86" spans="1:9" ht="21.2" customHeight="1">
      <c r="A86" s="30">
        <v>1</v>
      </c>
      <c r="B86" s="26">
        <v>398.51</v>
      </c>
      <c r="C86" s="9">
        <f t="shared" ref="C86:C88" si="5">$G$20</f>
        <v>397.2</v>
      </c>
      <c r="D86" s="9">
        <f>B86-C86</f>
        <v>1.3100000000000023</v>
      </c>
      <c r="E86" s="26">
        <v>0.3</v>
      </c>
      <c r="F86" s="23">
        <f>D86/E86</f>
        <v>4.3666666666666742</v>
      </c>
      <c r="G86" s="23">
        <f>(0.0285*F86)+0.1188</f>
        <v>0.24325000000000024</v>
      </c>
      <c r="H86" s="72">
        <f>G86*($G$15*$G$16)*E86*(2*9.81*D86)^0.5</f>
        <v>1.1098914548301018</v>
      </c>
      <c r="I86" s="72"/>
    </row>
    <row r="87" spans="1:9" ht="21.2" customHeight="1">
      <c r="A87" s="31">
        <v>2</v>
      </c>
      <c r="B87" s="27">
        <v>398.46</v>
      </c>
      <c r="C87" s="10">
        <f t="shared" si="5"/>
        <v>397.2</v>
      </c>
      <c r="D87" s="10">
        <f t="shared" ref="D87:D88" si="6">B87-C87</f>
        <v>1.2599999999999909</v>
      </c>
      <c r="E87" s="21">
        <v>0.6</v>
      </c>
      <c r="F87" s="24">
        <f t="shared" ref="F87:F88" si="7">D87/E87</f>
        <v>2.099999999999985</v>
      </c>
      <c r="G87" s="24">
        <f>(0.0285*F87)+0.1188</f>
        <v>0.17864999999999959</v>
      </c>
      <c r="H87" s="69">
        <f t="shared" ref="H87:H88" si="8">G87*($G$15*$G$16)*E87*(2*9.81*D87)^0.5</f>
        <v>1.5988594925902184</v>
      </c>
      <c r="I87" s="69"/>
    </row>
    <row r="88" spans="1:9" ht="21.2" customHeight="1">
      <c r="A88" s="31">
        <v>3</v>
      </c>
      <c r="B88" s="27">
        <v>398.42</v>
      </c>
      <c r="C88" s="10">
        <f t="shared" si="5"/>
        <v>397.2</v>
      </c>
      <c r="D88" s="10">
        <f t="shared" si="6"/>
        <v>1.2200000000000273</v>
      </c>
      <c r="E88" s="27">
        <v>0.9</v>
      </c>
      <c r="F88" s="24">
        <f t="shared" si="7"/>
        <v>1.3555555555555858</v>
      </c>
      <c r="G88" s="24">
        <f>(0.0285*F88)+0.1188</f>
        <v>0.1574333333333342</v>
      </c>
      <c r="H88" s="69">
        <f t="shared" si="8"/>
        <v>2.0796481873356618</v>
      </c>
      <c r="I88" s="69"/>
    </row>
    <row r="89" spans="1:9" ht="21.2" customHeight="1">
      <c r="A89" s="31">
        <v>4</v>
      </c>
      <c r="B89" s="27"/>
      <c r="C89" s="10"/>
      <c r="D89" s="10"/>
      <c r="E89" s="27"/>
      <c r="F89" s="24"/>
      <c r="G89" s="24"/>
      <c r="H89" s="69"/>
      <c r="I89" s="69"/>
    </row>
    <row r="90" spans="1:9" ht="21.2" customHeight="1">
      <c r="A90" s="31">
        <v>5</v>
      </c>
      <c r="B90" s="27"/>
      <c r="C90" s="10"/>
      <c r="D90" s="10"/>
      <c r="E90" s="27"/>
      <c r="F90" s="24"/>
      <c r="G90" s="24"/>
      <c r="H90" s="69"/>
      <c r="I90" s="69"/>
    </row>
    <row r="91" spans="1:9" ht="21.2" customHeight="1">
      <c r="A91" s="31">
        <v>6</v>
      </c>
      <c r="B91" s="27"/>
      <c r="C91" s="10"/>
      <c r="D91" s="10"/>
      <c r="E91" s="27"/>
      <c r="F91" s="24"/>
      <c r="G91" s="24"/>
      <c r="H91" s="69"/>
      <c r="I91" s="69"/>
    </row>
    <row r="92" spans="1:9" ht="21.2" customHeight="1">
      <c r="A92" s="31">
        <v>7</v>
      </c>
      <c r="B92" s="27"/>
      <c r="C92" s="10"/>
      <c r="D92" s="10"/>
      <c r="E92" s="27"/>
      <c r="F92" s="24"/>
      <c r="G92" s="24"/>
      <c r="H92" s="69"/>
      <c r="I92" s="69"/>
    </row>
    <row r="93" spans="1:9" ht="21.2" customHeight="1">
      <c r="A93" s="54"/>
      <c r="B93" s="55"/>
      <c r="C93" s="10"/>
      <c r="D93" s="10"/>
      <c r="E93" s="27"/>
      <c r="F93" s="24"/>
      <c r="G93" s="24"/>
      <c r="H93" s="69"/>
      <c r="I93" s="69"/>
    </row>
    <row r="94" spans="1:9" ht="21.2" customHeight="1">
      <c r="A94" s="54"/>
      <c r="B94" s="55"/>
      <c r="C94" s="10"/>
      <c r="D94" s="10"/>
      <c r="E94" s="27"/>
      <c r="F94" s="24"/>
      <c r="G94" s="24"/>
      <c r="H94" s="69"/>
      <c r="I94" s="69"/>
    </row>
    <row r="95" spans="1:9" ht="21.2" customHeight="1">
      <c r="A95" s="54"/>
      <c r="B95" s="55"/>
      <c r="C95" s="10"/>
      <c r="D95" s="10"/>
      <c r="E95" s="27"/>
      <c r="F95" s="24"/>
      <c r="G95" s="24"/>
      <c r="H95" s="69"/>
      <c r="I95" s="69"/>
    </row>
    <row r="96" spans="1:9" ht="21.2" customHeight="1">
      <c r="A96" s="54"/>
      <c r="B96" s="55"/>
      <c r="C96" s="10"/>
      <c r="D96" s="10"/>
      <c r="E96" s="27"/>
      <c r="F96" s="24"/>
      <c r="G96" s="24"/>
      <c r="H96" s="69"/>
      <c r="I96" s="69"/>
    </row>
    <row r="97" spans="1:9" ht="21.2" customHeight="1">
      <c r="A97" s="54"/>
      <c r="B97" s="55"/>
      <c r="C97" s="10"/>
      <c r="D97" s="10"/>
      <c r="E97" s="4"/>
      <c r="F97" s="56"/>
      <c r="G97" s="24"/>
      <c r="H97" s="69"/>
      <c r="I97" s="69"/>
    </row>
    <row r="98" spans="1:9" ht="21.2" customHeight="1">
      <c r="A98" s="54"/>
      <c r="B98" s="55"/>
      <c r="C98" s="10"/>
      <c r="D98" s="10"/>
      <c r="E98" s="27"/>
      <c r="F98" s="24"/>
      <c r="G98" s="24"/>
      <c r="H98" s="69"/>
      <c r="I98" s="69"/>
    </row>
    <row r="99" spans="1:9" ht="21.2" customHeight="1">
      <c r="A99" s="54"/>
      <c r="B99" s="55"/>
      <c r="C99" s="57"/>
      <c r="D99" s="10"/>
      <c r="E99" s="4"/>
      <c r="F99" s="56"/>
      <c r="G99" s="24"/>
      <c r="H99" s="69"/>
      <c r="I99" s="69"/>
    </row>
    <row r="100" spans="1:9" ht="21.2" customHeight="1" thickBot="1">
      <c r="A100" s="58"/>
      <c r="B100" s="59"/>
      <c r="C100" s="11"/>
      <c r="D100" s="11"/>
      <c r="E100" s="28"/>
      <c r="F100" s="25"/>
      <c r="G100" s="25"/>
      <c r="H100" s="70"/>
      <c r="I100" s="70"/>
    </row>
    <row r="101" spans="1:9" ht="21.2" customHeight="1">
      <c r="A101" s="8" t="s">
        <v>42</v>
      </c>
    </row>
    <row r="102" spans="1:9" ht="21.2" customHeight="1">
      <c r="B102" s="8" t="s">
        <v>39</v>
      </c>
    </row>
  </sheetData>
  <mergeCells count="32">
    <mergeCell ref="H98:I98"/>
    <mergeCell ref="H99:I99"/>
    <mergeCell ref="H100:I100"/>
    <mergeCell ref="B3:J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B1:I1"/>
    <mergeCell ref="B2:I2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2022-02-15T05:49:02Z</cp:lastPrinted>
  <dcterms:created xsi:type="dcterms:W3CDTF">2012-08-31T03:29:15Z</dcterms:created>
  <dcterms:modified xsi:type="dcterms:W3CDTF">2022-02-17T04:39:59Z</dcterms:modified>
</cp:coreProperties>
</file>