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ฉลิมฯ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<sst xmlns="http://schemas.openxmlformats.org/spreadsheetml/2006/main" count="23" uniqueCount="16">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</sst>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0" fillId="0" borderId="0" xfId="0" applyNumberFormat="1" applyAlignment="1">
      <alignment/>
    </xf>
    <xf numFmtId="1" fontId="50" fillId="36" borderId="11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 applyProtection="1">
      <alignment/>
      <protection/>
    </xf>
    <xf numFmtId="1" fontId="51" fillId="36" borderId="11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ข้อมูลอ้างอิง!$A$4:$A$18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ข้อมูลอ้างอิง!$B$4:$B$18</c:f>
              <c:numCache>
                <c:ptCount val="15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</c:v>
                </c:pt>
                <c:pt idx="11">
                  <c:v>1128.1</c:v>
                </c:pt>
                <c:pt idx="12">
                  <c:v>1476</c:v>
                </c:pt>
                <c:pt idx="13">
                  <c:v>1130</c:v>
                </c:pt>
              </c:numCache>
            </c:numRef>
          </c:val>
        </c:ser>
        <c:gapWidth val="50"/>
        <c:axId val="31144446"/>
        <c:axId val="1186455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1565.5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ข้อมูลอ้างอิง!$D$4:$D$17</c:f>
              <c:numCache>
                <c:ptCount val="14"/>
                <c:pt idx="0">
                  <c:v>1565.482142857143</c:v>
                </c:pt>
                <c:pt idx="1">
                  <c:v>1565.482142857143</c:v>
                </c:pt>
                <c:pt idx="2">
                  <c:v>1565.482142857143</c:v>
                </c:pt>
                <c:pt idx="3">
                  <c:v>1565.482142857143</c:v>
                </c:pt>
                <c:pt idx="4">
                  <c:v>1565.482142857143</c:v>
                </c:pt>
                <c:pt idx="5">
                  <c:v>1565.482142857143</c:v>
                </c:pt>
                <c:pt idx="6">
                  <c:v>1565.482142857143</c:v>
                </c:pt>
                <c:pt idx="7">
                  <c:v>1565.482142857143</c:v>
                </c:pt>
                <c:pt idx="8">
                  <c:v>1565.482142857143</c:v>
                </c:pt>
                <c:pt idx="9">
                  <c:v>1565.482142857143</c:v>
                </c:pt>
                <c:pt idx="10">
                  <c:v>1565.482142857143</c:v>
                </c:pt>
                <c:pt idx="11">
                  <c:v>1565.482142857143</c:v>
                </c:pt>
                <c:pt idx="12">
                  <c:v>1565.482142857143</c:v>
                </c:pt>
                <c:pt idx="13">
                  <c:v>1565.482142857143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1441.5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ข้อมูลอ้างอิง!$E$4:$E$17</c:f>
              <c:numCache>
                <c:ptCount val="14"/>
                <c:pt idx="0">
                  <c:v>1441.4959571428572</c:v>
                </c:pt>
                <c:pt idx="1">
                  <c:v>1441.4959571428572</c:v>
                </c:pt>
                <c:pt idx="2">
                  <c:v>1441.4959571428572</c:v>
                </c:pt>
                <c:pt idx="3">
                  <c:v>1441.4959571428572</c:v>
                </c:pt>
                <c:pt idx="4">
                  <c:v>1441.4959571428572</c:v>
                </c:pt>
                <c:pt idx="5">
                  <c:v>1441.4959571428572</c:v>
                </c:pt>
                <c:pt idx="6">
                  <c:v>1441.4959571428572</c:v>
                </c:pt>
                <c:pt idx="7">
                  <c:v>1441.4959571428572</c:v>
                </c:pt>
                <c:pt idx="8">
                  <c:v>1441.4959571428572</c:v>
                </c:pt>
                <c:pt idx="9">
                  <c:v>1441.4959571428572</c:v>
                </c:pt>
                <c:pt idx="10">
                  <c:v>1441.4959571428572</c:v>
                </c:pt>
                <c:pt idx="11">
                  <c:v>1441.4959571428572</c:v>
                </c:pt>
                <c:pt idx="12">
                  <c:v>1441.4959571428572</c:v>
                </c:pt>
                <c:pt idx="13">
                  <c:v>1441.4959571428572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ข้อมูลอ้างอิง!$C$4:$C$17</c:f>
              <c:numCache>
                <c:ptCount val="14"/>
                <c:pt idx="0">
                  <c:v>1252.3857142857144</c:v>
                </c:pt>
                <c:pt idx="1">
                  <c:v>1252.3857142857144</c:v>
                </c:pt>
                <c:pt idx="2">
                  <c:v>1252.3857142857144</c:v>
                </c:pt>
                <c:pt idx="3">
                  <c:v>1252.3857142857144</c:v>
                </c:pt>
                <c:pt idx="4">
                  <c:v>1252.3857142857144</c:v>
                </c:pt>
                <c:pt idx="5">
                  <c:v>1252.3857142857144</c:v>
                </c:pt>
                <c:pt idx="6">
                  <c:v>1252.3857142857144</c:v>
                </c:pt>
                <c:pt idx="7">
                  <c:v>1252.3857142857144</c:v>
                </c:pt>
                <c:pt idx="8">
                  <c:v>1252.3857142857144</c:v>
                </c:pt>
                <c:pt idx="9">
                  <c:v>1252.3857142857144</c:v>
                </c:pt>
                <c:pt idx="10">
                  <c:v>1252.3857142857144</c:v>
                </c:pt>
                <c:pt idx="11">
                  <c:v>1252.3857142857144</c:v>
                </c:pt>
                <c:pt idx="12">
                  <c:v>1252.3857142857144</c:v>
                </c:pt>
                <c:pt idx="13">
                  <c:v>1252.3857142857144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ข้อมูลอ้างอิง!$J$4:$J$17</c:f>
              <c:numCache>
                <c:ptCount val="14"/>
                <c:pt idx="0">
                  <c:v>1063.2754714285716</c:v>
                </c:pt>
                <c:pt idx="1">
                  <c:v>1063.2754714285716</c:v>
                </c:pt>
                <c:pt idx="2">
                  <c:v>1063.2754714285716</c:v>
                </c:pt>
                <c:pt idx="3">
                  <c:v>1063.2754714285716</c:v>
                </c:pt>
                <c:pt idx="4">
                  <c:v>1063.2754714285716</c:v>
                </c:pt>
                <c:pt idx="5">
                  <c:v>1063.2754714285716</c:v>
                </c:pt>
                <c:pt idx="6">
                  <c:v>1063.2754714285716</c:v>
                </c:pt>
                <c:pt idx="7">
                  <c:v>1063.2754714285716</c:v>
                </c:pt>
                <c:pt idx="8">
                  <c:v>1063.2754714285716</c:v>
                </c:pt>
                <c:pt idx="9">
                  <c:v>1063.2754714285716</c:v>
                </c:pt>
                <c:pt idx="10">
                  <c:v>1063.2754714285716</c:v>
                </c:pt>
                <c:pt idx="11">
                  <c:v>1063.2754714285716</c:v>
                </c:pt>
                <c:pt idx="12">
                  <c:v>1063.2754714285716</c:v>
                </c:pt>
                <c:pt idx="13">
                  <c:v>1063.2754714285716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ข้อมูลอ้างอิง!$K$4:$K$17</c:f>
              <c:numCache>
                <c:ptCount val="14"/>
                <c:pt idx="0">
                  <c:v>939.2892857142858</c:v>
                </c:pt>
                <c:pt idx="1">
                  <c:v>939.2892857142858</c:v>
                </c:pt>
                <c:pt idx="2">
                  <c:v>939.2892857142858</c:v>
                </c:pt>
                <c:pt idx="3">
                  <c:v>939.2892857142858</c:v>
                </c:pt>
                <c:pt idx="4">
                  <c:v>939.2892857142858</c:v>
                </c:pt>
                <c:pt idx="5">
                  <c:v>939.2892857142858</c:v>
                </c:pt>
                <c:pt idx="6">
                  <c:v>939.2892857142858</c:v>
                </c:pt>
                <c:pt idx="7">
                  <c:v>939.2892857142858</c:v>
                </c:pt>
                <c:pt idx="8">
                  <c:v>939.2892857142858</c:v>
                </c:pt>
                <c:pt idx="9">
                  <c:v>939.2892857142858</c:v>
                </c:pt>
                <c:pt idx="10">
                  <c:v>939.2892857142858</c:v>
                </c:pt>
                <c:pt idx="11">
                  <c:v>939.2892857142858</c:v>
                </c:pt>
                <c:pt idx="12">
                  <c:v>939.2892857142858</c:v>
                </c:pt>
                <c:pt idx="13">
                  <c:v>939.2892857142858</c:v>
                </c:pt>
              </c:numCache>
            </c:numRef>
          </c:val>
          <c:smooth val="0"/>
        </c:ser>
        <c:axId val="31144446"/>
        <c:axId val="11864559"/>
      </c:lineChart>
      <c:catAx>
        <c:axId val="3114444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1144446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07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0">
      <selection activeCell="G26" sqref="G2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1" t="s">
        <v>5</v>
      </c>
      <c r="H1" s="41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2552</v>
      </c>
      <c r="B4" s="23">
        <v>1204.9</v>
      </c>
      <c r="C4" s="24">
        <f>B19</f>
        <v>1252.3857142857144</v>
      </c>
      <c r="D4" s="25">
        <f>+C4*0.25+C4</f>
        <v>1565.482142857143</v>
      </c>
      <c r="E4" s="24">
        <f>+C4*0.151+C4</f>
        <v>1441.4959571428572</v>
      </c>
      <c r="F4" s="24">
        <f>+C4*0.051+C4</f>
        <v>1316.2573857142859</v>
      </c>
      <c r="G4" s="26">
        <f>+C4*0.05+C4</f>
        <v>1315.005</v>
      </c>
      <c r="H4" s="26">
        <f>+C4-(C4*0.05)</f>
        <v>1189.7664285714286</v>
      </c>
      <c r="I4" s="24">
        <f>+C4-(C4*0.051)</f>
        <v>1188.5140428571428</v>
      </c>
      <c r="J4" s="24">
        <f>+C4-(C4*0.151)</f>
        <v>1063.2754714285716</v>
      </c>
      <c r="K4" s="27">
        <f>+C4-(C4*0.25)</f>
        <v>939.2892857142858</v>
      </c>
    </row>
    <row r="5" spans="1:11" ht="12.75">
      <c r="A5" s="31">
        <v>2553</v>
      </c>
      <c r="B5" s="23">
        <v>1483.8</v>
      </c>
      <c r="C5" s="24">
        <f aca="true" t="shared" si="0" ref="C5:C14">C4</f>
        <v>1252.3857142857144</v>
      </c>
      <c r="D5" s="25">
        <f aca="true" t="shared" si="1" ref="D5:D15">+C5*0.25+C5</f>
        <v>1565.482142857143</v>
      </c>
      <c r="E5" s="24">
        <f aca="true" t="shared" si="2" ref="E5:E14">+C5*0.151+C5</f>
        <v>1441.4959571428572</v>
      </c>
      <c r="F5" s="24">
        <f aca="true" t="shared" si="3" ref="F5:F14">+C5*0.051+C5</f>
        <v>1316.2573857142859</v>
      </c>
      <c r="G5" s="26">
        <f aca="true" t="shared" si="4" ref="G5:G14">+C5*0.05+C5</f>
        <v>1315.005</v>
      </c>
      <c r="H5" s="26">
        <f aca="true" t="shared" si="5" ref="H5:H14">+C5-(C5*0.05)</f>
        <v>1189.7664285714286</v>
      </c>
      <c r="I5" s="24">
        <f aca="true" t="shared" si="6" ref="I5:I14">+C5-(C5*0.051)</f>
        <v>1188.5140428571428</v>
      </c>
      <c r="J5" s="24">
        <f aca="true" t="shared" si="7" ref="J5:J14">+C5-(C5*0.151)</f>
        <v>1063.2754714285716</v>
      </c>
      <c r="K5" s="27">
        <f aca="true" t="shared" si="8" ref="K5:K14">+C5-(C5*0.25)</f>
        <v>939.2892857142858</v>
      </c>
    </row>
    <row r="6" spans="1:11" ht="12.75">
      <c r="A6" s="31">
        <v>2554</v>
      </c>
      <c r="B6" s="23">
        <v>1596.3</v>
      </c>
      <c r="C6" s="24">
        <f t="shared" si="0"/>
        <v>1252.3857142857144</v>
      </c>
      <c r="D6" s="25">
        <f t="shared" si="1"/>
        <v>1565.482142857143</v>
      </c>
      <c r="E6" s="24">
        <f t="shared" si="2"/>
        <v>1441.4959571428572</v>
      </c>
      <c r="F6" s="24">
        <f t="shared" si="3"/>
        <v>1316.2573857142859</v>
      </c>
      <c r="G6" s="26">
        <f t="shared" si="4"/>
        <v>1315.005</v>
      </c>
      <c r="H6" s="26">
        <f t="shared" si="5"/>
        <v>1189.7664285714286</v>
      </c>
      <c r="I6" s="24">
        <f t="shared" si="6"/>
        <v>1188.5140428571428</v>
      </c>
      <c r="J6" s="24">
        <f t="shared" si="7"/>
        <v>1063.2754714285716</v>
      </c>
      <c r="K6" s="27">
        <f t="shared" si="8"/>
        <v>939.2892857142858</v>
      </c>
    </row>
    <row r="7" spans="1:11" ht="12.75">
      <c r="A7" s="31">
        <v>2555</v>
      </c>
      <c r="B7" s="23">
        <v>1083.2</v>
      </c>
      <c r="C7" s="24">
        <f t="shared" si="0"/>
        <v>1252.3857142857144</v>
      </c>
      <c r="D7" s="25">
        <f t="shared" si="1"/>
        <v>1565.482142857143</v>
      </c>
      <c r="E7" s="24">
        <f t="shared" si="2"/>
        <v>1441.4959571428572</v>
      </c>
      <c r="F7" s="24">
        <f t="shared" si="3"/>
        <v>1316.2573857142859</v>
      </c>
      <c r="G7" s="26">
        <f t="shared" si="4"/>
        <v>1315.005</v>
      </c>
      <c r="H7" s="26">
        <f t="shared" si="5"/>
        <v>1189.7664285714286</v>
      </c>
      <c r="I7" s="24">
        <f t="shared" si="6"/>
        <v>1188.5140428571428</v>
      </c>
      <c r="J7" s="24">
        <f t="shared" si="7"/>
        <v>1063.2754714285716</v>
      </c>
      <c r="K7" s="27">
        <f t="shared" si="8"/>
        <v>939.2892857142858</v>
      </c>
    </row>
    <row r="8" spans="1:11" ht="12.75">
      <c r="A8" s="31">
        <v>2556</v>
      </c>
      <c r="B8" s="23">
        <v>1122</v>
      </c>
      <c r="C8" s="24">
        <f t="shared" si="0"/>
        <v>1252.3857142857144</v>
      </c>
      <c r="D8" s="25">
        <f t="shared" si="1"/>
        <v>1565.482142857143</v>
      </c>
      <c r="E8" s="24">
        <f t="shared" si="2"/>
        <v>1441.4959571428572</v>
      </c>
      <c r="F8" s="24">
        <f t="shared" si="3"/>
        <v>1316.2573857142859</v>
      </c>
      <c r="G8" s="26">
        <f t="shared" si="4"/>
        <v>1315.005</v>
      </c>
      <c r="H8" s="26">
        <f t="shared" si="5"/>
        <v>1189.7664285714286</v>
      </c>
      <c r="I8" s="24">
        <f t="shared" si="6"/>
        <v>1188.5140428571428</v>
      </c>
      <c r="J8" s="24">
        <f t="shared" si="7"/>
        <v>1063.2754714285716</v>
      </c>
      <c r="K8" s="27">
        <f t="shared" si="8"/>
        <v>939.2892857142858</v>
      </c>
    </row>
    <row r="9" spans="1:11" ht="12.75">
      <c r="A9" s="31">
        <v>2557</v>
      </c>
      <c r="B9" s="23">
        <v>1471.9</v>
      </c>
      <c r="C9" s="24">
        <f t="shared" si="0"/>
        <v>1252.3857142857144</v>
      </c>
      <c r="D9" s="25">
        <f t="shared" si="1"/>
        <v>1565.482142857143</v>
      </c>
      <c r="E9" s="24">
        <f t="shared" si="2"/>
        <v>1441.4959571428572</v>
      </c>
      <c r="F9" s="24">
        <f t="shared" si="3"/>
        <v>1316.2573857142859</v>
      </c>
      <c r="G9" s="26">
        <f t="shared" si="4"/>
        <v>1315.005</v>
      </c>
      <c r="H9" s="26">
        <f t="shared" si="5"/>
        <v>1189.7664285714286</v>
      </c>
      <c r="I9" s="24">
        <f t="shared" si="6"/>
        <v>1188.5140428571428</v>
      </c>
      <c r="J9" s="24">
        <f t="shared" si="7"/>
        <v>1063.2754714285716</v>
      </c>
      <c r="K9" s="27">
        <f t="shared" si="8"/>
        <v>939.2892857142858</v>
      </c>
    </row>
    <row r="10" spans="1:11" ht="12.75">
      <c r="A10" s="31">
        <v>2558</v>
      </c>
      <c r="B10" s="23">
        <v>1070.2</v>
      </c>
      <c r="C10" s="24">
        <f t="shared" si="0"/>
        <v>1252.3857142857144</v>
      </c>
      <c r="D10" s="25">
        <f t="shared" si="1"/>
        <v>1565.482142857143</v>
      </c>
      <c r="E10" s="24">
        <f t="shared" si="2"/>
        <v>1441.4959571428572</v>
      </c>
      <c r="F10" s="24">
        <f t="shared" si="3"/>
        <v>1316.2573857142859</v>
      </c>
      <c r="G10" s="26">
        <f t="shared" si="4"/>
        <v>1315.005</v>
      </c>
      <c r="H10" s="26">
        <f t="shared" si="5"/>
        <v>1189.7664285714286</v>
      </c>
      <c r="I10" s="24">
        <f t="shared" si="6"/>
        <v>1188.5140428571428</v>
      </c>
      <c r="J10" s="24">
        <f t="shared" si="7"/>
        <v>1063.2754714285716</v>
      </c>
      <c r="K10" s="27">
        <f t="shared" si="8"/>
        <v>939.2892857142858</v>
      </c>
    </row>
    <row r="11" spans="1:11" ht="12.75">
      <c r="A11" s="31">
        <v>2559</v>
      </c>
      <c r="B11" s="23">
        <v>1033.5</v>
      </c>
      <c r="C11" s="24">
        <f t="shared" si="0"/>
        <v>1252.3857142857144</v>
      </c>
      <c r="D11" s="25">
        <f t="shared" si="1"/>
        <v>1565.482142857143</v>
      </c>
      <c r="E11" s="24">
        <f t="shared" si="2"/>
        <v>1441.4959571428572</v>
      </c>
      <c r="F11" s="24">
        <f t="shared" si="3"/>
        <v>1316.2573857142859</v>
      </c>
      <c r="G11" s="26">
        <f t="shared" si="4"/>
        <v>1315.005</v>
      </c>
      <c r="H11" s="26">
        <f t="shared" si="5"/>
        <v>1189.7664285714286</v>
      </c>
      <c r="I11" s="24">
        <f t="shared" si="6"/>
        <v>1188.5140428571428</v>
      </c>
      <c r="J11" s="24">
        <f t="shared" si="7"/>
        <v>1063.2754714285716</v>
      </c>
      <c r="K11" s="27">
        <f t="shared" si="8"/>
        <v>939.2892857142858</v>
      </c>
    </row>
    <row r="12" spans="1:11" ht="12.75">
      <c r="A12" s="31">
        <v>2560</v>
      </c>
      <c r="B12" s="23">
        <v>1448.1</v>
      </c>
      <c r="C12" s="24">
        <f t="shared" si="0"/>
        <v>1252.3857142857144</v>
      </c>
      <c r="D12" s="25">
        <f t="shared" si="1"/>
        <v>1565.482142857143</v>
      </c>
      <c r="E12" s="24">
        <f t="shared" si="2"/>
        <v>1441.4959571428572</v>
      </c>
      <c r="F12" s="24">
        <f t="shared" si="3"/>
        <v>1316.2573857142859</v>
      </c>
      <c r="G12" s="26">
        <f t="shared" si="4"/>
        <v>1315.005</v>
      </c>
      <c r="H12" s="26">
        <f t="shared" si="5"/>
        <v>1189.7664285714286</v>
      </c>
      <c r="I12" s="24">
        <f t="shared" si="6"/>
        <v>1188.5140428571428</v>
      </c>
      <c r="J12" s="24">
        <f t="shared" si="7"/>
        <v>1063.2754714285716</v>
      </c>
      <c r="K12" s="27">
        <f t="shared" si="8"/>
        <v>939.2892857142858</v>
      </c>
    </row>
    <row r="13" spans="1:11" ht="12.75">
      <c r="A13" s="31">
        <v>2561</v>
      </c>
      <c r="B13" s="23">
        <v>1439.6</v>
      </c>
      <c r="C13" s="24">
        <f t="shared" si="0"/>
        <v>1252.3857142857144</v>
      </c>
      <c r="D13" s="25">
        <f t="shared" si="1"/>
        <v>1565.482142857143</v>
      </c>
      <c r="E13" s="24">
        <f t="shared" si="2"/>
        <v>1441.4959571428572</v>
      </c>
      <c r="F13" s="24">
        <f t="shared" si="3"/>
        <v>1316.2573857142859</v>
      </c>
      <c r="G13" s="26">
        <f t="shared" si="4"/>
        <v>1315.005</v>
      </c>
      <c r="H13" s="26">
        <f t="shared" si="5"/>
        <v>1189.7664285714286</v>
      </c>
      <c r="I13" s="24">
        <f t="shared" si="6"/>
        <v>1188.5140428571428</v>
      </c>
      <c r="J13" s="24">
        <f t="shared" si="7"/>
        <v>1063.2754714285716</v>
      </c>
      <c r="K13" s="27">
        <f t="shared" si="8"/>
        <v>939.2892857142858</v>
      </c>
    </row>
    <row r="14" spans="1:15" ht="12.75">
      <c r="A14" s="31">
        <v>2562</v>
      </c>
      <c r="B14" s="23">
        <v>845.8</v>
      </c>
      <c r="C14" s="24">
        <f t="shared" si="0"/>
        <v>1252.3857142857144</v>
      </c>
      <c r="D14" s="25">
        <f t="shared" si="1"/>
        <v>1565.482142857143</v>
      </c>
      <c r="E14" s="24">
        <f t="shared" si="2"/>
        <v>1441.4959571428572</v>
      </c>
      <c r="F14" s="24">
        <f t="shared" si="3"/>
        <v>1316.2573857142859</v>
      </c>
      <c r="G14" s="26">
        <f t="shared" si="4"/>
        <v>1315.005</v>
      </c>
      <c r="H14" s="26">
        <f t="shared" si="5"/>
        <v>1189.7664285714286</v>
      </c>
      <c r="I14" s="24">
        <f t="shared" si="6"/>
        <v>1188.5140428571428</v>
      </c>
      <c r="J14" s="24">
        <f t="shared" si="7"/>
        <v>1063.2754714285716</v>
      </c>
      <c r="K14" s="27">
        <f t="shared" si="8"/>
        <v>939.2892857142858</v>
      </c>
      <c r="O14" s="36"/>
    </row>
    <row r="15" spans="1:11" ht="12.75">
      <c r="A15" s="31">
        <v>2563</v>
      </c>
      <c r="B15" s="32">
        <v>1128.1</v>
      </c>
      <c r="C15" s="24">
        <f>C14</f>
        <v>1252.3857142857144</v>
      </c>
      <c r="D15" s="25">
        <f t="shared" si="1"/>
        <v>1565.482142857143</v>
      </c>
      <c r="E15" s="24">
        <f>+C15*0.151+C15</f>
        <v>1441.4959571428572</v>
      </c>
      <c r="F15" s="24">
        <f>+C15*0.051+C15</f>
        <v>1316.2573857142859</v>
      </c>
      <c r="G15" s="26">
        <f>+C15*0.05+C15</f>
        <v>1315.005</v>
      </c>
      <c r="H15" s="26">
        <f>+C15-(C15*0.05)</f>
        <v>1189.7664285714286</v>
      </c>
      <c r="I15" s="24">
        <f>+C15-(C15*0.051)</f>
        <v>1188.5140428571428</v>
      </c>
      <c r="J15" s="24">
        <f>+C15-(C15*0.151)</f>
        <v>1063.2754714285716</v>
      </c>
      <c r="K15" s="27">
        <f>+C15-(C15*0.25)</f>
        <v>939.2892857142858</v>
      </c>
    </row>
    <row r="16" spans="1:11" ht="12.75">
      <c r="A16" s="39">
        <v>2564</v>
      </c>
      <c r="B16" s="40">
        <v>1476</v>
      </c>
      <c r="C16" s="24">
        <f>C15</f>
        <v>1252.3857142857144</v>
      </c>
      <c r="D16" s="25">
        <f>+C16*0.25+C16</f>
        <v>1565.482142857143</v>
      </c>
      <c r="E16" s="24">
        <f>+C16*0.151+C16</f>
        <v>1441.4959571428572</v>
      </c>
      <c r="F16" s="24">
        <f>+C16*0.051+C16</f>
        <v>1316.2573857142859</v>
      </c>
      <c r="G16" s="26">
        <f>+C16*0.05+C16</f>
        <v>1315.005</v>
      </c>
      <c r="H16" s="26">
        <f>+C16-(C16*0.05)</f>
        <v>1189.7664285714286</v>
      </c>
      <c r="I16" s="24">
        <f>+C16-(C16*0.051)</f>
        <v>1188.5140428571428</v>
      </c>
      <c r="J16" s="24">
        <f>+C16-(C16*0.151)</f>
        <v>1063.2754714285716</v>
      </c>
      <c r="K16" s="27">
        <f>+C16-(C16*0.25)</f>
        <v>939.2892857142858</v>
      </c>
    </row>
    <row r="17" spans="1:11" ht="12.75">
      <c r="A17" s="37">
        <v>2565</v>
      </c>
      <c r="B17" s="38">
        <v>1130</v>
      </c>
      <c r="C17" s="24">
        <f>C16</f>
        <v>1252.3857142857144</v>
      </c>
      <c r="D17" s="25">
        <f>+C17*0.25+C17</f>
        <v>1565.482142857143</v>
      </c>
      <c r="E17" s="24">
        <f>+C17*0.151+C17</f>
        <v>1441.4959571428572</v>
      </c>
      <c r="F17" s="24">
        <f>+C17*0.051+C17</f>
        <v>1316.2573857142859</v>
      </c>
      <c r="G17" s="26">
        <f>+C17*0.05+C17</f>
        <v>1315.005</v>
      </c>
      <c r="H17" s="26">
        <f>+C17-(C17*0.05)</f>
        <v>1189.7664285714286</v>
      </c>
      <c r="I17" s="24">
        <f>+C17-(C17*0.051)</f>
        <v>1188.5140428571428</v>
      </c>
      <c r="J17" s="24">
        <f>+C17-(C17*0.151)</f>
        <v>1063.2754714285716</v>
      </c>
      <c r="K17" s="27">
        <f>+C17-(C17*0.25)</f>
        <v>939.2892857142858</v>
      </c>
    </row>
    <row r="18" spans="1:11" ht="12.75">
      <c r="A18" s="31">
        <v>2566</v>
      </c>
      <c r="B18" s="32"/>
      <c r="C18" s="30"/>
      <c r="D18" s="25"/>
      <c r="E18" s="30"/>
      <c r="F18" s="30"/>
      <c r="G18" s="26"/>
      <c r="H18" s="26"/>
      <c r="I18" s="30"/>
      <c r="J18" s="30"/>
      <c r="K18" s="27"/>
    </row>
    <row r="19" spans="1:14" ht="15.75" customHeight="1">
      <c r="A19" s="28" t="s">
        <v>12</v>
      </c>
      <c r="B19" s="29">
        <f>AVERAGE(B4:B18)</f>
        <v>1252.3857142857144</v>
      </c>
      <c r="C19" s="28"/>
      <c r="D19" s="28"/>
      <c r="E19" s="28"/>
      <c r="F19" s="28"/>
      <c r="G19" s="28"/>
      <c r="H19" s="28"/>
      <c r="I19" s="28"/>
      <c r="J19" s="28"/>
      <c r="K19" s="28"/>
      <c r="N19" s="33"/>
    </row>
    <row r="24" ht="12.75">
      <c r="C24" s="2" t="s">
        <v>15</v>
      </c>
    </row>
    <row r="25" spans="2:8" ht="12.75">
      <c r="B25" s="35"/>
      <c r="C25" s="34"/>
      <c r="D25" s="34"/>
      <c r="E25" s="34"/>
      <c r="F25" s="34"/>
      <c r="G25" s="34"/>
      <c r="H25" s="34"/>
    </row>
    <row r="28" spans="4:9" ht="12.75">
      <c r="D28" s="42" t="str">
        <f>'[1]ข้อมูลอ้างอิง'!$C$27</f>
        <v>ปีน้ำ 2565   ปริมาณฝนตั้งแต่ 1 เม.ย.65 - 31 มี.ค.66</v>
      </c>
      <c r="E28" s="42"/>
      <c r="F28" s="42"/>
      <c r="G28" s="42"/>
      <c r="H28" s="42"/>
      <c r="I28" s="42"/>
    </row>
  </sheetData>
  <sheetProtection/>
  <mergeCells count="2">
    <mergeCell ref="G1:H1"/>
    <mergeCell ref="D28:I2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2023-04-24T07:37:24Z</dcterms:modified>
  <cp:category/>
  <cp:version/>
  <cp:contentType/>
  <cp:contentStatus/>
</cp:coreProperties>
</file>