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15" windowHeight="8190" activeTab="4"/>
  </bookViews>
  <sheets>
    <sheet name="2018" sheetId="1" r:id="rId1"/>
    <sheet name="2019" sheetId="2" r:id="rId2"/>
    <sheet name="2020" sheetId="3" r:id="rId3"/>
    <sheet name="2021" sheetId="4" r:id="rId4"/>
    <sheet name="2022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name">'[1]c-form'!$B$7</definedName>
  </definedNames>
  <calcPr fullCalcOnLoad="1"/>
</workbook>
</file>

<file path=xl/comments1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<sst xmlns="http://schemas.openxmlformats.org/spreadsheetml/2006/main" count="165" uniqueCount="34">
  <si>
    <t>Station    -</t>
  </si>
  <si>
    <t>Royal  Irrigation</t>
  </si>
  <si>
    <t>Stream    -</t>
  </si>
  <si>
    <t>Thailand</t>
  </si>
  <si>
    <t>River         -</t>
  </si>
  <si>
    <t>Hydrology  Division</t>
  </si>
  <si>
    <t>River  System   -</t>
  </si>
  <si>
    <t>Log C  =</t>
  </si>
  <si>
    <t>M Value =</t>
  </si>
  <si>
    <t xml:space="preserve">ใช้สมการ log C ตั้งแต่ปี </t>
  </si>
  <si>
    <t>ถึงปี</t>
  </si>
  <si>
    <t>จ.น ตัวอย่าง</t>
  </si>
  <si>
    <t>จุด</t>
  </si>
  <si>
    <t>Unit 0,1  =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</si>
  <si>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</si>
  <si>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</si>
  <si>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</si>
  <si>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</si>
  <si>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</si>
  <si>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</si>
  <si>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</si>
  <si>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</si>
  <si>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</si>
  <si>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</si>
  <si>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</si>
  <si>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</si>
  <si>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</si>
  <si>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</si>
  <si>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</si>
  <si>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100Ton</t>
  </si>
  <si>
    <t>Mean</t>
  </si>
  <si>
    <t>Max</t>
  </si>
  <si>
    <t>Min</t>
  </si>
  <si>
    <t>Ton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</si>
</sst>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  <numFmt numFmtId="188" formatCode="0.0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_(* #,##0.00_);_(* \(#,##0.00\);_(* &quot;-&quot;??_);_(@_)"/>
    <numFmt numFmtId="192" formatCode="#,##0_ ;\-#,##0\ "/>
    <numFmt numFmtId="193" formatCode="0.00\ "/>
    <numFmt numFmtId="194" formatCode="0.0000000000"/>
  </numFmts>
  <fonts count="53">
    <font>
      <sz val="14"/>
      <name val="Cordia Ne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sz val="9"/>
      <color indexed="1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sz val="10"/>
      <name val="Arial"/>
      <family val="2"/>
    </font>
    <font>
      <b/>
      <sz val="16"/>
      <color indexed="18"/>
      <name val="AngsanaUPC"/>
      <family val="1"/>
    </font>
    <font>
      <b/>
      <sz val="8"/>
      <color indexed="10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/>
    </xf>
    <xf numFmtId="1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3" fillId="0" borderId="0" xfId="0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2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194" fontId="8" fillId="0" borderId="0" xfId="0" applyNumberFormat="1" applyFont="1" applyFill="1" applyAlignment="1" applyProtection="1">
      <alignment horizontal="left" vertical="center"/>
      <protection locked="0"/>
    </xf>
    <xf numFmtId="194" fontId="0" fillId="0" borderId="0" xfId="0" applyNumberFormat="1" applyFill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2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94" fontId="8" fillId="0" borderId="0" xfId="0" applyNumberFormat="1" applyFont="1" applyAlignment="1" applyProtection="1">
      <alignment horizontal="left" vertical="center"/>
      <protection locked="0"/>
    </xf>
    <xf numFmtId="194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right"/>
    </xf>
    <xf numFmtId="2" fontId="0" fillId="0" borderId="0" xfId="0" applyNumberFormat="1" applyAlignment="1">
      <alignment horizontal="right" vertical="center"/>
    </xf>
    <xf numFmtId="187" fontId="8" fillId="0" borderId="0" xfId="0" applyNumberFormat="1" applyFont="1" applyAlignment="1" applyProtection="1">
      <alignment horizontal="left" vertical="center"/>
      <protection locked="0"/>
    </xf>
    <xf numFmtId="187" fontId="9" fillId="0" borderId="0" xfId="0" applyNumberFormat="1" applyFont="1" applyAlignment="1" applyProtection="1">
      <alignment horizontal="left" vertical="center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5;&#3632;&#3585;&#3629;&#3609;&#3619;&#3634;&#3618;&#3623;&#3633;&#3609;\&#3605;&#3632;&#3585;&#3629;&#3609;&#3619;&#3634;&#3618;&#3623;&#3633;&#3609;\C-from%20Station%202007\&#3649;&#3617;&#3656;&#3609;&#3657;&#3635;&#3618;&#3617;\STREAMGH1%20-%20Y.1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8\&#3649;&#3617;&#3656;&#3609;&#3657;&#3635;&#3618;&#3617;\STREAMGH1-%20Y.6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4.&#3591;&#3634;&#3609;&#3605;&#3632;&#3585;&#3629;&#3609;&#3649;&#3621;&#3632;&#3588;&#3640;&#3603;&#3616;&#3634;&#3614;&#3609;&#3657;&#3635;\C-From%20Station%202019\&#3649;&#3617;&#3656;&#3609;&#3657;&#3635;&#3618;&#3617;\STREAMGH1-%20Y.6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_TK\Desktop\C%20-%20From%20%20%20Station%202020\&#3649;&#3617;&#3656;&#3609;&#3657;&#3635;&#3618;&#3617;\STREAMGH1%20-%20Y.%2065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619;&#3634;&#3618;&#3591;&#3634;&#3609;&#3611;&#3619;&#3632;&#3592;&#3635;&#3611;&#3637;&#3609;&#3657;&#3635;64\C-From%20Station%202021\&#3649;&#3617;&#3656;&#3609;&#3657;&#3635;&#3618;&#3617;\STREAMGH1%20-%20Y.%2065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-form\C-From%20Station%202022\&#3649;&#3617;&#3656;&#3609;&#3657;&#3635;&#3618;&#3617;\STREAMGH1%20-%20Y.%206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Y.1C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0.52</v>
          </cell>
          <cell r="D9">
            <v>0.58</v>
          </cell>
          <cell r="E9">
            <v>0.61</v>
          </cell>
          <cell r="F9">
            <v>1.1</v>
          </cell>
          <cell r="G9">
            <v>2.01</v>
          </cell>
          <cell r="H9">
            <v>1.56</v>
          </cell>
          <cell r="I9">
            <v>3.63</v>
          </cell>
          <cell r="J9">
            <v>1</v>
          </cell>
          <cell r="K9">
            <v>0.75</v>
          </cell>
          <cell r="L9">
            <v>0.49</v>
          </cell>
          <cell r="M9">
            <v>0.52</v>
          </cell>
          <cell r="N9">
            <v>0.38</v>
          </cell>
        </row>
        <row r="10">
          <cell r="C10">
            <v>0.52</v>
          </cell>
          <cell r="D10">
            <v>0.58</v>
          </cell>
          <cell r="E10">
            <v>0.58</v>
          </cell>
          <cell r="F10">
            <v>0.85</v>
          </cell>
          <cell r="G10">
            <v>1.74</v>
          </cell>
          <cell r="H10">
            <v>0.58</v>
          </cell>
          <cell r="I10">
            <v>3.06</v>
          </cell>
          <cell r="J10">
            <v>1</v>
          </cell>
          <cell r="K10">
            <v>0.75</v>
          </cell>
          <cell r="L10">
            <v>0.46</v>
          </cell>
          <cell r="M10">
            <v>0.46</v>
          </cell>
          <cell r="N10">
            <v>0.38</v>
          </cell>
        </row>
        <row r="11">
          <cell r="C11">
            <v>0.52</v>
          </cell>
          <cell r="D11">
            <v>0.58</v>
          </cell>
          <cell r="E11">
            <v>0.55</v>
          </cell>
          <cell r="F11">
            <v>0.8</v>
          </cell>
          <cell r="G11">
            <v>1.68</v>
          </cell>
          <cell r="H11">
            <v>0.58</v>
          </cell>
          <cell r="I11">
            <v>2.66</v>
          </cell>
          <cell r="J11">
            <v>1</v>
          </cell>
          <cell r="K11">
            <v>0.75</v>
          </cell>
          <cell r="L11">
            <v>0.46</v>
          </cell>
          <cell r="M11">
            <v>0.55</v>
          </cell>
          <cell r="N11">
            <v>0.38</v>
          </cell>
        </row>
        <row r="12">
          <cell r="C12">
            <v>0.52</v>
          </cell>
          <cell r="D12">
            <v>0.64</v>
          </cell>
          <cell r="E12">
            <v>0.52</v>
          </cell>
          <cell r="F12">
            <v>0.64</v>
          </cell>
          <cell r="G12">
            <v>1.32</v>
          </cell>
          <cell r="H12">
            <v>0.64</v>
          </cell>
          <cell r="I12">
            <v>2.43</v>
          </cell>
          <cell r="J12">
            <v>0.9</v>
          </cell>
          <cell r="K12">
            <v>0.7</v>
          </cell>
          <cell r="L12">
            <v>0.46</v>
          </cell>
          <cell r="M12">
            <v>0.43</v>
          </cell>
          <cell r="N12">
            <v>0.4</v>
          </cell>
        </row>
        <row r="13">
          <cell r="C13">
            <v>0.52</v>
          </cell>
          <cell r="D13">
            <v>0.55</v>
          </cell>
          <cell r="E13">
            <v>0.49</v>
          </cell>
          <cell r="F13">
            <v>0.61</v>
          </cell>
          <cell r="G13">
            <v>1.2</v>
          </cell>
          <cell r="H13">
            <v>0.55</v>
          </cell>
          <cell r="I13">
            <v>2.29</v>
          </cell>
          <cell r="J13">
            <v>0.95</v>
          </cell>
          <cell r="K13">
            <v>0.7</v>
          </cell>
          <cell r="L13">
            <v>0.19</v>
          </cell>
          <cell r="M13">
            <v>0.43</v>
          </cell>
          <cell r="N13">
            <v>0.4</v>
          </cell>
        </row>
        <row r="14">
          <cell r="C14">
            <v>0.52</v>
          </cell>
          <cell r="D14">
            <v>0.55</v>
          </cell>
          <cell r="E14">
            <v>0.52</v>
          </cell>
          <cell r="F14">
            <v>0.58</v>
          </cell>
          <cell r="G14">
            <v>1.05</v>
          </cell>
          <cell r="H14">
            <v>0.55</v>
          </cell>
          <cell r="I14">
            <v>2.15</v>
          </cell>
          <cell r="J14">
            <v>0.9</v>
          </cell>
          <cell r="K14">
            <v>0.67</v>
          </cell>
          <cell r="L14">
            <v>0.36</v>
          </cell>
          <cell r="M14">
            <v>0.43</v>
          </cell>
          <cell r="N14">
            <v>0.38</v>
          </cell>
        </row>
        <row r="15">
          <cell r="C15">
            <v>0.52</v>
          </cell>
          <cell r="D15">
            <v>0.52</v>
          </cell>
          <cell r="E15">
            <v>0.85</v>
          </cell>
          <cell r="F15">
            <v>0.55</v>
          </cell>
          <cell r="G15">
            <v>1.15</v>
          </cell>
          <cell r="H15">
            <v>0.52</v>
          </cell>
          <cell r="I15">
            <v>2.01</v>
          </cell>
          <cell r="J15">
            <v>0.95</v>
          </cell>
          <cell r="K15">
            <v>0.64</v>
          </cell>
          <cell r="L15">
            <v>0.52</v>
          </cell>
          <cell r="M15">
            <v>0.49</v>
          </cell>
          <cell r="N15">
            <v>0.26</v>
          </cell>
        </row>
        <row r="16">
          <cell r="C16">
            <v>0.52</v>
          </cell>
          <cell r="D16">
            <v>0.49</v>
          </cell>
          <cell r="E16">
            <v>2.01</v>
          </cell>
          <cell r="F16">
            <v>0.52</v>
          </cell>
          <cell r="G16">
            <v>0.9</v>
          </cell>
          <cell r="H16">
            <v>0.49</v>
          </cell>
          <cell r="I16">
            <v>1.74</v>
          </cell>
          <cell r="J16">
            <v>1</v>
          </cell>
          <cell r="K16">
            <v>0.61</v>
          </cell>
          <cell r="L16">
            <v>0.52</v>
          </cell>
          <cell r="M16">
            <v>0.34</v>
          </cell>
          <cell r="N16">
            <v>0.4</v>
          </cell>
        </row>
        <row r="17">
          <cell r="C17">
            <v>0.52</v>
          </cell>
          <cell r="D17">
            <v>0.49</v>
          </cell>
          <cell r="E17">
            <v>0.9</v>
          </cell>
          <cell r="F17">
            <v>0.52</v>
          </cell>
          <cell r="G17">
            <v>0.9</v>
          </cell>
          <cell r="H17">
            <v>0.49</v>
          </cell>
          <cell r="I17">
            <v>1.62</v>
          </cell>
          <cell r="J17">
            <v>1</v>
          </cell>
          <cell r="K17">
            <v>0.58</v>
          </cell>
          <cell r="L17">
            <v>0.8</v>
          </cell>
          <cell r="M17">
            <v>0.3</v>
          </cell>
          <cell r="N17">
            <v>0.38</v>
          </cell>
        </row>
        <row r="18">
          <cell r="C18">
            <v>0.52</v>
          </cell>
          <cell r="D18">
            <v>0.46</v>
          </cell>
          <cell r="E18">
            <v>0.9</v>
          </cell>
          <cell r="F18">
            <v>0.64</v>
          </cell>
          <cell r="G18">
            <v>1.68</v>
          </cell>
          <cell r="H18">
            <v>0.46</v>
          </cell>
          <cell r="I18">
            <v>1.56</v>
          </cell>
          <cell r="J18">
            <v>0.95</v>
          </cell>
          <cell r="K18">
            <v>0.55</v>
          </cell>
          <cell r="L18">
            <v>0.64</v>
          </cell>
          <cell r="M18">
            <v>0.3</v>
          </cell>
          <cell r="N18">
            <v>0.38</v>
          </cell>
        </row>
        <row r="20">
          <cell r="C20">
            <v>0.52</v>
          </cell>
          <cell r="D20">
            <v>0.49</v>
          </cell>
          <cell r="E20">
            <v>0.8</v>
          </cell>
          <cell r="F20">
            <v>0.9</v>
          </cell>
          <cell r="G20">
            <v>1.1</v>
          </cell>
          <cell r="H20">
            <v>0.49</v>
          </cell>
          <cell r="I20">
            <v>2.98</v>
          </cell>
          <cell r="J20">
            <v>1.1</v>
          </cell>
          <cell r="K20">
            <v>0.52</v>
          </cell>
          <cell r="L20">
            <v>0.58</v>
          </cell>
          <cell r="M20">
            <v>0.43</v>
          </cell>
          <cell r="N20">
            <v>0.43</v>
          </cell>
        </row>
        <row r="21">
          <cell r="C21">
            <v>0.52</v>
          </cell>
          <cell r="D21">
            <v>0.52</v>
          </cell>
          <cell r="E21">
            <v>0.9</v>
          </cell>
          <cell r="F21">
            <v>0.95</v>
          </cell>
          <cell r="G21">
            <v>1</v>
          </cell>
          <cell r="H21">
            <v>0.46</v>
          </cell>
          <cell r="I21">
            <v>3.22</v>
          </cell>
          <cell r="J21">
            <v>1.2</v>
          </cell>
          <cell r="K21">
            <v>0.61</v>
          </cell>
          <cell r="L21">
            <v>0.58</v>
          </cell>
          <cell r="M21">
            <v>0.43</v>
          </cell>
          <cell r="N21">
            <v>0.38</v>
          </cell>
        </row>
        <row r="22">
          <cell r="C22">
            <v>0.52</v>
          </cell>
          <cell r="D22">
            <v>1.05</v>
          </cell>
          <cell r="E22">
            <v>1</v>
          </cell>
          <cell r="F22">
            <v>1.26</v>
          </cell>
          <cell r="G22">
            <v>0.95</v>
          </cell>
          <cell r="H22">
            <v>1.05</v>
          </cell>
          <cell r="I22">
            <v>2.98</v>
          </cell>
          <cell r="J22">
            <v>1.26</v>
          </cell>
          <cell r="K22">
            <v>0.61</v>
          </cell>
          <cell r="L22">
            <v>0.55</v>
          </cell>
          <cell r="M22">
            <v>0.43</v>
          </cell>
          <cell r="N22">
            <v>0.17</v>
          </cell>
        </row>
        <row r="23">
          <cell r="C23">
            <v>0.52</v>
          </cell>
          <cell r="D23">
            <v>0.61</v>
          </cell>
          <cell r="E23">
            <v>0.85</v>
          </cell>
          <cell r="F23">
            <v>1</v>
          </cell>
          <cell r="G23">
            <v>0.9</v>
          </cell>
          <cell r="H23">
            <v>0.61</v>
          </cell>
          <cell r="I23">
            <v>2.82</v>
          </cell>
          <cell r="J23">
            <v>1.26</v>
          </cell>
          <cell r="K23">
            <v>0.61</v>
          </cell>
          <cell r="L23">
            <v>0.55</v>
          </cell>
          <cell r="M23">
            <v>0.38</v>
          </cell>
          <cell r="N23">
            <v>0.24</v>
          </cell>
        </row>
        <row r="24">
          <cell r="C24">
            <v>0.52</v>
          </cell>
          <cell r="D24">
            <v>0.52</v>
          </cell>
          <cell r="E24">
            <v>0.7</v>
          </cell>
          <cell r="F24">
            <v>1.2</v>
          </cell>
          <cell r="G24">
            <v>0.8</v>
          </cell>
          <cell r="H24">
            <v>0.52</v>
          </cell>
          <cell r="I24">
            <v>2.82</v>
          </cell>
          <cell r="J24">
            <v>1.05</v>
          </cell>
          <cell r="K24">
            <v>0.61</v>
          </cell>
          <cell r="L24">
            <v>0.55</v>
          </cell>
          <cell r="M24">
            <v>0.34</v>
          </cell>
          <cell r="N24">
            <v>0.4</v>
          </cell>
        </row>
        <row r="25">
          <cell r="C25">
            <v>0.52</v>
          </cell>
          <cell r="D25">
            <v>0.49</v>
          </cell>
          <cell r="E25">
            <v>0.67</v>
          </cell>
          <cell r="F25">
            <v>0.64</v>
          </cell>
          <cell r="G25">
            <v>0.7</v>
          </cell>
          <cell r="H25">
            <v>0.49</v>
          </cell>
          <cell r="I25">
            <v>2.36</v>
          </cell>
          <cell r="J25">
            <v>1</v>
          </cell>
          <cell r="K25">
            <v>0.58</v>
          </cell>
          <cell r="L25">
            <v>0.55</v>
          </cell>
          <cell r="M25">
            <v>0.24</v>
          </cell>
          <cell r="N25">
            <v>0.19</v>
          </cell>
        </row>
        <row r="26">
          <cell r="C26">
            <v>0.52</v>
          </cell>
          <cell r="D26">
            <v>0.7</v>
          </cell>
          <cell r="E26">
            <v>1.2</v>
          </cell>
          <cell r="F26">
            <v>0.52</v>
          </cell>
          <cell r="G26">
            <v>1.38</v>
          </cell>
          <cell r="H26">
            <v>0.7</v>
          </cell>
          <cell r="I26">
            <v>2.15</v>
          </cell>
          <cell r="J26">
            <v>0.95</v>
          </cell>
          <cell r="K26">
            <v>0.58</v>
          </cell>
          <cell r="L26">
            <v>0.55</v>
          </cell>
          <cell r="M26">
            <v>0.11</v>
          </cell>
          <cell r="N26">
            <v>0.38</v>
          </cell>
        </row>
        <row r="27">
          <cell r="C27">
            <v>0.52</v>
          </cell>
          <cell r="D27">
            <v>0.9</v>
          </cell>
          <cell r="E27">
            <v>0.85</v>
          </cell>
          <cell r="F27">
            <v>2.58</v>
          </cell>
          <cell r="G27">
            <v>31.94</v>
          </cell>
          <cell r="H27">
            <v>1.26</v>
          </cell>
          <cell r="I27">
            <v>1.87</v>
          </cell>
          <cell r="J27">
            <v>0.95</v>
          </cell>
          <cell r="K27">
            <v>0.55</v>
          </cell>
          <cell r="L27">
            <v>0.55</v>
          </cell>
          <cell r="M27">
            <v>0.15</v>
          </cell>
          <cell r="N27">
            <v>0.36</v>
          </cell>
        </row>
        <row r="28">
          <cell r="C28">
            <v>0.52</v>
          </cell>
          <cell r="D28">
            <v>0.67</v>
          </cell>
          <cell r="E28">
            <v>1.32</v>
          </cell>
          <cell r="F28">
            <v>1</v>
          </cell>
          <cell r="G28">
            <v>10.81</v>
          </cell>
          <cell r="H28">
            <v>0.67</v>
          </cell>
          <cell r="I28">
            <v>1.74</v>
          </cell>
          <cell r="J28">
            <v>1</v>
          </cell>
          <cell r="K28">
            <v>0.55</v>
          </cell>
          <cell r="L28">
            <v>0.52</v>
          </cell>
          <cell r="M28">
            <v>0.36</v>
          </cell>
          <cell r="N28">
            <v>0.38</v>
          </cell>
        </row>
        <row r="29">
          <cell r="C29">
            <v>0.52</v>
          </cell>
          <cell r="D29">
            <v>0.58</v>
          </cell>
          <cell r="E29">
            <v>1</v>
          </cell>
          <cell r="F29">
            <v>1.44</v>
          </cell>
          <cell r="G29">
            <v>6.86</v>
          </cell>
          <cell r="H29">
            <v>0.58</v>
          </cell>
          <cell r="I29">
            <v>1.68</v>
          </cell>
          <cell r="J29">
            <v>0.9</v>
          </cell>
          <cell r="K29">
            <v>0.55</v>
          </cell>
          <cell r="L29">
            <v>0.52</v>
          </cell>
          <cell r="M29">
            <v>0.26</v>
          </cell>
          <cell r="N29">
            <v>0.38</v>
          </cell>
        </row>
        <row r="31">
          <cell r="C31">
            <v>0.52</v>
          </cell>
          <cell r="D31">
            <v>0.52</v>
          </cell>
          <cell r="E31">
            <v>0.52</v>
          </cell>
          <cell r="F31">
            <v>3.06</v>
          </cell>
          <cell r="G31">
            <v>6.02</v>
          </cell>
          <cell r="H31">
            <v>0.52</v>
          </cell>
          <cell r="I31">
            <v>1.74</v>
          </cell>
          <cell r="J31">
            <v>0.9</v>
          </cell>
          <cell r="K31">
            <v>0.52</v>
          </cell>
          <cell r="L31">
            <v>0.52</v>
          </cell>
          <cell r="M31">
            <v>0.19</v>
          </cell>
          <cell r="N31">
            <v>0.32</v>
          </cell>
        </row>
        <row r="32">
          <cell r="C32">
            <v>0.52</v>
          </cell>
          <cell r="D32">
            <v>0.52</v>
          </cell>
          <cell r="E32">
            <v>0.52</v>
          </cell>
          <cell r="F32">
            <v>9.62</v>
          </cell>
          <cell r="G32">
            <v>13.2</v>
          </cell>
          <cell r="H32">
            <v>0.52</v>
          </cell>
          <cell r="I32">
            <v>1.74</v>
          </cell>
          <cell r="J32">
            <v>0.9</v>
          </cell>
          <cell r="K32">
            <v>0.52</v>
          </cell>
          <cell r="L32">
            <v>0.52</v>
          </cell>
          <cell r="M32">
            <v>0.17</v>
          </cell>
          <cell r="N32">
            <v>0.36</v>
          </cell>
        </row>
        <row r="33">
          <cell r="C33">
            <v>0.52</v>
          </cell>
          <cell r="D33">
            <v>0.67</v>
          </cell>
          <cell r="E33">
            <v>0.95</v>
          </cell>
          <cell r="F33">
            <v>7</v>
          </cell>
          <cell r="G33">
            <v>18.94</v>
          </cell>
          <cell r="H33">
            <v>0.52</v>
          </cell>
          <cell r="I33">
            <v>1.74</v>
          </cell>
          <cell r="J33">
            <v>0.85</v>
          </cell>
          <cell r="K33">
            <v>0.58</v>
          </cell>
          <cell r="L33">
            <v>0.52</v>
          </cell>
          <cell r="M33">
            <v>0.11</v>
          </cell>
          <cell r="N33">
            <v>0.36</v>
          </cell>
        </row>
        <row r="34">
          <cell r="C34">
            <v>0.49</v>
          </cell>
          <cell r="D34">
            <v>8.94</v>
          </cell>
          <cell r="E34">
            <v>8.94</v>
          </cell>
          <cell r="F34">
            <v>9.28</v>
          </cell>
          <cell r="G34">
            <v>9.11</v>
          </cell>
          <cell r="H34">
            <v>9.79</v>
          </cell>
          <cell r="I34">
            <v>2.74</v>
          </cell>
          <cell r="J34">
            <v>0.85</v>
          </cell>
          <cell r="K34">
            <v>0.58</v>
          </cell>
          <cell r="L34">
            <v>0.49</v>
          </cell>
          <cell r="M34">
            <v>0.22</v>
          </cell>
          <cell r="N34">
            <v>0.34</v>
          </cell>
        </row>
        <row r="35">
          <cell r="C35">
            <v>0.38</v>
          </cell>
          <cell r="D35">
            <v>1.74</v>
          </cell>
          <cell r="E35">
            <v>1.74</v>
          </cell>
          <cell r="F35">
            <v>6.02</v>
          </cell>
          <cell r="G35">
            <v>6.58</v>
          </cell>
          <cell r="H35">
            <v>1.74</v>
          </cell>
          <cell r="I35">
            <v>5.88</v>
          </cell>
          <cell r="J35">
            <v>0.85</v>
          </cell>
          <cell r="K35">
            <v>0.55</v>
          </cell>
          <cell r="L35">
            <v>0.38</v>
          </cell>
          <cell r="M35">
            <v>0.28</v>
          </cell>
          <cell r="N35">
            <v>0.34</v>
          </cell>
        </row>
        <row r="36">
          <cell r="C36">
            <v>0.55</v>
          </cell>
          <cell r="D36">
            <v>1.26</v>
          </cell>
          <cell r="E36">
            <v>1.15</v>
          </cell>
          <cell r="F36">
            <v>3.96</v>
          </cell>
          <cell r="G36">
            <v>5.48</v>
          </cell>
          <cell r="H36">
            <v>1.15</v>
          </cell>
          <cell r="I36">
            <v>1.8</v>
          </cell>
          <cell r="J36">
            <v>0.8</v>
          </cell>
          <cell r="K36">
            <v>0.52</v>
          </cell>
          <cell r="L36">
            <v>0.14</v>
          </cell>
          <cell r="M36">
            <v>0.32</v>
          </cell>
          <cell r="N36">
            <v>0.1</v>
          </cell>
        </row>
        <row r="37">
          <cell r="C37">
            <v>3.52</v>
          </cell>
          <cell r="D37">
            <v>0.85</v>
          </cell>
          <cell r="E37">
            <v>0.8</v>
          </cell>
          <cell r="F37">
            <v>2.98</v>
          </cell>
          <cell r="G37">
            <v>9.11</v>
          </cell>
          <cell r="H37">
            <v>0.8</v>
          </cell>
          <cell r="I37">
            <v>1.44</v>
          </cell>
          <cell r="J37">
            <v>0.8</v>
          </cell>
          <cell r="K37">
            <v>0.52</v>
          </cell>
          <cell r="L37">
            <v>0.12</v>
          </cell>
          <cell r="M37">
            <v>0.22</v>
          </cell>
          <cell r="N37">
            <v>0.07</v>
          </cell>
        </row>
        <row r="38">
          <cell r="C38">
            <v>7.96</v>
          </cell>
          <cell r="D38">
            <v>0.67</v>
          </cell>
          <cell r="E38">
            <v>0.67</v>
          </cell>
          <cell r="F38">
            <v>2.82</v>
          </cell>
          <cell r="G38">
            <v>15.2</v>
          </cell>
          <cell r="H38">
            <v>0.67</v>
          </cell>
          <cell r="I38">
            <v>0.9</v>
          </cell>
          <cell r="J38">
            <v>0.8</v>
          </cell>
          <cell r="K38">
            <v>0.52</v>
          </cell>
          <cell r="L38">
            <v>0.3</v>
          </cell>
          <cell r="M38">
            <v>0.34</v>
          </cell>
          <cell r="N38">
            <v>0.06</v>
          </cell>
        </row>
        <row r="39">
          <cell r="C39">
            <v>1.05</v>
          </cell>
          <cell r="D39">
            <v>0.61</v>
          </cell>
          <cell r="E39">
            <v>0.61</v>
          </cell>
          <cell r="F39">
            <v>2.82</v>
          </cell>
          <cell r="G39">
            <v>5.24</v>
          </cell>
          <cell r="H39">
            <v>0.61</v>
          </cell>
          <cell r="I39">
            <v>1.1</v>
          </cell>
          <cell r="J39">
            <v>0.8</v>
          </cell>
          <cell r="K39">
            <v>0.52</v>
          </cell>
          <cell r="L39">
            <v>0.36</v>
          </cell>
          <cell r="M39" t="str">
            <v/>
          </cell>
          <cell r="N39">
            <v>0.15</v>
          </cell>
        </row>
        <row r="40">
          <cell r="C40">
            <v>0.64</v>
          </cell>
          <cell r="D40">
            <v>0.61</v>
          </cell>
          <cell r="E40">
            <v>0.58</v>
          </cell>
          <cell r="F40">
            <v>2.9</v>
          </cell>
          <cell r="G40">
            <v>3.96</v>
          </cell>
          <cell r="H40">
            <v>0.58</v>
          </cell>
          <cell r="I40">
            <v>1.15</v>
          </cell>
          <cell r="J40">
            <v>0.75</v>
          </cell>
          <cell r="K40">
            <v>0.52</v>
          </cell>
          <cell r="L40">
            <v>0.28</v>
          </cell>
          <cell r="N40">
            <v>0.13</v>
          </cell>
        </row>
        <row r="41">
          <cell r="D41">
            <v>0.75</v>
          </cell>
          <cell r="F41">
            <v>2.82</v>
          </cell>
          <cell r="G41">
            <v>3.41</v>
          </cell>
          <cell r="I41">
            <v>1.1</v>
          </cell>
          <cell r="K41">
            <v>0.52</v>
          </cell>
          <cell r="L41">
            <v>0.18</v>
          </cell>
          <cell r="N41">
            <v>0.34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2018</v>
          </cell>
        </row>
        <row r="4">
          <cell r="AG4" t="str">
            <v>Ban PiTai,  Banlung, Nan,Y.65</v>
          </cell>
        </row>
        <row r="7">
          <cell r="C7">
            <v>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0.28</v>
          </cell>
          <cell r="D9">
            <v>0.02</v>
          </cell>
          <cell r="E9">
            <v>0.44</v>
          </cell>
          <cell r="F9">
            <v>0.08</v>
          </cell>
          <cell r="G9">
            <v>3.49</v>
          </cell>
          <cell r="H9">
            <v>25.5</v>
          </cell>
          <cell r="I9">
            <v>1.2</v>
          </cell>
          <cell r="J9">
            <v>0.52</v>
          </cell>
          <cell r="K9">
            <v>0.6</v>
          </cell>
          <cell r="L9">
            <v>0.25</v>
          </cell>
          <cell r="M9">
            <v>0.37</v>
          </cell>
          <cell r="N9">
            <v>0.02</v>
          </cell>
        </row>
        <row r="10">
          <cell r="C10">
            <v>0.07</v>
          </cell>
          <cell r="D10">
            <v>0.02</v>
          </cell>
          <cell r="E10">
            <v>0.44</v>
          </cell>
          <cell r="F10">
            <v>0.34</v>
          </cell>
          <cell r="G10">
            <v>1.72</v>
          </cell>
          <cell r="H10">
            <v>21.6</v>
          </cell>
          <cell r="I10">
            <v>1.1</v>
          </cell>
          <cell r="J10">
            <v>0.56</v>
          </cell>
          <cell r="K10">
            <v>0.6</v>
          </cell>
          <cell r="L10">
            <v>0.28</v>
          </cell>
          <cell r="M10">
            <v>0.37</v>
          </cell>
          <cell r="N10">
            <v>0.02</v>
          </cell>
        </row>
        <row r="11">
          <cell r="C11">
            <v>0.07</v>
          </cell>
          <cell r="D11">
            <v>0.02</v>
          </cell>
          <cell r="E11">
            <v>0.4</v>
          </cell>
          <cell r="F11">
            <v>0.31</v>
          </cell>
          <cell r="G11">
            <v>0.9</v>
          </cell>
          <cell r="H11">
            <v>17.25</v>
          </cell>
          <cell r="I11">
            <v>1</v>
          </cell>
          <cell r="J11">
            <v>0.68</v>
          </cell>
          <cell r="K11">
            <v>0.6</v>
          </cell>
          <cell r="L11">
            <v>0.28</v>
          </cell>
          <cell r="M11">
            <v>0.1</v>
          </cell>
          <cell r="N11">
            <v>0.04</v>
          </cell>
        </row>
        <row r="12">
          <cell r="C12">
            <v>0.07</v>
          </cell>
          <cell r="D12">
            <v>0.02</v>
          </cell>
          <cell r="E12">
            <v>0.52</v>
          </cell>
          <cell r="F12">
            <v>0.34</v>
          </cell>
          <cell r="G12">
            <v>1.25</v>
          </cell>
          <cell r="H12">
            <v>13.69</v>
          </cell>
          <cell r="I12">
            <v>1</v>
          </cell>
          <cell r="J12">
            <v>0.68</v>
          </cell>
          <cell r="K12">
            <v>0.56</v>
          </cell>
          <cell r="L12">
            <v>0.31</v>
          </cell>
          <cell r="M12">
            <v>0.1</v>
          </cell>
          <cell r="N12">
            <v>0.05</v>
          </cell>
        </row>
        <row r="13">
          <cell r="C13">
            <v>0.08</v>
          </cell>
          <cell r="D13">
            <v>0.02</v>
          </cell>
          <cell r="E13">
            <v>0.48</v>
          </cell>
          <cell r="F13">
            <v>0.08</v>
          </cell>
          <cell r="G13">
            <v>12.43</v>
          </cell>
          <cell r="H13">
            <v>8.92</v>
          </cell>
          <cell r="I13">
            <v>1.1</v>
          </cell>
          <cell r="J13">
            <v>0.76</v>
          </cell>
          <cell r="K13">
            <v>0.56</v>
          </cell>
          <cell r="L13">
            <v>0.1</v>
          </cell>
          <cell r="M13">
            <v>0.07</v>
          </cell>
          <cell r="N13">
            <v>0.08</v>
          </cell>
        </row>
        <row r="14">
          <cell r="C14">
            <v>0.08</v>
          </cell>
          <cell r="D14">
            <v>0.02</v>
          </cell>
          <cell r="E14">
            <v>0.48</v>
          </cell>
          <cell r="F14">
            <v>0.08</v>
          </cell>
          <cell r="G14">
            <v>3.08</v>
          </cell>
          <cell r="H14">
            <v>6.56</v>
          </cell>
          <cell r="I14">
            <v>1.2</v>
          </cell>
          <cell r="J14">
            <v>0.64</v>
          </cell>
          <cell r="K14">
            <v>0.56</v>
          </cell>
          <cell r="L14">
            <v>0.1</v>
          </cell>
          <cell r="M14">
            <v>0.08</v>
          </cell>
          <cell r="N14">
            <v>0.08</v>
          </cell>
        </row>
        <row r="15">
          <cell r="C15">
            <v>0.34</v>
          </cell>
          <cell r="D15">
            <v>0.02</v>
          </cell>
          <cell r="E15">
            <v>0.48</v>
          </cell>
          <cell r="F15">
            <v>0.13</v>
          </cell>
          <cell r="G15">
            <v>1.48</v>
          </cell>
          <cell r="H15">
            <v>5.2</v>
          </cell>
          <cell r="I15">
            <v>0.9</v>
          </cell>
          <cell r="J15">
            <v>0.64</v>
          </cell>
          <cell r="K15">
            <v>0.44</v>
          </cell>
          <cell r="L15">
            <v>0.1</v>
          </cell>
          <cell r="M15">
            <v>0.13</v>
          </cell>
          <cell r="N15">
            <v>0.08</v>
          </cell>
        </row>
        <row r="16">
          <cell r="C16">
            <v>0.25</v>
          </cell>
          <cell r="D16">
            <v>0.02</v>
          </cell>
          <cell r="E16">
            <v>0.44</v>
          </cell>
          <cell r="F16">
            <v>0.06</v>
          </cell>
          <cell r="G16">
            <v>0.9</v>
          </cell>
          <cell r="H16">
            <v>3.76</v>
          </cell>
          <cell r="I16">
            <v>1</v>
          </cell>
          <cell r="J16">
            <v>0.64</v>
          </cell>
          <cell r="K16">
            <v>0.4</v>
          </cell>
          <cell r="L16">
            <v>0.1</v>
          </cell>
          <cell r="M16">
            <v>0.28</v>
          </cell>
          <cell r="N16">
            <v>0.06</v>
          </cell>
        </row>
        <row r="17">
          <cell r="C17">
            <v>0.07</v>
          </cell>
          <cell r="D17">
            <v>0.02</v>
          </cell>
          <cell r="E17">
            <v>0.44</v>
          </cell>
          <cell r="F17">
            <v>0.05</v>
          </cell>
          <cell r="G17">
            <v>1.05</v>
          </cell>
          <cell r="H17">
            <v>3.4</v>
          </cell>
          <cell r="I17">
            <v>1.15</v>
          </cell>
          <cell r="J17">
            <v>0.68</v>
          </cell>
          <cell r="K17">
            <v>0.4</v>
          </cell>
          <cell r="L17">
            <v>0.09</v>
          </cell>
          <cell r="M17">
            <v>0.1</v>
          </cell>
          <cell r="N17">
            <v>0.37</v>
          </cell>
        </row>
        <row r="18">
          <cell r="C18">
            <v>0.05</v>
          </cell>
          <cell r="D18">
            <v>0.01</v>
          </cell>
          <cell r="E18">
            <v>0.44</v>
          </cell>
          <cell r="F18">
            <v>0.08</v>
          </cell>
          <cell r="G18">
            <v>1.15</v>
          </cell>
          <cell r="H18">
            <v>2.84</v>
          </cell>
          <cell r="I18">
            <v>0.9</v>
          </cell>
          <cell r="J18">
            <v>0.68</v>
          </cell>
          <cell r="K18">
            <v>0.22</v>
          </cell>
          <cell r="L18">
            <v>0.1</v>
          </cell>
          <cell r="M18">
            <v>0.06</v>
          </cell>
          <cell r="N18">
            <v>0.37</v>
          </cell>
        </row>
        <row r="20">
          <cell r="C20">
            <v>0.04</v>
          </cell>
          <cell r="D20">
            <v>0</v>
          </cell>
          <cell r="E20">
            <v>0.44</v>
          </cell>
          <cell r="F20">
            <v>0.08</v>
          </cell>
          <cell r="G20">
            <v>1.66</v>
          </cell>
          <cell r="H20">
            <v>2.53</v>
          </cell>
          <cell r="I20">
            <v>1</v>
          </cell>
          <cell r="J20">
            <v>0.56</v>
          </cell>
          <cell r="K20">
            <v>0.06</v>
          </cell>
          <cell r="L20">
            <v>0.1</v>
          </cell>
          <cell r="M20">
            <v>0.05</v>
          </cell>
          <cell r="N20">
            <v>0.02</v>
          </cell>
        </row>
        <row r="21">
          <cell r="C21">
            <v>0.06</v>
          </cell>
          <cell r="D21">
            <v>0</v>
          </cell>
          <cell r="E21">
            <v>0.4</v>
          </cell>
          <cell r="F21">
            <v>0.08</v>
          </cell>
          <cell r="G21">
            <v>2.53</v>
          </cell>
          <cell r="H21">
            <v>2.46</v>
          </cell>
          <cell r="I21">
            <v>0.95</v>
          </cell>
          <cell r="J21">
            <v>0.64</v>
          </cell>
          <cell r="K21">
            <v>0.07</v>
          </cell>
          <cell r="L21">
            <v>0.08</v>
          </cell>
          <cell r="M21">
            <v>0.05</v>
          </cell>
          <cell r="N21">
            <v>0.02</v>
          </cell>
        </row>
        <row r="22">
          <cell r="C22">
            <v>0.04</v>
          </cell>
          <cell r="D22">
            <v>0</v>
          </cell>
          <cell r="E22">
            <v>0.4</v>
          </cell>
          <cell r="F22">
            <v>0.07</v>
          </cell>
          <cell r="G22">
            <v>2.39</v>
          </cell>
          <cell r="H22">
            <v>2.11</v>
          </cell>
          <cell r="I22">
            <v>0.85</v>
          </cell>
          <cell r="J22">
            <v>0.64</v>
          </cell>
          <cell r="K22">
            <v>0.1</v>
          </cell>
          <cell r="L22">
            <v>0.06</v>
          </cell>
          <cell r="M22">
            <v>0.05</v>
          </cell>
          <cell r="N22">
            <v>0.04</v>
          </cell>
        </row>
        <row r="23">
          <cell r="C23">
            <v>0.04</v>
          </cell>
          <cell r="D23">
            <v>0.01</v>
          </cell>
          <cell r="E23">
            <v>0.31</v>
          </cell>
          <cell r="F23">
            <v>0.08</v>
          </cell>
          <cell r="G23">
            <v>1.54</v>
          </cell>
          <cell r="H23">
            <v>2.18</v>
          </cell>
          <cell r="I23">
            <v>0.85</v>
          </cell>
          <cell r="J23">
            <v>0.72</v>
          </cell>
          <cell r="K23">
            <v>0.16</v>
          </cell>
          <cell r="L23">
            <v>0.06</v>
          </cell>
          <cell r="M23">
            <v>0.05</v>
          </cell>
          <cell r="N23">
            <v>0.05</v>
          </cell>
        </row>
        <row r="24">
          <cell r="C24">
            <v>0.04</v>
          </cell>
          <cell r="D24">
            <v>0.05</v>
          </cell>
          <cell r="E24">
            <v>0.31</v>
          </cell>
          <cell r="F24">
            <v>0.06</v>
          </cell>
          <cell r="G24">
            <v>1.42</v>
          </cell>
          <cell r="H24">
            <v>1.78</v>
          </cell>
          <cell r="I24">
            <v>0.95</v>
          </cell>
          <cell r="J24">
            <v>0.64</v>
          </cell>
          <cell r="K24">
            <v>0.09</v>
          </cell>
          <cell r="L24">
            <v>0.07</v>
          </cell>
          <cell r="M24">
            <v>0.06</v>
          </cell>
          <cell r="N24">
            <v>0.08</v>
          </cell>
        </row>
        <row r="25">
          <cell r="C25">
            <v>0.04</v>
          </cell>
          <cell r="D25">
            <v>0.07</v>
          </cell>
          <cell r="E25">
            <v>0.1</v>
          </cell>
          <cell r="F25">
            <v>0.1</v>
          </cell>
          <cell r="G25">
            <v>6.56</v>
          </cell>
          <cell r="H25">
            <v>1.54</v>
          </cell>
          <cell r="I25">
            <v>1.54</v>
          </cell>
          <cell r="J25">
            <v>0.68</v>
          </cell>
          <cell r="K25">
            <v>0.4</v>
          </cell>
          <cell r="L25">
            <v>0.08</v>
          </cell>
          <cell r="M25">
            <v>0.06</v>
          </cell>
          <cell r="N25">
            <v>0.08</v>
          </cell>
        </row>
        <row r="26">
          <cell r="C26">
            <v>0.03</v>
          </cell>
          <cell r="D26">
            <v>0.1</v>
          </cell>
          <cell r="E26">
            <v>0.1</v>
          </cell>
          <cell r="F26">
            <v>0.07</v>
          </cell>
          <cell r="G26">
            <v>43.98</v>
          </cell>
          <cell r="H26">
            <v>2.53</v>
          </cell>
          <cell r="I26">
            <v>1</v>
          </cell>
          <cell r="J26">
            <v>0.68</v>
          </cell>
          <cell r="K26">
            <v>0.4</v>
          </cell>
          <cell r="L26">
            <v>0.08</v>
          </cell>
          <cell r="M26">
            <v>0.08</v>
          </cell>
          <cell r="N26">
            <v>0.08</v>
          </cell>
        </row>
        <row r="27">
          <cell r="C27">
            <v>0.05</v>
          </cell>
          <cell r="D27">
            <v>0.16</v>
          </cell>
          <cell r="E27">
            <v>0.08</v>
          </cell>
          <cell r="F27">
            <v>0.06</v>
          </cell>
          <cell r="G27">
            <v>9.82</v>
          </cell>
          <cell r="H27">
            <v>8.2</v>
          </cell>
          <cell r="I27">
            <v>0.9</v>
          </cell>
          <cell r="J27">
            <v>0.68</v>
          </cell>
          <cell r="K27">
            <v>0.4</v>
          </cell>
          <cell r="L27">
            <v>0.07</v>
          </cell>
          <cell r="M27">
            <v>0.1</v>
          </cell>
          <cell r="N27">
            <v>0.07</v>
          </cell>
        </row>
        <row r="28">
          <cell r="C28">
            <v>0.05</v>
          </cell>
          <cell r="D28">
            <v>0.16</v>
          </cell>
          <cell r="E28">
            <v>0.37</v>
          </cell>
          <cell r="F28">
            <v>0.06</v>
          </cell>
          <cell r="G28">
            <v>3.94</v>
          </cell>
          <cell r="H28">
            <v>6.28</v>
          </cell>
          <cell r="I28">
            <v>0.76</v>
          </cell>
          <cell r="J28">
            <v>0.68</v>
          </cell>
          <cell r="K28">
            <v>0.48</v>
          </cell>
          <cell r="L28">
            <v>0.06</v>
          </cell>
          <cell r="M28">
            <v>0.1</v>
          </cell>
          <cell r="N28">
            <v>0.37</v>
          </cell>
        </row>
        <row r="29">
          <cell r="C29">
            <v>0.05</v>
          </cell>
          <cell r="D29">
            <v>0.1</v>
          </cell>
          <cell r="E29">
            <v>0.44</v>
          </cell>
          <cell r="F29">
            <v>0.06</v>
          </cell>
          <cell r="G29">
            <v>2.92</v>
          </cell>
          <cell r="H29">
            <v>2.76</v>
          </cell>
          <cell r="I29">
            <v>0.76</v>
          </cell>
          <cell r="J29">
            <v>0.68</v>
          </cell>
          <cell r="K29">
            <v>0.44</v>
          </cell>
          <cell r="L29">
            <v>0.06</v>
          </cell>
          <cell r="M29">
            <v>0.25</v>
          </cell>
          <cell r="N29">
            <v>0.22</v>
          </cell>
        </row>
        <row r="31">
          <cell r="C31">
            <v>0.04</v>
          </cell>
          <cell r="D31">
            <v>0.4</v>
          </cell>
          <cell r="E31">
            <v>0.37</v>
          </cell>
          <cell r="F31">
            <v>0.06</v>
          </cell>
          <cell r="G31">
            <v>26.7</v>
          </cell>
          <cell r="H31">
            <v>2.53</v>
          </cell>
          <cell r="I31">
            <v>0.72</v>
          </cell>
          <cell r="J31">
            <v>0.68</v>
          </cell>
          <cell r="K31">
            <v>0.4</v>
          </cell>
          <cell r="L31">
            <v>0.06</v>
          </cell>
          <cell r="M31">
            <v>0.13</v>
          </cell>
          <cell r="N31">
            <v>0.03</v>
          </cell>
        </row>
        <row r="32">
          <cell r="C32">
            <v>0.04</v>
          </cell>
          <cell r="D32">
            <v>0.4</v>
          </cell>
          <cell r="E32">
            <v>0.13</v>
          </cell>
          <cell r="F32">
            <v>0.06</v>
          </cell>
          <cell r="G32">
            <v>14.74</v>
          </cell>
          <cell r="H32">
            <v>2.46</v>
          </cell>
          <cell r="I32">
            <v>0.64</v>
          </cell>
          <cell r="J32">
            <v>0.64</v>
          </cell>
          <cell r="K32">
            <v>0.48</v>
          </cell>
          <cell r="L32">
            <v>0.05</v>
          </cell>
          <cell r="M32">
            <v>0.06</v>
          </cell>
          <cell r="N32">
            <v>0.04</v>
          </cell>
        </row>
        <row r="33">
          <cell r="C33">
            <v>0.04</v>
          </cell>
          <cell r="D33">
            <v>0.34</v>
          </cell>
          <cell r="E33">
            <v>0.06</v>
          </cell>
          <cell r="F33">
            <v>0.06</v>
          </cell>
          <cell r="G33">
            <v>7.75</v>
          </cell>
          <cell r="H33">
            <v>1.84</v>
          </cell>
          <cell r="I33">
            <v>0.56</v>
          </cell>
          <cell r="J33">
            <v>0.64</v>
          </cell>
          <cell r="K33">
            <v>0.48</v>
          </cell>
          <cell r="L33">
            <v>0.07</v>
          </cell>
          <cell r="M33">
            <v>0.05</v>
          </cell>
          <cell r="N33">
            <v>0.05</v>
          </cell>
        </row>
        <row r="34">
          <cell r="C34">
            <v>0.04</v>
          </cell>
          <cell r="D34">
            <v>0.09</v>
          </cell>
          <cell r="E34">
            <v>0.07</v>
          </cell>
          <cell r="F34">
            <v>0.07</v>
          </cell>
          <cell r="G34">
            <v>6.85</v>
          </cell>
          <cell r="H34">
            <v>1.6</v>
          </cell>
          <cell r="I34">
            <v>0.56</v>
          </cell>
          <cell r="J34">
            <v>0.64</v>
          </cell>
          <cell r="K34">
            <v>0.48</v>
          </cell>
          <cell r="L34">
            <v>0.09</v>
          </cell>
          <cell r="M34">
            <v>0.05</v>
          </cell>
          <cell r="N34">
            <v>0.05</v>
          </cell>
        </row>
        <row r="35">
          <cell r="C35">
            <v>0.03</v>
          </cell>
          <cell r="D35">
            <v>0.13</v>
          </cell>
          <cell r="E35">
            <v>0.06</v>
          </cell>
          <cell r="F35">
            <v>0.37</v>
          </cell>
          <cell r="G35">
            <v>10.36</v>
          </cell>
          <cell r="H35">
            <v>1.42</v>
          </cell>
          <cell r="I35">
            <v>0.64</v>
          </cell>
          <cell r="J35">
            <v>0.64</v>
          </cell>
          <cell r="K35">
            <v>0.48</v>
          </cell>
          <cell r="L35">
            <v>0.09</v>
          </cell>
          <cell r="M35">
            <v>0.05</v>
          </cell>
          <cell r="N35">
            <v>0.04</v>
          </cell>
        </row>
        <row r="36">
          <cell r="C36">
            <v>0.02</v>
          </cell>
          <cell r="D36">
            <v>0.4</v>
          </cell>
          <cell r="E36">
            <v>0.06</v>
          </cell>
          <cell r="F36">
            <v>0.4</v>
          </cell>
          <cell r="G36">
            <v>16.25</v>
          </cell>
          <cell r="H36">
            <v>1.36</v>
          </cell>
          <cell r="I36">
            <v>0.76</v>
          </cell>
          <cell r="J36">
            <v>0.64</v>
          </cell>
          <cell r="K36">
            <v>0.4</v>
          </cell>
          <cell r="L36">
            <v>0.08</v>
          </cell>
          <cell r="M36">
            <v>0.04</v>
          </cell>
          <cell r="N36">
            <v>0.08</v>
          </cell>
        </row>
        <row r="37">
          <cell r="C37">
            <v>0.02</v>
          </cell>
          <cell r="D37">
            <v>0.4</v>
          </cell>
          <cell r="E37">
            <v>0.07</v>
          </cell>
          <cell r="F37">
            <v>0.37</v>
          </cell>
          <cell r="G37">
            <v>11.44</v>
          </cell>
          <cell r="H37">
            <v>1.36</v>
          </cell>
          <cell r="I37">
            <v>0.68</v>
          </cell>
          <cell r="J37">
            <v>0.64</v>
          </cell>
          <cell r="K37">
            <v>0.4</v>
          </cell>
          <cell r="L37">
            <v>0.1</v>
          </cell>
          <cell r="M37">
            <v>0.04</v>
          </cell>
          <cell r="N37">
            <v>0.07</v>
          </cell>
        </row>
        <row r="38">
          <cell r="C38">
            <v>0.02</v>
          </cell>
          <cell r="D38">
            <v>0.31</v>
          </cell>
          <cell r="E38">
            <v>0.08</v>
          </cell>
          <cell r="F38">
            <v>0.56</v>
          </cell>
          <cell r="G38">
            <v>24.6</v>
          </cell>
          <cell r="H38">
            <v>1.6</v>
          </cell>
          <cell r="I38">
            <v>0.68</v>
          </cell>
          <cell r="J38">
            <v>0.64</v>
          </cell>
          <cell r="K38">
            <v>0.48</v>
          </cell>
          <cell r="L38">
            <v>0.37</v>
          </cell>
          <cell r="M38">
            <v>0.03</v>
          </cell>
          <cell r="N38">
            <v>0.03</v>
          </cell>
        </row>
        <row r="39">
          <cell r="C39">
            <v>0.02</v>
          </cell>
          <cell r="D39">
            <v>0.34</v>
          </cell>
          <cell r="E39">
            <v>0.08</v>
          </cell>
          <cell r="F39">
            <v>0.4</v>
          </cell>
          <cell r="G39">
            <v>13.06</v>
          </cell>
          <cell r="H39">
            <v>1.42</v>
          </cell>
          <cell r="I39">
            <v>0.6</v>
          </cell>
          <cell r="J39">
            <v>0.64</v>
          </cell>
          <cell r="K39">
            <v>0.34</v>
          </cell>
          <cell r="L39">
            <v>0.37</v>
          </cell>
          <cell r="M39">
            <v>0.01800000000000227</v>
          </cell>
          <cell r="N39">
            <v>0.02</v>
          </cell>
        </row>
        <row r="40">
          <cell r="C40">
            <v>0.02</v>
          </cell>
          <cell r="D40">
            <v>0.4</v>
          </cell>
          <cell r="E40">
            <v>0.08</v>
          </cell>
          <cell r="F40">
            <v>0.4</v>
          </cell>
          <cell r="G40">
            <v>7</v>
          </cell>
          <cell r="H40">
            <v>1.3</v>
          </cell>
          <cell r="I40">
            <v>0.56</v>
          </cell>
          <cell r="J40">
            <v>0.6</v>
          </cell>
          <cell r="K40">
            <v>0.19</v>
          </cell>
          <cell r="L40">
            <v>0.37</v>
          </cell>
          <cell r="N40">
            <v>0.03</v>
          </cell>
        </row>
        <row r="41">
          <cell r="D41">
            <v>0.4</v>
          </cell>
          <cell r="F41">
            <v>23.4</v>
          </cell>
          <cell r="G41">
            <v>7.75</v>
          </cell>
          <cell r="I41">
            <v>0.56</v>
          </cell>
          <cell r="K41">
            <v>0.37</v>
          </cell>
          <cell r="L41">
            <v>0.37</v>
          </cell>
          <cell r="N41">
            <v>0.03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2019</v>
          </cell>
        </row>
        <row r="4">
          <cell r="AG4" t="str">
            <v>Ban PiTai,  Chiang Muan, Phayao,Y.65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0.04</v>
          </cell>
          <cell r="D9">
            <v>0.24</v>
          </cell>
          <cell r="E9">
            <v>0.14</v>
          </cell>
          <cell r="F9">
            <v>0.3</v>
          </cell>
          <cell r="G9">
            <v>0.34</v>
          </cell>
          <cell r="H9">
            <v>0.88</v>
          </cell>
          <cell r="I9">
            <v>0.77</v>
          </cell>
          <cell r="J9">
            <v>0.56</v>
          </cell>
          <cell r="K9">
            <v>0.53</v>
          </cell>
          <cell r="L9">
            <v>0.23</v>
          </cell>
          <cell r="M9">
            <v>0.14</v>
          </cell>
          <cell r="N9">
            <v>0.03</v>
          </cell>
        </row>
        <row r="10">
          <cell r="C10">
            <v>0.04</v>
          </cell>
          <cell r="D10">
            <v>0.21</v>
          </cell>
          <cell r="E10">
            <v>0.26</v>
          </cell>
          <cell r="F10">
            <v>0.23</v>
          </cell>
          <cell r="G10">
            <v>1.88</v>
          </cell>
          <cell r="H10">
            <v>0.8</v>
          </cell>
          <cell r="I10">
            <v>0.77</v>
          </cell>
          <cell r="J10">
            <v>0.56</v>
          </cell>
          <cell r="K10">
            <v>0.53</v>
          </cell>
          <cell r="L10">
            <v>0.24</v>
          </cell>
          <cell r="M10">
            <v>0.18</v>
          </cell>
          <cell r="N10">
            <v>0.03</v>
          </cell>
        </row>
        <row r="11">
          <cell r="C11">
            <v>0.04</v>
          </cell>
          <cell r="D11">
            <v>0.21</v>
          </cell>
          <cell r="E11">
            <v>0.21</v>
          </cell>
          <cell r="F11">
            <v>0.18</v>
          </cell>
          <cell r="G11">
            <v>5.9</v>
          </cell>
          <cell r="H11">
            <v>0.77</v>
          </cell>
          <cell r="I11">
            <v>0.68</v>
          </cell>
          <cell r="J11">
            <v>0.53</v>
          </cell>
          <cell r="K11">
            <v>0.5</v>
          </cell>
          <cell r="L11">
            <v>0.27</v>
          </cell>
          <cell r="M11">
            <v>0.29</v>
          </cell>
          <cell r="N11">
            <v>0.03</v>
          </cell>
        </row>
        <row r="12">
          <cell r="C12">
            <v>0.03</v>
          </cell>
          <cell r="D12">
            <v>0.21</v>
          </cell>
          <cell r="E12">
            <v>0.38</v>
          </cell>
          <cell r="F12">
            <v>0.18</v>
          </cell>
          <cell r="G12">
            <v>2.44</v>
          </cell>
          <cell r="H12">
            <v>0.77</v>
          </cell>
          <cell r="I12">
            <v>0.62</v>
          </cell>
          <cell r="J12">
            <v>0.56</v>
          </cell>
          <cell r="K12">
            <v>0.4</v>
          </cell>
          <cell r="L12">
            <v>0.21</v>
          </cell>
          <cell r="M12">
            <v>0.27</v>
          </cell>
          <cell r="N12">
            <v>0.02</v>
          </cell>
        </row>
        <row r="13">
          <cell r="C13">
            <v>0.02</v>
          </cell>
          <cell r="D13">
            <v>0.2</v>
          </cell>
          <cell r="E13">
            <v>0.36</v>
          </cell>
          <cell r="F13">
            <v>0.18</v>
          </cell>
          <cell r="G13">
            <v>2.37</v>
          </cell>
          <cell r="H13">
            <v>0.77</v>
          </cell>
          <cell r="I13">
            <v>0.62</v>
          </cell>
          <cell r="J13">
            <v>0.68</v>
          </cell>
          <cell r="K13">
            <v>0.38</v>
          </cell>
          <cell r="L13">
            <v>0.21</v>
          </cell>
          <cell r="M13">
            <v>0.15</v>
          </cell>
          <cell r="N13">
            <v>0.02</v>
          </cell>
        </row>
        <row r="14">
          <cell r="C14">
            <v>0.02</v>
          </cell>
          <cell r="D14">
            <v>0.2</v>
          </cell>
          <cell r="E14">
            <v>0.26</v>
          </cell>
          <cell r="F14">
            <v>0.21</v>
          </cell>
          <cell r="G14">
            <v>2.93</v>
          </cell>
          <cell r="H14">
            <v>0.68</v>
          </cell>
          <cell r="I14">
            <v>0.62</v>
          </cell>
          <cell r="J14">
            <v>0.74</v>
          </cell>
          <cell r="K14">
            <v>0.29</v>
          </cell>
          <cell r="L14">
            <v>0.18</v>
          </cell>
          <cell r="M14">
            <v>0.1</v>
          </cell>
          <cell r="N14">
            <v>0.03</v>
          </cell>
        </row>
        <row r="15">
          <cell r="C15">
            <v>0.02</v>
          </cell>
          <cell r="D15">
            <v>0.12</v>
          </cell>
          <cell r="E15">
            <v>0.21</v>
          </cell>
          <cell r="F15">
            <v>0.26</v>
          </cell>
          <cell r="G15">
            <v>2.37</v>
          </cell>
          <cell r="H15">
            <v>0.92</v>
          </cell>
          <cell r="I15">
            <v>0.59</v>
          </cell>
          <cell r="J15">
            <v>0.71</v>
          </cell>
          <cell r="K15">
            <v>0.36</v>
          </cell>
          <cell r="L15">
            <v>0.13</v>
          </cell>
          <cell r="M15">
            <v>0.1</v>
          </cell>
          <cell r="N15">
            <v>0.02</v>
          </cell>
        </row>
        <row r="16">
          <cell r="C16">
            <v>0.01</v>
          </cell>
          <cell r="D16">
            <v>0.12</v>
          </cell>
          <cell r="E16">
            <v>0.18</v>
          </cell>
          <cell r="F16">
            <v>0.44</v>
          </cell>
          <cell r="G16">
            <v>1.2</v>
          </cell>
          <cell r="H16">
            <v>2</v>
          </cell>
          <cell r="I16">
            <v>0.62</v>
          </cell>
          <cell r="J16">
            <v>0.68</v>
          </cell>
          <cell r="K16">
            <v>0.26</v>
          </cell>
          <cell r="L16">
            <v>0.15</v>
          </cell>
          <cell r="M16">
            <v>0.12</v>
          </cell>
          <cell r="N16">
            <v>0.02</v>
          </cell>
        </row>
        <row r="17">
          <cell r="C17">
            <v>0.01</v>
          </cell>
          <cell r="D17">
            <v>0.12</v>
          </cell>
          <cell r="E17">
            <v>0.15</v>
          </cell>
          <cell r="F17">
            <v>0.56</v>
          </cell>
          <cell r="G17">
            <v>0.84</v>
          </cell>
          <cell r="H17">
            <v>2.3</v>
          </cell>
          <cell r="I17">
            <v>0.59</v>
          </cell>
          <cell r="J17">
            <v>0.62</v>
          </cell>
          <cell r="K17">
            <v>0.3</v>
          </cell>
          <cell r="L17">
            <v>0.24</v>
          </cell>
          <cell r="M17">
            <v>0.2</v>
          </cell>
          <cell r="N17">
            <v>0.03</v>
          </cell>
        </row>
        <row r="18">
          <cell r="C18">
            <v>0.01</v>
          </cell>
          <cell r="D18">
            <v>0.12</v>
          </cell>
          <cell r="E18">
            <v>0.18</v>
          </cell>
          <cell r="F18">
            <v>0.56</v>
          </cell>
          <cell r="G18">
            <v>0.8</v>
          </cell>
          <cell r="H18">
            <v>1.94</v>
          </cell>
          <cell r="I18">
            <v>0.56</v>
          </cell>
          <cell r="J18">
            <v>0.62</v>
          </cell>
          <cell r="K18">
            <v>0.14</v>
          </cell>
          <cell r="L18">
            <v>0.17</v>
          </cell>
          <cell r="M18">
            <v>0.17</v>
          </cell>
          <cell r="N18">
            <v>0.04</v>
          </cell>
        </row>
        <row r="20">
          <cell r="C20">
            <v>0.01</v>
          </cell>
          <cell r="D20">
            <v>0.12</v>
          </cell>
          <cell r="E20">
            <v>0.18</v>
          </cell>
          <cell r="F20">
            <v>0.48</v>
          </cell>
          <cell r="G20">
            <v>0.8</v>
          </cell>
          <cell r="H20">
            <v>2.06</v>
          </cell>
          <cell r="I20">
            <v>0.56</v>
          </cell>
          <cell r="J20">
            <v>0.59</v>
          </cell>
          <cell r="K20">
            <v>0.05</v>
          </cell>
          <cell r="L20">
            <v>0.17</v>
          </cell>
          <cell r="M20">
            <v>0.2</v>
          </cell>
          <cell r="N20">
            <v>0.04</v>
          </cell>
        </row>
        <row r="21">
          <cell r="C21">
            <v>0.01</v>
          </cell>
          <cell r="D21">
            <v>0.09</v>
          </cell>
          <cell r="E21">
            <v>0.18</v>
          </cell>
          <cell r="F21">
            <v>0.21</v>
          </cell>
          <cell r="G21">
            <v>0.8</v>
          </cell>
          <cell r="H21">
            <v>1.16</v>
          </cell>
          <cell r="I21">
            <v>0.34</v>
          </cell>
          <cell r="J21">
            <v>0.62</v>
          </cell>
          <cell r="K21">
            <v>0.05</v>
          </cell>
          <cell r="L21">
            <v>0.18</v>
          </cell>
          <cell r="M21">
            <v>0.14</v>
          </cell>
          <cell r="N21">
            <v>0.05</v>
          </cell>
        </row>
        <row r="22">
          <cell r="C22">
            <v>0.01</v>
          </cell>
          <cell r="D22">
            <v>0.09</v>
          </cell>
          <cell r="E22">
            <v>0.2</v>
          </cell>
          <cell r="F22">
            <v>0.29</v>
          </cell>
          <cell r="G22">
            <v>0.77</v>
          </cell>
          <cell r="H22">
            <v>0.88</v>
          </cell>
          <cell r="I22">
            <v>0.24</v>
          </cell>
          <cell r="J22">
            <v>0.62</v>
          </cell>
          <cell r="K22">
            <v>0.09</v>
          </cell>
          <cell r="L22">
            <v>0.18</v>
          </cell>
          <cell r="M22">
            <v>0.14</v>
          </cell>
          <cell r="N22">
            <v>0.05</v>
          </cell>
        </row>
        <row r="23">
          <cell r="C23">
            <v>0.02</v>
          </cell>
          <cell r="D23">
            <v>0.09</v>
          </cell>
          <cell r="E23">
            <v>0.21</v>
          </cell>
          <cell r="F23">
            <v>0.26</v>
          </cell>
          <cell r="G23">
            <v>0.77</v>
          </cell>
          <cell r="H23">
            <v>0.84</v>
          </cell>
          <cell r="I23">
            <v>0.48</v>
          </cell>
          <cell r="J23">
            <v>0.59</v>
          </cell>
          <cell r="K23">
            <v>0.14</v>
          </cell>
          <cell r="L23">
            <v>0.21</v>
          </cell>
          <cell r="M23">
            <v>0.14</v>
          </cell>
          <cell r="N23">
            <v>0.05</v>
          </cell>
        </row>
        <row r="24">
          <cell r="C24">
            <v>0.01</v>
          </cell>
          <cell r="D24">
            <v>0.07</v>
          </cell>
          <cell r="E24">
            <v>0.29</v>
          </cell>
          <cell r="F24">
            <v>0.26</v>
          </cell>
          <cell r="G24">
            <v>1.94</v>
          </cell>
          <cell r="H24">
            <v>0.77</v>
          </cell>
          <cell r="I24">
            <v>0.5</v>
          </cell>
          <cell r="J24">
            <v>0.59</v>
          </cell>
          <cell r="K24">
            <v>0.18</v>
          </cell>
          <cell r="L24">
            <v>0.21</v>
          </cell>
          <cell r="M24">
            <v>0.14</v>
          </cell>
          <cell r="N24">
            <v>0.04</v>
          </cell>
        </row>
        <row r="25">
          <cell r="C25">
            <v>0.01</v>
          </cell>
          <cell r="D25">
            <v>0.06</v>
          </cell>
          <cell r="E25">
            <v>0.38</v>
          </cell>
          <cell r="F25">
            <v>0.32</v>
          </cell>
          <cell r="G25">
            <v>2.86</v>
          </cell>
          <cell r="H25">
            <v>0.71</v>
          </cell>
          <cell r="I25">
            <v>0.42</v>
          </cell>
          <cell r="J25">
            <v>0.59</v>
          </cell>
          <cell r="K25">
            <v>0.24</v>
          </cell>
          <cell r="L25">
            <v>0.18</v>
          </cell>
          <cell r="M25">
            <v>0.14</v>
          </cell>
          <cell r="N25">
            <v>0.04</v>
          </cell>
        </row>
        <row r="26">
          <cell r="C26">
            <v>0.01</v>
          </cell>
          <cell r="D26">
            <v>0.05</v>
          </cell>
          <cell r="E26">
            <v>0.44</v>
          </cell>
          <cell r="F26">
            <v>0.36</v>
          </cell>
          <cell r="G26">
            <v>1.7</v>
          </cell>
          <cell r="H26">
            <v>0.62</v>
          </cell>
          <cell r="I26">
            <v>0.48</v>
          </cell>
          <cell r="J26">
            <v>0.59</v>
          </cell>
          <cell r="K26">
            <v>0.18</v>
          </cell>
          <cell r="L26">
            <v>0.18</v>
          </cell>
          <cell r="M26">
            <v>0.14</v>
          </cell>
          <cell r="N26">
            <v>0.04</v>
          </cell>
        </row>
        <row r="27">
          <cell r="C27">
            <v>0.01</v>
          </cell>
          <cell r="D27">
            <v>0.05</v>
          </cell>
          <cell r="E27">
            <v>0.5</v>
          </cell>
          <cell r="F27">
            <v>0.26</v>
          </cell>
          <cell r="G27">
            <v>1.6</v>
          </cell>
          <cell r="H27">
            <v>0.96</v>
          </cell>
          <cell r="I27">
            <v>0.59</v>
          </cell>
          <cell r="J27">
            <v>0.62</v>
          </cell>
          <cell r="K27">
            <v>0.13</v>
          </cell>
          <cell r="L27">
            <v>0.13</v>
          </cell>
          <cell r="M27">
            <v>0.12</v>
          </cell>
          <cell r="N27">
            <v>0.04</v>
          </cell>
        </row>
        <row r="28">
          <cell r="C28">
            <v>0.01</v>
          </cell>
          <cell r="D28">
            <v>0.04</v>
          </cell>
          <cell r="E28">
            <v>0.21</v>
          </cell>
          <cell r="F28">
            <v>0.32</v>
          </cell>
          <cell r="G28">
            <v>1.5</v>
          </cell>
          <cell r="H28">
            <v>0.77</v>
          </cell>
          <cell r="I28">
            <v>0.5</v>
          </cell>
          <cell r="J28">
            <v>0.62</v>
          </cell>
          <cell r="K28">
            <v>0.14</v>
          </cell>
          <cell r="L28">
            <v>0.1</v>
          </cell>
          <cell r="M28">
            <v>0.12</v>
          </cell>
          <cell r="N28">
            <v>0.04</v>
          </cell>
        </row>
        <row r="29">
          <cell r="C29">
            <v>0.01</v>
          </cell>
          <cell r="D29">
            <v>0.04</v>
          </cell>
          <cell r="E29">
            <v>0.29</v>
          </cell>
          <cell r="F29">
            <v>0.34</v>
          </cell>
          <cell r="G29">
            <v>2.3</v>
          </cell>
          <cell r="H29">
            <v>1.16</v>
          </cell>
          <cell r="I29">
            <v>0.48</v>
          </cell>
          <cell r="J29">
            <v>0.65</v>
          </cell>
          <cell r="K29">
            <v>0.12</v>
          </cell>
          <cell r="L29">
            <v>0.12</v>
          </cell>
          <cell r="M29">
            <v>0.11</v>
          </cell>
          <cell r="N29">
            <v>0.03</v>
          </cell>
        </row>
        <row r="31">
          <cell r="C31">
            <v>0.01</v>
          </cell>
          <cell r="D31">
            <v>0.04</v>
          </cell>
          <cell r="E31">
            <v>0.38</v>
          </cell>
          <cell r="F31">
            <v>0.38</v>
          </cell>
          <cell r="G31">
            <v>9.2</v>
          </cell>
          <cell r="H31">
            <v>2.24</v>
          </cell>
          <cell r="I31">
            <v>0.46</v>
          </cell>
          <cell r="J31">
            <v>0.59</v>
          </cell>
          <cell r="K31">
            <v>0.12</v>
          </cell>
          <cell r="L31">
            <v>0.12</v>
          </cell>
          <cell r="M31">
            <v>0.06</v>
          </cell>
          <cell r="N31">
            <v>0.02</v>
          </cell>
        </row>
        <row r="32">
          <cell r="C32">
            <v>0.01</v>
          </cell>
          <cell r="D32">
            <v>0.04</v>
          </cell>
          <cell r="E32">
            <v>0.29</v>
          </cell>
          <cell r="F32">
            <v>0.38</v>
          </cell>
          <cell r="G32">
            <v>12.11</v>
          </cell>
          <cell r="H32">
            <v>2.06</v>
          </cell>
          <cell r="I32">
            <v>0.46</v>
          </cell>
          <cell r="J32">
            <v>0.59</v>
          </cell>
          <cell r="K32">
            <v>0.11</v>
          </cell>
          <cell r="L32">
            <v>0.09</v>
          </cell>
          <cell r="M32">
            <v>0.05</v>
          </cell>
          <cell r="N32">
            <v>0.02</v>
          </cell>
        </row>
        <row r="33">
          <cell r="C33">
            <v>0.01</v>
          </cell>
          <cell r="D33">
            <v>0.04</v>
          </cell>
          <cell r="E33">
            <v>0.18</v>
          </cell>
          <cell r="F33">
            <v>0.44</v>
          </cell>
          <cell r="G33">
            <v>7.38</v>
          </cell>
          <cell r="H33">
            <v>1.4</v>
          </cell>
          <cell r="I33">
            <v>0.48</v>
          </cell>
          <cell r="J33">
            <v>0.56</v>
          </cell>
          <cell r="K33">
            <v>0.11</v>
          </cell>
          <cell r="L33">
            <v>0.11</v>
          </cell>
          <cell r="M33">
            <v>0.05</v>
          </cell>
          <cell r="N33">
            <v>0.02</v>
          </cell>
        </row>
        <row r="34">
          <cell r="C34">
            <v>0.01</v>
          </cell>
          <cell r="D34">
            <v>0.03</v>
          </cell>
          <cell r="E34">
            <v>0.3</v>
          </cell>
          <cell r="F34">
            <v>0.44</v>
          </cell>
          <cell r="G34">
            <v>4.1</v>
          </cell>
          <cell r="H34">
            <v>1.55</v>
          </cell>
          <cell r="I34">
            <v>0.48</v>
          </cell>
          <cell r="J34">
            <v>0.56</v>
          </cell>
          <cell r="K34">
            <v>0.14</v>
          </cell>
          <cell r="L34">
            <v>0.09</v>
          </cell>
          <cell r="M34">
            <v>0.05</v>
          </cell>
          <cell r="N34">
            <v>0.01</v>
          </cell>
        </row>
        <row r="35">
          <cell r="C35">
            <v>0.01</v>
          </cell>
          <cell r="D35">
            <v>0.03</v>
          </cell>
          <cell r="E35">
            <v>0.56</v>
          </cell>
          <cell r="F35">
            <v>0.44</v>
          </cell>
          <cell r="G35">
            <v>2.3</v>
          </cell>
          <cell r="H35">
            <v>1.3</v>
          </cell>
          <cell r="I35">
            <v>0.46</v>
          </cell>
          <cell r="J35">
            <v>0.53</v>
          </cell>
          <cell r="K35">
            <v>0.15</v>
          </cell>
          <cell r="L35">
            <v>0.11</v>
          </cell>
          <cell r="M35">
            <v>0.04</v>
          </cell>
          <cell r="N35">
            <v>0.01</v>
          </cell>
        </row>
        <row r="36">
          <cell r="C36">
            <v>0.01</v>
          </cell>
          <cell r="D36">
            <v>0.02</v>
          </cell>
          <cell r="E36">
            <v>1.65</v>
          </cell>
          <cell r="F36">
            <v>0.38</v>
          </cell>
          <cell r="G36">
            <v>1.65</v>
          </cell>
          <cell r="H36">
            <v>1.65</v>
          </cell>
          <cell r="I36">
            <v>0.46</v>
          </cell>
          <cell r="J36">
            <v>0.53</v>
          </cell>
          <cell r="K36">
            <v>0.68</v>
          </cell>
          <cell r="L36">
            <v>0.13</v>
          </cell>
          <cell r="M36">
            <v>0.04</v>
          </cell>
          <cell r="N36">
            <v>0.01</v>
          </cell>
        </row>
        <row r="37">
          <cell r="C37">
            <v>0.02</v>
          </cell>
          <cell r="D37">
            <v>0.02</v>
          </cell>
          <cell r="E37">
            <v>7.8</v>
          </cell>
          <cell r="F37">
            <v>0.38</v>
          </cell>
          <cell r="G37">
            <v>1.65</v>
          </cell>
          <cell r="H37">
            <v>1.2</v>
          </cell>
          <cell r="I37">
            <v>0.62</v>
          </cell>
          <cell r="J37">
            <v>0.53</v>
          </cell>
          <cell r="K37">
            <v>0.34</v>
          </cell>
          <cell r="L37">
            <v>0.18</v>
          </cell>
          <cell r="M37">
            <v>0.04</v>
          </cell>
          <cell r="N37">
            <v>0.01</v>
          </cell>
        </row>
        <row r="38">
          <cell r="C38">
            <v>0.08</v>
          </cell>
          <cell r="D38">
            <v>0.02</v>
          </cell>
          <cell r="E38">
            <v>1.4</v>
          </cell>
          <cell r="F38">
            <v>0.38</v>
          </cell>
          <cell r="G38">
            <v>1.2</v>
          </cell>
          <cell r="H38">
            <v>0.88</v>
          </cell>
          <cell r="I38">
            <v>0.62</v>
          </cell>
          <cell r="J38">
            <v>0.53</v>
          </cell>
          <cell r="K38">
            <v>0.26</v>
          </cell>
          <cell r="L38">
            <v>0.14</v>
          </cell>
          <cell r="M38">
            <v>0.04</v>
          </cell>
          <cell r="N38">
            <v>0.01</v>
          </cell>
        </row>
        <row r="39">
          <cell r="C39">
            <v>0.42</v>
          </cell>
          <cell r="D39">
            <v>0.03</v>
          </cell>
          <cell r="E39">
            <v>0.44</v>
          </cell>
          <cell r="F39">
            <v>0.48</v>
          </cell>
          <cell r="G39">
            <v>0.96</v>
          </cell>
          <cell r="H39">
            <v>0.77</v>
          </cell>
          <cell r="I39">
            <v>0.62</v>
          </cell>
          <cell r="J39">
            <v>0.56</v>
          </cell>
          <cell r="K39">
            <v>0.21</v>
          </cell>
          <cell r="L39">
            <v>0.13</v>
          </cell>
          <cell r="M39" t="str">
            <v/>
          </cell>
          <cell r="N39">
            <v>0.01</v>
          </cell>
        </row>
        <row r="40">
          <cell r="C40">
            <v>0.29</v>
          </cell>
          <cell r="D40">
            <v>0.02</v>
          </cell>
          <cell r="E40">
            <v>0.42</v>
          </cell>
          <cell r="F40">
            <v>0.42</v>
          </cell>
          <cell r="G40">
            <v>1.4</v>
          </cell>
          <cell r="H40">
            <v>0.77</v>
          </cell>
          <cell r="I40">
            <v>0.62</v>
          </cell>
          <cell r="J40">
            <v>0.53</v>
          </cell>
          <cell r="K40">
            <v>0.26</v>
          </cell>
          <cell r="L40">
            <v>0.1</v>
          </cell>
          <cell r="N40">
            <v>0.01</v>
          </cell>
        </row>
        <row r="41">
          <cell r="D41">
            <v>0.03</v>
          </cell>
          <cell r="F41">
            <v>0.38</v>
          </cell>
          <cell r="G41">
            <v>1.04</v>
          </cell>
          <cell r="I41">
            <v>0.62</v>
          </cell>
          <cell r="K41">
            <v>0.24</v>
          </cell>
          <cell r="L41">
            <v>0.09</v>
          </cell>
          <cell r="N41">
            <v>0.01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2020</v>
          </cell>
        </row>
        <row r="4">
          <cell r="AG4" t="str">
            <v>Ban PiTai,  Banlung, Nan,Y.65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0.01</v>
          </cell>
          <cell r="D9">
            <v>0.42</v>
          </cell>
          <cell r="E9">
            <v>0.44</v>
          </cell>
          <cell r="F9">
            <v>0.36</v>
          </cell>
          <cell r="G9">
            <v>0.44</v>
          </cell>
          <cell r="H9">
            <v>0.42</v>
          </cell>
          <cell r="I9">
            <v>2.16</v>
          </cell>
          <cell r="J9">
            <v>3.21</v>
          </cell>
          <cell r="K9">
            <v>0.38</v>
          </cell>
          <cell r="L9">
            <v>0.24</v>
          </cell>
          <cell r="M9">
            <v>0.29</v>
          </cell>
          <cell r="N9">
            <v>0</v>
          </cell>
        </row>
        <row r="10">
          <cell r="C10">
            <v>0.01</v>
          </cell>
          <cell r="D10">
            <v>0.7</v>
          </cell>
          <cell r="E10">
            <v>0.4</v>
          </cell>
          <cell r="F10">
            <v>0.4</v>
          </cell>
          <cell r="G10">
            <v>0.34</v>
          </cell>
          <cell r="H10">
            <v>0.38</v>
          </cell>
          <cell r="I10">
            <v>1.74</v>
          </cell>
          <cell r="J10">
            <v>1.95</v>
          </cell>
          <cell r="K10">
            <v>0.34</v>
          </cell>
          <cell r="L10">
            <v>0.27</v>
          </cell>
          <cell r="M10">
            <v>0.27</v>
          </cell>
          <cell r="N10">
            <v>0</v>
          </cell>
        </row>
        <row r="11">
          <cell r="C11">
            <v>0.01</v>
          </cell>
          <cell r="D11">
            <v>0.5</v>
          </cell>
          <cell r="E11">
            <v>0.38</v>
          </cell>
          <cell r="F11">
            <v>0.4</v>
          </cell>
          <cell r="G11">
            <v>0.32</v>
          </cell>
          <cell r="H11">
            <v>0.38</v>
          </cell>
          <cell r="I11">
            <v>1.74</v>
          </cell>
          <cell r="J11">
            <v>1.39</v>
          </cell>
          <cell r="K11">
            <v>0.34</v>
          </cell>
          <cell r="L11">
            <v>0.29</v>
          </cell>
          <cell r="M11">
            <v>0.25</v>
          </cell>
          <cell r="N11">
            <v>0</v>
          </cell>
        </row>
        <row r="12">
          <cell r="C12">
            <v>0.02</v>
          </cell>
          <cell r="D12">
            <v>0.42</v>
          </cell>
          <cell r="E12">
            <v>0.34</v>
          </cell>
          <cell r="F12">
            <v>0.38</v>
          </cell>
          <cell r="G12">
            <v>0.3</v>
          </cell>
          <cell r="H12">
            <v>0.58</v>
          </cell>
          <cell r="I12">
            <v>1.11</v>
          </cell>
          <cell r="J12">
            <v>0.97</v>
          </cell>
          <cell r="K12">
            <v>0.34</v>
          </cell>
          <cell r="L12">
            <v>0.29</v>
          </cell>
          <cell r="M12">
            <v>0.25</v>
          </cell>
          <cell r="N12">
            <v>0</v>
          </cell>
        </row>
        <row r="13">
          <cell r="C13">
            <v>0.02</v>
          </cell>
          <cell r="D13">
            <v>0.38</v>
          </cell>
          <cell r="E13">
            <v>0.34</v>
          </cell>
          <cell r="F13">
            <v>0.42</v>
          </cell>
          <cell r="G13">
            <v>0.29</v>
          </cell>
          <cell r="H13">
            <v>0.38</v>
          </cell>
          <cell r="I13">
            <v>0.82</v>
          </cell>
          <cell r="J13">
            <v>0.86</v>
          </cell>
          <cell r="K13">
            <v>0.29</v>
          </cell>
          <cell r="L13">
            <v>0.28</v>
          </cell>
          <cell r="M13">
            <v>0.26</v>
          </cell>
          <cell r="N13">
            <v>0</v>
          </cell>
        </row>
        <row r="14">
          <cell r="C14">
            <v>0.03</v>
          </cell>
          <cell r="D14">
            <v>0.4</v>
          </cell>
          <cell r="E14">
            <v>0.34</v>
          </cell>
          <cell r="F14">
            <v>0.34</v>
          </cell>
          <cell r="G14">
            <v>0.29</v>
          </cell>
          <cell r="H14">
            <v>0.36</v>
          </cell>
          <cell r="I14">
            <v>0.7</v>
          </cell>
          <cell r="J14">
            <v>0.74</v>
          </cell>
          <cell r="K14">
            <v>0.29</v>
          </cell>
          <cell r="L14">
            <v>0.27</v>
          </cell>
          <cell r="M14">
            <v>0.22</v>
          </cell>
          <cell r="N14">
            <v>0</v>
          </cell>
        </row>
        <row r="15">
          <cell r="C15">
            <v>0.06</v>
          </cell>
          <cell r="D15">
            <v>0.44</v>
          </cell>
          <cell r="E15">
            <v>0.78</v>
          </cell>
          <cell r="F15">
            <v>0.36</v>
          </cell>
          <cell r="G15">
            <v>0.29</v>
          </cell>
          <cell r="H15">
            <v>0.38</v>
          </cell>
          <cell r="I15">
            <v>0.82</v>
          </cell>
          <cell r="J15">
            <v>0.66</v>
          </cell>
          <cell r="K15">
            <v>0.34</v>
          </cell>
          <cell r="L15">
            <v>0.25</v>
          </cell>
          <cell r="M15">
            <v>0.21</v>
          </cell>
          <cell r="N15">
            <v>0</v>
          </cell>
        </row>
        <row r="16">
          <cell r="C16">
            <v>0.17</v>
          </cell>
          <cell r="D16">
            <v>0.38</v>
          </cell>
          <cell r="E16">
            <v>2.23</v>
          </cell>
          <cell r="F16">
            <v>0.62</v>
          </cell>
          <cell r="G16">
            <v>0.29</v>
          </cell>
          <cell r="H16">
            <v>0.4</v>
          </cell>
          <cell r="I16">
            <v>0.62</v>
          </cell>
          <cell r="J16">
            <v>0.66</v>
          </cell>
          <cell r="K16">
            <v>0.34</v>
          </cell>
          <cell r="L16">
            <v>0.24</v>
          </cell>
          <cell r="M16">
            <v>0.21</v>
          </cell>
          <cell r="N16">
            <v>0</v>
          </cell>
        </row>
        <row r="17">
          <cell r="C17">
            <v>0.17</v>
          </cell>
          <cell r="D17">
            <v>0.38</v>
          </cell>
          <cell r="E17">
            <v>0.66</v>
          </cell>
          <cell r="F17">
            <v>2.51</v>
          </cell>
          <cell r="G17">
            <v>0.28</v>
          </cell>
          <cell r="H17">
            <v>1.11</v>
          </cell>
          <cell r="I17">
            <v>0.62</v>
          </cell>
          <cell r="J17">
            <v>0.62</v>
          </cell>
          <cell r="K17">
            <v>0.27</v>
          </cell>
          <cell r="L17">
            <v>0.24</v>
          </cell>
          <cell r="M17">
            <v>0.18</v>
          </cell>
          <cell r="N17">
            <v>0</v>
          </cell>
        </row>
        <row r="18">
          <cell r="C18">
            <v>0.22</v>
          </cell>
          <cell r="D18">
            <v>0.34</v>
          </cell>
          <cell r="E18">
            <v>0.5</v>
          </cell>
          <cell r="F18">
            <v>1.18</v>
          </cell>
          <cell r="G18">
            <v>0.28</v>
          </cell>
          <cell r="H18">
            <v>2.65</v>
          </cell>
          <cell r="I18">
            <v>0.86</v>
          </cell>
          <cell r="J18">
            <v>0.58</v>
          </cell>
          <cell r="K18">
            <v>0.17</v>
          </cell>
          <cell r="L18">
            <v>0.26</v>
          </cell>
          <cell r="M18">
            <v>0.12</v>
          </cell>
          <cell r="N18">
            <v>0</v>
          </cell>
        </row>
        <row r="20">
          <cell r="C20">
            <v>0.14</v>
          </cell>
          <cell r="D20">
            <v>0.34</v>
          </cell>
          <cell r="E20">
            <v>0.44</v>
          </cell>
          <cell r="F20">
            <v>0.82</v>
          </cell>
          <cell r="G20">
            <v>0.28</v>
          </cell>
          <cell r="H20">
            <v>1.88</v>
          </cell>
          <cell r="I20">
            <v>3.63</v>
          </cell>
          <cell r="J20">
            <v>0.54</v>
          </cell>
          <cell r="K20">
            <v>0.22</v>
          </cell>
          <cell r="L20">
            <v>0.21</v>
          </cell>
          <cell r="M20">
            <v>0.12</v>
          </cell>
          <cell r="N20">
            <v>0</v>
          </cell>
        </row>
        <row r="21">
          <cell r="C21">
            <v>0.12</v>
          </cell>
          <cell r="D21">
            <v>0.32</v>
          </cell>
          <cell r="E21">
            <v>0.42</v>
          </cell>
          <cell r="F21">
            <v>0.48</v>
          </cell>
          <cell r="G21">
            <v>0.29</v>
          </cell>
          <cell r="H21">
            <v>0.86</v>
          </cell>
          <cell r="I21">
            <v>3.49</v>
          </cell>
          <cell r="J21">
            <v>0.48</v>
          </cell>
          <cell r="K21">
            <v>0.19</v>
          </cell>
          <cell r="L21">
            <v>0.26</v>
          </cell>
          <cell r="M21">
            <v>0.12</v>
          </cell>
          <cell r="N21">
            <v>0</v>
          </cell>
        </row>
        <row r="22">
          <cell r="C22">
            <v>0.12</v>
          </cell>
          <cell r="D22">
            <v>0.3</v>
          </cell>
          <cell r="E22">
            <v>0.4</v>
          </cell>
          <cell r="F22">
            <v>0.48</v>
          </cell>
          <cell r="G22">
            <v>0.29</v>
          </cell>
          <cell r="H22">
            <v>0.48</v>
          </cell>
          <cell r="I22">
            <v>2.37</v>
          </cell>
          <cell r="J22">
            <v>0.48</v>
          </cell>
          <cell r="K22">
            <v>0.14</v>
          </cell>
          <cell r="L22">
            <v>0.27</v>
          </cell>
          <cell r="M22">
            <v>0.12</v>
          </cell>
          <cell r="N22">
            <v>0</v>
          </cell>
        </row>
        <row r="23">
          <cell r="C23">
            <v>0.15</v>
          </cell>
          <cell r="D23">
            <v>0.38</v>
          </cell>
          <cell r="E23">
            <v>13.2</v>
          </cell>
          <cell r="F23">
            <v>0.36</v>
          </cell>
          <cell r="G23">
            <v>0.29</v>
          </cell>
          <cell r="H23">
            <v>0.86</v>
          </cell>
          <cell r="I23">
            <v>1.18</v>
          </cell>
          <cell r="J23">
            <v>0.44</v>
          </cell>
          <cell r="K23">
            <v>0.14</v>
          </cell>
          <cell r="L23">
            <v>0.27</v>
          </cell>
          <cell r="M23">
            <v>0.12</v>
          </cell>
          <cell r="N23">
            <v>0</v>
          </cell>
        </row>
        <row r="24">
          <cell r="C24">
            <v>0.14</v>
          </cell>
          <cell r="D24">
            <v>0.38</v>
          </cell>
          <cell r="E24">
            <v>3.7</v>
          </cell>
          <cell r="F24">
            <v>0.4</v>
          </cell>
          <cell r="G24">
            <v>0.34</v>
          </cell>
          <cell r="H24">
            <v>0.66</v>
          </cell>
          <cell r="I24">
            <v>0.7</v>
          </cell>
          <cell r="J24">
            <v>0.48</v>
          </cell>
          <cell r="K24">
            <v>0.16</v>
          </cell>
          <cell r="L24">
            <v>0.27</v>
          </cell>
          <cell r="M24">
            <v>0.12</v>
          </cell>
          <cell r="N24">
            <v>0</v>
          </cell>
        </row>
        <row r="25">
          <cell r="C25">
            <v>0.16</v>
          </cell>
          <cell r="D25">
            <v>0.34</v>
          </cell>
          <cell r="E25">
            <v>1.74</v>
          </cell>
          <cell r="F25">
            <v>0.4</v>
          </cell>
          <cell r="G25">
            <v>0.46</v>
          </cell>
          <cell r="H25">
            <v>0.54</v>
          </cell>
          <cell r="I25">
            <v>0.78</v>
          </cell>
          <cell r="J25">
            <v>0.48</v>
          </cell>
          <cell r="K25">
            <v>0.17</v>
          </cell>
          <cell r="L25">
            <v>0.19</v>
          </cell>
          <cell r="M25">
            <v>0.12</v>
          </cell>
          <cell r="N25">
            <v>0</v>
          </cell>
        </row>
        <row r="26">
          <cell r="C26">
            <v>0.22</v>
          </cell>
          <cell r="D26">
            <v>0.36</v>
          </cell>
          <cell r="E26">
            <v>1.18</v>
          </cell>
          <cell r="F26">
            <v>0.34</v>
          </cell>
          <cell r="G26">
            <v>0.54</v>
          </cell>
          <cell r="H26">
            <v>0.48</v>
          </cell>
          <cell r="I26">
            <v>1.11</v>
          </cell>
          <cell r="J26">
            <v>0.48</v>
          </cell>
          <cell r="K26">
            <v>0.15</v>
          </cell>
          <cell r="L26">
            <v>0.22</v>
          </cell>
          <cell r="M26">
            <v>0.12</v>
          </cell>
          <cell r="N26">
            <v>0</v>
          </cell>
        </row>
        <row r="27">
          <cell r="C27">
            <v>0.32</v>
          </cell>
          <cell r="D27">
            <v>0.34</v>
          </cell>
          <cell r="E27">
            <v>0.78</v>
          </cell>
          <cell r="F27">
            <v>0.27</v>
          </cell>
          <cell r="G27">
            <v>0.44</v>
          </cell>
          <cell r="H27">
            <v>0.54</v>
          </cell>
          <cell r="I27">
            <v>0.7</v>
          </cell>
          <cell r="J27">
            <v>0.48</v>
          </cell>
          <cell r="K27">
            <v>0.16</v>
          </cell>
          <cell r="L27">
            <v>0.29</v>
          </cell>
          <cell r="M27">
            <v>0.12</v>
          </cell>
          <cell r="N27">
            <v>0</v>
          </cell>
        </row>
        <row r="28">
          <cell r="C28">
            <v>0.42</v>
          </cell>
          <cell r="D28">
            <v>0.54</v>
          </cell>
          <cell r="E28">
            <v>0.48</v>
          </cell>
          <cell r="F28">
            <v>0.25</v>
          </cell>
          <cell r="G28">
            <v>1.88</v>
          </cell>
          <cell r="H28">
            <v>0.54</v>
          </cell>
          <cell r="I28">
            <v>0.58</v>
          </cell>
          <cell r="J28">
            <v>0.46</v>
          </cell>
          <cell r="K28">
            <v>0.15</v>
          </cell>
          <cell r="L28">
            <v>0.32</v>
          </cell>
          <cell r="M28">
            <v>0</v>
          </cell>
          <cell r="N28">
            <v>0</v>
          </cell>
        </row>
        <row r="29">
          <cell r="C29">
            <v>0.29</v>
          </cell>
          <cell r="D29">
            <v>1.53</v>
          </cell>
          <cell r="E29">
            <v>0.42</v>
          </cell>
          <cell r="F29">
            <v>0.26</v>
          </cell>
          <cell r="G29">
            <v>2.02</v>
          </cell>
          <cell r="H29">
            <v>0.78</v>
          </cell>
          <cell r="I29">
            <v>0.58</v>
          </cell>
          <cell r="J29">
            <v>0.46</v>
          </cell>
          <cell r="K29">
            <v>0.2</v>
          </cell>
          <cell r="L29">
            <v>0.32</v>
          </cell>
          <cell r="M29">
            <v>0</v>
          </cell>
          <cell r="N29">
            <v>0</v>
          </cell>
        </row>
        <row r="31">
          <cell r="C31">
            <v>0.29</v>
          </cell>
          <cell r="D31">
            <v>0.58</v>
          </cell>
          <cell r="E31">
            <v>0.38</v>
          </cell>
          <cell r="F31">
            <v>0.29</v>
          </cell>
          <cell r="G31">
            <v>1.32</v>
          </cell>
          <cell r="H31">
            <v>1.25</v>
          </cell>
          <cell r="I31">
            <v>0.7</v>
          </cell>
          <cell r="J31">
            <v>0.44</v>
          </cell>
          <cell r="K31">
            <v>0.19</v>
          </cell>
          <cell r="L31">
            <v>0.38</v>
          </cell>
          <cell r="M31">
            <v>0</v>
          </cell>
          <cell r="N31">
            <v>0</v>
          </cell>
        </row>
        <row r="32">
          <cell r="C32">
            <v>0.27</v>
          </cell>
          <cell r="D32">
            <v>0.34</v>
          </cell>
          <cell r="E32">
            <v>0.32</v>
          </cell>
          <cell r="F32">
            <v>0.29</v>
          </cell>
          <cell r="G32">
            <v>0.58</v>
          </cell>
          <cell r="H32">
            <v>3.49</v>
          </cell>
          <cell r="I32">
            <v>1.39</v>
          </cell>
          <cell r="J32">
            <v>0.42</v>
          </cell>
          <cell r="K32">
            <v>0.14</v>
          </cell>
          <cell r="L32">
            <v>0.36</v>
          </cell>
          <cell r="M32">
            <v>0</v>
          </cell>
          <cell r="N32">
            <v>0</v>
          </cell>
        </row>
        <row r="33">
          <cell r="C33">
            <v>0.21</v>
          </cell>
          <cell r="D33">
            <v>0.38</v>
          </cell>
          <cell r="E33">
            <v>0.26</v>
          </cell>
          <cell r="F33">
            <v>0.32</v>
          </cell>
          <cell r="G33">
            <v>0.44</v>
          </cell>
          <cell r="H33">
            <v>2.02</v>
          </cell>
          <cell r="I33">
            <v>3.56</v>
          </cell>
          <cell r="J33">
            <v>0.4</v>
          </cell>
          <cell r="K33">
            <v>0.14</v>
          </cell>
          <cell r="L33">
            <v>0.34</v>
          </cell>
          <cell r="M33">
            <v>0</v>
          </cell>
          <cell r="N33">
            <v>0</v>
          </cell>
        </row>
        <row r="34">
          <cell r="C34">
            <v>0.18</v>
          </cell>
          <cell r="D34">
            <v>0.46</v>
          </cell>
          <cell r="E34">
            <v>0.21</v>
          </cell>
          <cell r="F34">
            <v>0.32</v>
          </cell>
          <cell r="G34">
            <v>1.25</v>
          </cell>
          <cell r="H34">
            <v>1.18</v>
          </cell>
          <cell r="I34">
            <v>1.81</v>
          </cell>
          <cell r="J34">
            <v>0.42</v>
          </cell>
          <cell r="K34">
            <v>0.24</v>
          </cell>
          <cell r="L34">
            <v>0.32</v>
          </cell>
          <cell r="M34">
            <v>0</v>
          </cell>
          <cell r="N34">
            <v>0</v>
          </cell>
        </row>
        <row r="35">
          <cell r="C35">
            <v>0.18</v>
          </cell>
          <cell r="D35">
            <v>1.11</v>
          </cell>
          <cell r="E35">
            <v>0.14</v>
          </cell>
          <cell r="F35">
            <v>0.48</v>
          </cell>
          <cell r="G35">
            <v>1.46</v>
          </cell>
          <cell r="H35">
            <v>1.04</v>
          </cell>
          <cell r="I35">
            <v>1.18</v>
          </cell>
          <cell r="J35">
            <v>0.4</v>
          </cell>
          <cell r="K35">
            <v>0.27</v>
          </cell>
          <cell r="L35">
            <v>0.32</v>
          </cell>
          <cell r="M35">
            <v>0</v>
          </cell>
          <cell r="N35">
            <v>0</v>
          </cell>
        </row>
        <row r="36">
          <cell r="C36">
            <v>0.22</v>
          </cell>
          <cell r="D36">
            <v>1.39</v>
          </cell>
          <cell r="E36">
            <v>0.12</v>
          </cell>
          <cell r="F36">
            <v>0.66</v>
          </cell>
          <cell r="G36">
            <v>0.66</v>
          </cell>
          <cell r="H36">
            <v>0.74</v>
          </cell>
          <cell r="I36">
            <v>0.82</v>
          </cell>
          <cell r="J36">
            <v>0.4</v>
          </cell>
          <cell r="K36">
            <v>0.26</v>
          </cell>
          <cell r="L36">
            <v>0.32</v>
          </cell>
          <cell r="M36">
            <v>0</v>
          </cell>
          <cell r="N36">
            <v>0</v>
          </cell>
        </row>
        <row r="37">
          <cell r="C37">
            <v>0.25</v>
          </cell>
          <cell r="D37">
            <v>0.7</v>
          </cell>
          <cell r="E37">
            <v>0.38</v>
          </cell>
          <cell r="F37">
            <v>0.5</v>
          </cell>
          <cell r="G37">
            <v>0.46</v>
          </cell>
          <cell r="H37">
            <v>0.48</v>
          </cell>
          <cell r="I37">
            <v>0.66</v>
          </cell>
          <cell r="J37">
            <v>0.4</v>
          </cell>
          <cell r="K37">
            <v>0.28</v>
          </cell>
          <cell r="L37">
            <v>0.3</v>
          </cell>
          <cell r="M37">
            <v>0</v>
          </cell>
          <cell r="N37">
            <v>0</v>
          </cell>
        </row>
        <row r="38">
          <cell r="C38">
            <v>0.34</v>
          </cell>
          <cell r="D38">
            <v>1.88</v>
          </cell>
          <cell r="E38">
            <v>0.29</v>
          </cell>
          <cell r="F38">
            <v>0.4</v>
          </cell>
          <cell r="G38">
            <v>0.5</v>
          </cell>
          <cell r="H38">
            <v>5.73</v>
          </cell>
          <cell r="I38">
            <v>0.86</v>
          </cell>
          <cell r="J38">
            <v>0.4</v>
          </cell>
          <cell r="K38">
            <v>0.32</v>
          </cell>
          <cell r="L38">
            <v>0.3</v>
          </cell>
          <cell r="M38">
            <v>0</v>
          </cell>
          <cell r="N38">
            <v>0</v>
          </cell>
        </row>
        <row r="39">
          <cell r="C39">
            <v>0.22</v>
          </cell>
          <cell r="D39">
            <v>4.54</v>
          </cell>
          <cell r="E39">
            <v>0.44</v>
          </cell>
          <cell r="F39">
            <v>0.34</v>
          </cell>
          <cell r="G39">
            <v>0.36</v>
          </cell>
          <cell r="H39">
            <v>2.37</v>
          </cell>
          <cell r="I39">
            <v>1.04</v>
          </cell>
          <cell r="J39">
            <v>0.38</v>
          </cell>
          <cell r="K39">
            <v>0.28</v>
          </cell>
          <cell r="L39">
            <v>0.3</v>
          </cell>
          <cell r="M39" t="str">
            <v/>
          </cell>
          <cell r="N39">
            <v>0</v>
          </cell>
        </row>
        <row r="40">
          <cell r="C40">
            <v>0.36</v>
          </cell>
          <cell r="D40">
            <v>1.18</v>
          </cell>
          <cell r="E40">
            <v>0.38</v>
          </cell>
          <cell r="F40">
            <v>0.34</v>
          </cell>
          <cell r="G40">
            <v>0.32</v>
          </cell>
          <cell r="H40">
            <v>2.86</v>
          </cell>
          <cell r="I40">
            <v>1.04</v>
          </cell>
          <cell r="J40">
            <v>0.38</v>
          </cell>
          <cell r="K40">
            <v>0.25</v>
          </cell>
          <cell r="L40">
            <v>0.29</v>
          </cell>
          <cell r="N40">
            <v>0</v>
          </cell>
        </row>
        <row r="41">
          <cell r="D41">
            <v>0.58</v>
          </cell>
          <cell r="F41">
            <v>0.42</v>
          </cell>
          <cell r="G41">
            <v>0.3</v>
          </cell>
          <cell r="I41">
            <v>2.93</v>
          </cell>
          <cell r="K41">
            <v>0.24</v>
          </cell>
          <cell r="L41">
            <v>0.29</v>
          </cell>
          <cell r="N41">
            <v>0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2021</v>
          </cell>
        </row>
        <row r="4">
          <cell r="AG4" t="str">
            <v>Ban PiTai,  Banlung, Nan,Y.65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0.37</v>
          </cell>
          <cell r="D9">
            <v>0.22</v>
          </cell>
          <cell r="E9">
            <v>0.34</v>
          </cell>
          <cell r="F9">
            <v>1.31</v>
          </cell>
          <cell r="G9">
            <v>0.72</v>
          </cell>
          <cell r="H9">
            <v>0.68</v>
          </cell>
          <cell r="I9">
            <v>0.86</v>
          </cell>
          <cell r="J9">
            <v>0.44</v>
          </cell>
          <cell r="K9">
            <v>0.4</v>
          </cell>
          <cell r="L9">
            <v>0.28</v>
          </cell>
          <cell r="M9">
            <v>0.19</v>
          </cell>
          <cell r="N9">
            <v>0.16</v>
          </cell>
        </row>
        <row r="10">
          <cell r="C10">
            <v>0.34</v>
          </cell>
          <cell r="D10">
            <v>0.36</v>
          </cell>
          <cell r="E10">
            <v>0.32</v>
          </cell>
          <cell r="F10">
            <v>0.95</v>
          </cell>
          <cell r="G10">
            <v>0.86</v>
          </cell>
          <cell r="H10">
            <v>0.64</v>
          </cell>
          <cell r="I10">
            <v>1.45</v>
          </cell>
          <cell r="J10">
            <v>0.42</v>
          </cell>
          <cell r="K10">
            <v>0.4</v>
          </cell>
          <cell r="L10">
            <v>0.29</v>
          </cell>
          <cell r="M10">
            <v>0.26</v>
          </cell>
          <cell r="N10">
            <v>0.15</v>
          </cell>
        </row>
        <row r="11">
          <cell r="C11">
            <v>0.34</v>
          </cell>
          <cell r="D11">
            <v>0.7</v>
          </cell>
          <cell r="E11">
            <v>0.32</v>
          </cell>
          <cell r="F11">
            <v>0.54</v>
          </cell>
          <cell r="G11">
            <v>4.31</v>
          </cell>
          <cell r="H11">
            <v>0.68</v>
          </cell>
          <cell r="I11">
            <v>2.02</v>
          </cell>
          <cell r="J11">
            <v>0.44</v>
          </cell>
          <cell r="K11">
            <v>0.4</v>
          </cell>
          <cell r="L11">
            <v>0.3</v>
          </cell>
          <cell r="M11">
            <v>0.17</v>
          </cell>
          <cell r="N11">
            <v>0.17</v>
          </cell>
        </row>
        <row r="12">
          <cell r="C12">
            <v>0.32</v>
          </cell>
          <cell r="D12">
            <v>0.37</v>
          </cell>
          <cell r="E12">
            <v>0.31</v>
          </cell>
          <cell r="F12">
            <v>0.38</v>
          </cell>
          <cell r="G12">
            <v>1.37</v>
          </cell>
          <cell r="H12">
            <v>0.64</v>
          </cell>
          <cell r="I12">
            <v>2.08</v>
          </cell>
          <cell r="J12">
            <v>0.44</v>
          </cell>
          <cell r="K12">
            <v>0.39</v>
          </cell>
          <cell r="L12">
            <v>0.3</v>
          </cell>
          <cell r="M12">
            <v>0.24</v>
          </cell>
          <cell r="N12">
            <v>0.19</v>
          </cell>
        </row>
        <row r="13">
          <cell r="C13">
            <v>0.32</v>
          </cell>
          <cell r="D13">
            <v>0.32</v>
          </cell>
          <cell r="E13">
            <v>0.29</v>
          </cell>
          <cell r="F13">
            <v>0.37</v>
          </cell>
          <cell r="G13">
            <v>0.86</v>
          </cell>
          <cell r="H13">
            <v>0.62</v>
          </cell>
          <cell r="I13">
            <v>1.75</v>
          </cell>
          <cell r="J13">
            <v>0.44</v>
          </cell>
          <cell r="K13">
            <v>0.38</v>
          </cell>
          <cell r="L13">
            <v>0.32</v>
          </cell>
          <cell r="M13">
            <v>0.25</v>
          </cell>
          <cell r="N13">
            <v>0.24</v>
          </cell>
        </row>
        <row r="14">
          <cell r="C14">
            <v>0.31</v>
          </cell>
          <cell r="D14">
            <v>0.3</v>
          </cell>
          <cell r="E14">
            <v>0.3</v>
          </cell>
          <cell r="F14">
            <v>0.44</v>
          </cell>
          <cell r="G14">
            <v>0.8</v>
          </cell>
          <cell r="H14">
            <v>0.8</v>
          </cell>
          <cell r="I14">
            <v>1.9</v>
          </cell>
          <cell r="J14">
            <v>0.44</v>
          </cell>
          <cell r="K14">
            <v>0.35</v>
          </cell>
          <cell r="L14">
            <v>0.32</v>
          </cell>
          <cell r="M14">
            <v>0.29</v>
          </cell>
          <cell r="N14">
            <v>0.24</v>
          </cell>
        </row>
        <row r="15">
          <cell r="C15">
            <v>0.29</v>
          </cell>
          <cell r="D15">
            <v>0.3</v>
          </cell>
          <cell r="E15">
            <v>0.29</v>
          </cell>
          <cell r="F15">
            <v>8.36</v>
          </cell>
          <cell r="G15">
            <v>1.16</v>
          </cell>
          <cell r="H15">
            <v>2.26</v>
          </cell>
          <cell r="I15">
            <v>1.25</v>
          </cell>
          <cell r="J15">
            <v>0.44</v>
          </cell>
          <cell r="K15">
            <v>0.35</v>
          </cell>
          <cell r="L15">
            <v>0.31</v>
          </cell>
          <cell r="M15">
            <v>0.29</v>
          </cell>
          <cell r="N15">
            <v>0.17</v>
          </cell>
        </row>
        <row r="16">
          <cell r="C16">
            <v>0.29</v>
          </cell>
          <cell r="D16">
            <v>0.32</v>
          </cell>
          <cell r="E16">
            <v>0.28</v>
          </cell>
          <cell r="F16">
            <v>2.02</v>
          </cell>
          <cell r="G16">
            <v>16.94</v>
          </cell>
          <cell r="H16">
            <v>1.13</v>
          </cell>
          <cell r="I16">
            <v>1.07</v>
          </cell>
          <cell r="J16">
            <v>0.42</v>
          </cell>
          <cell r="K16">
            <v>0.35</v>
          </cell>
          <cell r="L16">
            <v>0.31</v>
          </cell>
          <cell r="M16">
            <v>0.29</v>
          </cell>
          <cell r="N16">
            <v>0.16</v>
          </cell>
        </row>
        <row r="17">
          <cell r="C17">
            <v>0.29</v>
          </cell>
          <cell r="D17">
            <v>0.32</v>
          </cell>
          <cell r="E17">
            <v>0.28</v>
          </cell>
          <cell r="F17">
            <v>1.96</v>
          </cell>
          <cell r="G17">
            <v>5.81</v>
          </cell>
          <cell r="H17">
            <v>0.83</v>
          </cell>
          <cell r="I17">
            <v>1.04</v>
          </cell>
          <cell r="J17">
            <v>0.44</v>
          </cell>
          <cell r="K17">
            <v>0.3</v>
          </cell>
          <cell r="L17">
            <v>0.3</v>
          </cell>
          <cell r="M17">
            <v>0.28</v>
          </cell>
          <cell r="N17">
            <v>0.14</v>
          </cell>
        </row>
        <row r="18">
          <cell r="C18">
            <v>0.29</v>
          </cell>
          <cell r="D18">
            <v>0.35</v>
          </cell>
          <cell r="E18">
            <v>0.29</v>
          </cell>
          <cell r="F18">
            <v>4.31</v>
          </cell>
          <cell r="G18">
            <v>2.26</v>
          </cell>
          <cell r="H18">
            <v>0.74</v>
          </cell>
          <cell r="I18">
            <v>0.86</v>
          </cell>
          <cell r="J18">
            <v>0.44</v>
          </cell>
          <cell r="K18">
            <v>0.33</v>
          </cell>
          <cell r="L18">
            <v>0.29</v>
          </cell>
          <cell r="M18">
            <v>0.25</v>
          </cell>
          <cell r="N18">
            <v>0.14</v>
          </cell>
        </row>
        <row r="20">
          <cell r="C20">
            <v>0.29</v>
          </cell>
          <cell r="D20">
            <v>0.34</v>
          </cell>
          <cell r="E20">
            <v>0.27</v>
          </cell>
          <cell r="F20">
            <v>1.5</v>
          </cell>
          <cell r="G20">
            <v>4.89</v>
          </cell>
          <cell r="H20">
            <v>0.89</v>
          </cell>
          <cell r="I20">
            <v>0.78</v>
          </cell>
          <cell r="J20">
            <v>0.44</v>
          </cell>
          <cell r="K20">
            <v>0.3</v>
          </cell>
          <cell r="L20">
            <v>0.3</v>
          </cell>
          <cell r="M20">
            <v>0.21</v>
          </cell>
          <cell r="N20">
            <v>0.14</v>
          </cell>
        </row>
        <row r="21">
          <cell r="C21">
            <v>0.29</v>
          </cell>
          <cell r="D21">
            <v>0.35</v>
          </cell>
          <cell r="E21">
            <v>0.21</v>
          </cell>
          <cell r="F21">
            <v>1.01</v>
          </cell>
          <cell r="G21">
            <v>12</v>
          </cell>
          <cell r="H21">
            <v>1.65</v>
          </cell>
          <cell r="I21">
            <v>0.7</v>
          </cell>
          <cell r="J21">
            <v>0.44</v>
          </cell>
          <cell r="K21">
            <v>0.3</v>
          </cell>
          <cell r="L21">
            <v>0.32</v>
          </cell>
          <cell r="M21">
            <v>0.29</v>
          </cell>
          <cell r="N21">
            <v>0.14</v>
          </cell>
        </row>
        <row r="22">
          <cell r="C22">
            <v>0.28</v>
          </cell>
          <cell r="D22">
            <v>0.48</v>
          </cell>
          <cell r="E22">
            <v>0.21</v>
          </cell>
          <cell r="F22">
            <v>1.07</v>
          </cell>
          <cell r="G22">
            <v>5.81</v>
          </cell>
          <cell r="H22">
            <v>6.39</v>
          </cell>
          <cell r="I22">
            <v>0.68</v>
          </cell>
          <cell r="J22">
            <v>0.42</v>
          </cell>
          <cell r="K22">
            <v>0.33</v>
          </cell>
          <cell r="L22">
            <v>0.31</v>
          </cell>
          <cell r="M22">
            <v>0.25</v>
          </cell>
          <cell r="N22">
            <v>0.15</v>
          </cell>
        </row>
        <row r="23">
          <cell r="C23">
            <v>0.24</v>
          </cell>
          <cell r="D23">
            <v>0.44</v>
          </cell>
          <cell r="E23">
            <v>0.2</v>
          </cell>
          <cell r="F23">
            <v>1.6</v>
          </cell>
          <cell r="G23">
            <v>2.82</v>
          </cell>
          <cell r="H23">
            <v>2.74</v>
          </cell>
          <cell r="I23">
            <v>0.68</v>
          </cell>
          <cell r="J23">
            <v>0.42</v>
          </cell>
          <cell r="K23">
            <v>0.32</v>
          </cell>
          <cell r="L23">
            <v>0.31</v>
          </cell>
          <cell r="M23">
            <v>0.19</v>
          </cell>
          <cell r="N23">
            <v>0.16</v>
          </cell>
        </row>
        <row r="24">
          <cell r="C24">
            <v>0.24</v>
          </cell>
          <cell r="D24">
            <v>0.39</v>
          </cell>
          <cell r="E24">
            <v>0.21</v>
          </cell>
          <cell r="F24">
            <v>1.01</v>
          </cell>
          <cell r="G24">
            <v>2.32</v>
          </cell>
          <cell r="H24">
            <v>2.74</v>
          </cell>
          <cell r="I24">
            <v>0.66</v>
          </cell>
          <cell r="J24">
            <v>0.4</v>
          </cell>
          <cell r="K24">
            <v>0.33</v>
          </cell>
          <cell r="L24">
            <v>0.31</v>
          </cell>
          <cell r="M24">
            <v>0.2</v>
          </cell>
          <cell r="N24">
            <v>0.22</v>
          </cell>
        </row>
        <row r="25">
          <cell r="C25">
            <v>0.2</v>
          </cell>
          <cell r="D25">
            <v>0.39</v>
          </cell>
          <cell r="E25">
            <v>0.2</v>
          </cell>
          <cell r="F25">
            <v>0.74</v>
          </cell>
          <cell r="G25">
            <v>2.74</v>
          </cell>
          <cell r="H25">
            <v>1.5</v>
          </cell>
          <cell r="I25">
            <v>0.68</v>
          </cell>
          <cell r="J25">
            <v>0.46</v>
          </cell>
          <cell r="K25">
            <v>0.36</v>
          </cell>
          <cell r="L25">
            <v>0.3</v>
          </cell>
          <cell r="M25">
            <v>0.24</v>
          </cell>
          <cell r="N25">
            <v>0.29</v>
          </cell>
        </row>
        <row r="26">
          <cell r="C26">
            <v>0.2</v>
          </cell>
          <cell r="D26">
            <v>1.45</v>
          </cell>
          <cell r="E26">
            <v>0.32</v>
          </cell>
          <cell r="F26">
            <v>0.54</v>
          </cell>
          <cell r="G26">
            <v>1.5</v>
          </cell>
          <cell r="H26">
            <v>1.25</v>
          </cell>
          <cell r="I26">
            <v>0.58</v>
          </cell>
          <cell r="J26">
            <v>0.42</v>
          </cell>
          <cell r="K26">
            <v>0.36</v>
          </cell>
          <cell r="L26">
            <v>0.3</v>
          </cell>
          <cell r="M26">
            <v>0.2</v>
          </cell>
          <cell r="N26">
            <v>0.29</v>
          </cell>
        </row>
        <row r="27">
          <cell r="C27">
            <v>0.2</v>
          </cell>
          <cell r="D27">
            <v>1.16</v>
          </cell>
          <cell r="E27">
            <v>0.33</v>
          </cell>
          <cell r="F27">
            <v>0.4</v>
          </cell>
          <cell r="G27">
            <v>1.25</v>
          </cell>
          <cell r="H27">
            <v>1.1</v>
          </cell>
          <cell r="I27">
            <v>0.5</v>
          </cell>
          <cell r="J27">
            <v>0.4</v>
          </cell>
          <cell r="K27">
            <v>0.34</v>
          </cell>
          <cell r="L27">
            <v>0.3</v>
          </cell>
          <cell r="M27">
            <v>0.26</v>
          </cell>
          <cell r="N27">
            <v>0.29</v>
          </cell>
        </row>
        <row r="28">
          <cell r="C28">
            <v>0.2</v>
          </cell>
          <cell r="D28">
            <v>0.56</v>
          </cell>
          <cell r="E28">
            <v>0.3</v>
          </cell>
          <cell r="F28">
            <v>0.4</v>
          </cell>
          <cell r="G28">
            <v>1.1</v>
          </cell>
          <cell r="H28">
            <v>0.83</v>
          </cell>
          <cell r="I28">
            <v>0.48</v>
          </cell>
          <cell r="J28">
            <v>0.46</v>
          </cell>
          <cell r="K28">
            <v>0.34</v>
          </cell>
          <cell r="L28">
            <v>0.29</v>
          </cell>
          <cell r="M28">
            <v>0.22</v>
          </cell>
          <cell r="N28">
            <v>0.28</v>
          </cell>
        </row>
        <row r="29">
          <cell r="C29">
            <v>0.3</v>
          </cell>
          <cell r="D29">
            <v>0.48</v>
          </cell>
          <cell r="E29">
            <v>0.31</v>
          </cell>
          <cell r="F29">
            <v>0.72</v>
          </cell>
          <cell r="G29">
            <v>1.04</v>
          </cell>
          <cell r="H29">
            <v>0.8</v>
          </cell>
          <cell r="I29">
            <v>0.48</v>
          </cell>
          <cell r="J29">
            <v>0.42</v>
          </cell>
          <cell r="K29">
            <v>0.34</v>
          </cell>
          <cell r="L29">
            <v>0.29</v>
          </cell>
          <cell r="M29">
            <v>0.28</v>
          </cell>
          <cell r="N29">
            <v>0.25</v>
          </cell>
        </row>
        <row r="31">
          <cell r="C31">
            <v>0.3</v>
          </cell>
          <cell r="D31">
            <v>0.78</v>
          </cell>
          <cell r="E31">
            <v>0.29</v>
          </cell>
          <cell r="F31">
            <v>0.58</v>
          </cell>
          <cell r="G31">
            <v>24.3</v>
          </cell>
          <cell r="H31">
            <v>1.4</v>
          </cell>
          <cell r="I31">
            <v>0.46</v>
          </cell>
          <cell r="J31">
            <v>0.44</v>
          </cell>
          <cell r="K31">
            <v>0.33</v>
          </cell>
          <cell r="L31">
            <v>0.29</v>
          </cell>
          <cell r="M31">
            <v>0.29</v>
          </cell>
          <cell r="N31">
            <v>0.29</v>
          </cell>
        </row>
        <row r="32">
          <cell r="C32">
            <v>0.34</v>
          </cell>
          <cell r="D32">
            <v>1.13</v>
          </cell>
          <cell r="E32">
            <v>0.29</v>
          </cell>
          <cell r="F32">
            <v>0.62</v>
          </cell>
          <cell r="G32">
            <v>2.14</v>
          </cell>
          <cell r="H32">
            <v>0.92</v>
          </cell>
          <cell r="I32">
            <v>0.48</v>
          </cell>
          <cell r="J32">
            <v>0.42</v>
          </cell>
          <cell r="K32">
            <v>0.33</v>
          </cell>
          <cell r="L32">
            <v>0.29</v>
          </cell>
          <cell r="M32">
            <v>0.26</v>
          </cell>
          <cell r="N32">
            <v>0.29</v>
          </cell>
        </row>
        <row r="33">
          <cell r="C33">
            <v>0.32</v>
          </cell>
          <cell r="D33">
            <v>1.22</v>
          </cell>
          <cell r="E33">
            <v>0.26</v>
          </cell>
          <cell r="F33">
            <v>0.66</v>
          </cell>
          <cell r="G33">
            <v>4.11</v>
          </cell>
          <cell r="H33">
            <v>0.98</v>
          </cell>
          <cell r="I33">
            <v>1.07</v>
          </cell>
          <cell r="J33">
            <v>0.42</v>
          </cell>
          <cell r="K33">
            <v>0.31</v>
          </cell>
          <cell r="L33">
            <v>0.29</v>
          </cell>
          <cell r="M33">
            <v>0.21</v>
          </cell>
          <cell r="N33">
            <v>0.27</v>
          </cell>
        </row>
        <row r="34">
          <cell r="C34">
            <v>0.31</v>
          </cell>
          <cell r="D34">
            <v>0.66</v>
          </cell>
          <cell r="E34">
            <v>0.2</v>
          </cell>
          <cell r="F34">
            <v>0.76</v>
          </cell>
          <cell r="G34">
            <v>1.9</v>
          </cell>
          <cell r="H34">
            <v>1.37</v>
          </cell>
          <cell r="I34">
            <v>0.54</v>
          </cell>
          <cell r="J34">
            <v>0.4</v>
          </cell>
          <cell r="K34">
            <v>0.32</v>
          </cell>
          <cell r="L34">
            <v>0.3</v>
          </cell>
          <cell r="M34">
            <v>0.27</v>
          </cell>
          <cell r="N34">
            <v>0.19</v>
          </cell>
        </row>
        <row r="35">
          <cell r="C35">
            <v>0.31</v>
          </cell>
          <cell r="D35">
            <v>0.5</v>
          </cell>
          <cell r="E35">
            <v>0.2</v>
          </cell>
          <cell r="F35">
            <v>0.68</v>
          </cell>
          <cell r="G35">
            <v>1.7</v>
          </cell>
          <cell r="H35">
            <v>2.82</v>
          </cell>
          <cell r="I35">
            <v>0.4</v>
          </cell>
          <cell r="J35">
            <v>0.4</v>
          </cell>
          <cell r="K35">
            <v>0.34</v>
          </cell>
          <cell r="L35">
            <v>0.3</v>
          </cell>
          <cell r="M35">
            <v>0.25</v>
          </cell>
          <cell r="N35">
            <v>0.17</v>
          </cell>
        </row>
        <row r="36">
          <cell r="C36">
            <v>0.3</v>
          </cell>
          <cell r="D36">
            <v>0.42</v>
          </cell>
          <cell r="E36">
            <v>0.2</v>
          </cell>
          <cell r="F36">
            <v>0.54</v>
          </cell>
          <cell r="G36">
            <v>1.37</v>
          </cell>
          <cell r="H36">
            <v>1.75</v>
          </cell>
          <cell r="I36">
            <v>0.39</v>
          </cell>
          <cell r="J36">
            <v>0.4</v>
          </cell>
          <cell r="K36">
            <v>0.34</v>
          </cell>
          <cell r="L36">
            <v>0.3</v>
          </cell>
          <cell r="M36">
            <v>0.17</v>
          </cell>
          <cell r="N36">
            <v>0.16</v>
          </cell>
        </row>
        <row r="37">
          <cell r="C37">
            <v>0.27</v>
          </cell>
          <cell r="D37">
            <v>0.37</v>
          </cell>
          <cell r="E37">
            <v>0.2</v>
          </cell>
          <cell r="F37">
            <v>0.56</v>
          </cell>
          <cell r="G37">
            <v>1.28</v>
          </cell>
          <cell r="H37">
            <v>1.13</v>
          </cell>
          <cell r="I37">
            <v>0.39</v>
          </cell>
          <cell r="J37">
            <v>0.42</v>
          </cell>
          <cell r="K37">
            <v>0.32</v>
          </cell>
          <cell r="L37">
            <v>0.23</v>
          </cell>
          <cell r="M37">
            <v>0.17</v>
          </cell>
          <cell r="N37">
            <v>0.14</v>
          </cell>
        </row>
        <row r="38">
          <cell r="C38">
            <v>0.2</v>
          </cell>
          <cell r="D38">
            <v>0.34</v>
          </cell>
          <cell r="E38">
            <v>0.17</v>
          </cell>
          <cell r="F38">
            <v>0.44</v>
          </cell>
          <cell r="G38">
            <v>1.01</v>
          </cell>
          <cell r="H38">
            <v>0.92</v>
          </cell>
          <cell r="I38">
            <v>0.42</v>
          </cell>
          <cell r="J38">
            <v>0.4</v>
          </cell>
          <cell r="K38">
            <v>0.32</v>
          </cell>
          <cell r="L38">
            <v>0.17</v>
          </cell>
          <cell r="M38">
            <v>0.17</v>
          </cell>
          <cell r="N38">
            <v>0.14</v>
          </cell>
        </row>
        <row r="39">
          <cell r="C39">
            <v>0.2</v>
          </cell>
          <cell r="D39">
            <v>0.36</v>
          </cell>
          <cell r="E39">
            <v>0.17</v>
          </cell>
          <cell r="F39">
            <v>0.4</v>
          </cell>
          <cell r="G39">
            <v>0.86</v>
          </cell>
          <cell r="H39">
            <v>0.76</v>
          </cell>
          <cell r="I39">
            <v>0.48</v>
          </cell>
          <cell r="J39">
            <v>0.58</v>
          </cell>
          <cell r="K39">
            <v>0.29</v>
          </cell>
          <cell r="L39">
            <v>0.14</v>
          </cell>
          <cell r="M39" t="str">
            <v/>
          </cell>
          <cell r="N39">
            <v>0.14</v>
          </cell>
        </row>
        <row r="40">
          <cell r="C40">
            <v>0.2</v>
          </cell>
          <cell r="D40">
            <v>0.36</v>
          </cell>
          <cell r="E40">
            <v>0.26</v>
          </cell>
          <cell r="F40">
            <v>0.74</v>
          </cell>
          <cell r="G40">
            <v>0.74</v>
          </cell>
          <cell r="H40">
            <v>0.68</v>
          </cell>
          <cell r="I40">
            <v>0.48</v>
          </cell>
          <cell r="J40">
            <v>0.44</v>
          </cell>
          <cell r="K40">
            <v>0.29</v>
          </cell>
          <cell r="L40">
            <v>0.14</v>
          </cell>
          <cell r="N40">
            <v>0.13</v>
          </cell>
        </row>
        <row r="41">
          <cell r="D41">
            <v>0.35</v>
          </cell>
          <cell r="F41">
            <v>1.9</v>
          </cell>
          <cell r="G41">
            <v>0.68</v>
          </cell>
          <cell r="I41">
            <v>0.48</v>
          </cell>
          <cell r="K41">
            <v>0.29</v>
          </cell>
          <cell r="L41">
            <v>0.15</v>
          </cell>
          <cell r="N41">
            <v>0.12</v>
          </cell>
        </row>
      </sheetData>
      <sheetData sheetId="19">
        <row r="3">
          <cell r="AG3" t="str">
            <v>Nam Pi</v>
          </cell>
          <cell r="AH3" t="str">
            <v>Yom</v>
          </cell>
          <cell r="AI3" t="str">
            <v>Yom</v>
          </cell>
          <cell r="AJ3">
            <v>2022</v>
          </cell>
        </row>
        <row r="4">
          <cell r="AG4" t="str">
            <v>Ban PiTai,  Banlung, Nan,Y.65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B22" sqref="AB22"/>
    </sheetView>
  </sheetViews>
  <sheetFormatPr defaultColWidth="9.140625" defaultRowHeight="21.75"/>
  <cols>
    <col min="1" max="1" width="7.421875" style="3" customWidth="1"/>
    <col min="2" max="2" width="8.28125" style="3" customWidth="1"/>
    <col min="3" max="12" width="9.140625" style="3" customWidth="1"/>
    <col min="13" max="13" width="9.7109375" style="3" customWidth="1"/>
    <col min="14" max="15" width="9.140625" style="3" customWidth="1"/>
    <col min="16" max="16" width="2.7109375" style="3" customWidth="1"/>
    <col min="17" max="17" width="8.140625" style="3" customWidth="1"/>
    <col min="18" max="18" width="6.7109375" style="3" hidden="1" customWidth="1"/>
    <col min="19" max="19" width="7.28125" style="3" hidden="1" customWidth="1"/>
    <col min="20" max="26" width="0" style="3" hidden="1" customWidth="1"/>
    <col min="27" max="16384" width="9.140625" style="3" customWidth="1"/>
  </cols>
  <sheetData>
    <row r="1" spans="1:25" ht="16.5" customHeight="1">
      <c r="A1" s="59" t="s">
        <v>0</v>
      </c>
      <c r="B1" s="60"/>
      <c r="C1" s="61" t="str">
        <f>'[2]c-form'!AG4</f>
        <v>Ban PiTai,  Banlung, Nan,Y.65</v>
      </c>
      <c r="D1" s="61"/>
      <c r="E1" s="61"/>
      <c r="F1" s="61"/>
      <c r="G1" s="61"/>
      <c r="H1" s="61"/>
      <c r="I1" s="61"/>
      <c r="J1" s="61"/>
      <c r="K1" s="2"/>
      <c r="M1" s="59" t="s">
        <v>1</v>
      </c>
      <c r="N1" s="60"/>
      <c r="Y1" s="4" t="str">
        <f>name</f>
        <v>Y.1C</v>
      </c>
    </row>
    <row r="2" spans="1:25" ht="16.5" customHeight="1">
      <c r="A2" s="59" t="s">
        <v>2</v>
      </c>
      <c r="B2" s="60"/>
      <c r="C2" s="61" t="str">
        <f>'[2]c-form'!AG3</f>
        <v>Nam Pi</v>
      </c>
      <c r="D2" s="61"/>
      <c r="E2" s="61"/>
      <c r="F2" s="61"/>
      <c r="G2" s="61"/>
      <c r="H2" s="5"/>
      <c r="I2" s="5"/>
      <c r="J2" s="5"/>
      <c r="K2" s="2"/>
      <c r="M2" s="6" t="s">
        <v>3</v>
      </c>
      <c r="N2" s="7"/>
      <c r="Y2" s="4">
        <f>FIND(".",Y1)</f>
        <v>2</v>
      </c>
    </row>
    <row r="3" spans="1:25" ht="16.5" customHeight="1">
      <c r="A3" s="1" t="s">
        <v>4</v>
      </c>
      <c r="B3" s="1"/>
      <c r="C3" s="61" t="str">
        <f>'[2]c-form'!AH3</f>
        <v>Yom</v>
      </c>
      <c r="D3" s="61"/>
      <c r="E3" s="61"/>
      <c r="F3" s="61"/>
      <c r="G3" s="61"/>
      <c r="H3" s="5"/>
      <c r="I3" s="5"/>
      <c r="J3" s="5"/>
      <c r="K3" s="2"/>
      <c r="M3" s="59" t="s">
        <v>5</v>
      </c>
      <c r="N3" s="59"/>
      <c r="Y3" s="4" t="str">
        <f>LEFT(Y1,Y2-1)&amp;RIGHT(Y1,Y2)</f>
        <v>Y1C</v>
      </c>
    </row>
    <row r="4" spans="1:25" ht="16.5" customHeight="1">
      <c r="A4" s="6" t="s">
        <v>6</v>
      </c>
      <c r="B4" s="8"/>
      <c r="C4" s="62" t="str">
        <f>'[2]c-form'!AI3</f>
        <v>Yom</v>
      </c>
      <c r="D4" s="62"/>
      <c r="E4" s="62"/>
      <c r="F4" s="62"/>
      <c r="G4" s="62"/>
      <c r="J4" s="10" t="s">
        <v>7</v>
      </c>
      <c r="K4" s="63">
        <v>0.3109056294</v>
      </c>
      <c r="L4" s="64"/>
      <c r="M4" s="11" t="s">
        <v>8</v>
      </c>
      <c r="N4" s="65">
        <v>1.559</v>
      </c>
      <c r="O4" s="66"/>
      <c r="Y4" s="4">
        <f>IF(TRIM('[2]c-form'!C7)="","",'[2]c-form'!C7)</f>
        <v>2018</v>
      </c>
    </row>
    <row r="5" spans="1:17" ht="16.5" customHeight="1">
      <c r="A5" s="6"/>
      <c r="B5" s="8"/>
      <c r="C5" s="9"/>
      <c r="D5" s="9"/>
      <c r="E5" s="9"/>
      <c r="F5" s="9"/>
      <c r="G5" s="9"/>
      <c r="J5" s="67" t="s">
        <v>9</v>
      </c>
      <c r="K5" s="68"/>
      <c r="L5" s="13">
        <v>2017</v>
      </c>
      <c r="M5" s="12" t="s">
        <v>10</v>
      </c>
      <c r="N5" s="13">
        <v>2018</v>
      </c>
      <c r="O5" s="14" t="s">
        <v>11</v>
      </c>
      <c r="P5" s="15">
        <v>28</v>
      </c>
      <c r="Q5" s="16" t="s">
        <v>12</v>
      </c>
    </row>
    <row r="6" spans="1:15" ht="16.5" customHeight="1">
      <c r="A6" s="6"/>
      <c r="B6" s="8"/>
      <c r="C6" s="9"/>
      <c r="D6" s="9"/>
      <c r="E6" s="9"/>
      <c r="F6" s="9"/>
      <c r="G6" s="9"/>
      <c r="H6" s="59" t="str">
        <f>IF(TRIM('[2]c-form'!AJ3)&lt;&gt;"","Water  Year   "&amp;'[2]c-form'!AJ3,"Water  Year   ")</f>
        <v>Water  Year   2018</v>
      </c>
      <c r="I6" s="59"/>
      <c r="J6" s="17"/>
      <c r="N6" s="18" t="s">
        <v>13</v>
      </c>
      <c r="O6" s="19">
        <v>0</v>
      </c>
    </row>
    <row r="7" spans="2:15" ht="16.5" customHeight="1">
      <c r="B7" s="69" t="str">
        <f>IF(TRIM('[2]c-form'!AJ3)&lt;&gt;"","Suspended Sediment, in Hundred Tons per Day, Water Year April 1, "&amp;'[2]c-form'!AJ3&amp;" to March 31,  "&amp;'[2]c-form'!AJ3+1,"Suspended Sediment, in Hundred Tons per Day, Water Year April 1,         to March 31,  ")</f>
        <v>Suspended Sediment, in Hundred Tons per Day, Water Year April 1, 2018 to March 31,  2019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2:11" ht="4.5" customHeight="1">
      <c r="B8" s="20"/>
      <c r="C8" s="2"/>
      <c r="D8" s="2"/>
      <c r="E8" s="2"/>
      <c r="F8" s="2"/>
      <c r="G8" s="2"/>
      <c r="H8" s="2"/>
      <c r="I8" s="2"/>
      <c r="J8" s="2"/>
      <c r="K8" s="2"/>
    </row>
    <row r="9" spans="2:16" s="21" customFormat="1" ht="16.5" customHeight="1">
      <c r="B9" s="22" t="s">
        <v>14</v>
      </c>
      <c r="C9" s="23" t="s">
        <v>15</v>
      </c>
      <c r="D9" s="23" t="s">
        <v>16</v>
      </c>
      <c r="E9" s="23" t="s">
        <v>17</v>
      </c>
      <c r="F9" s="23" t="s">
        <v>18</v>
      </c>
      <c r="G9" s="23" t="s">
        <v>19</v>
      </c>
      <c r="H9" s="23" t="s">
        <v>20</v>
      </c>
      <c r="I9" s="23" t="s">
        <v>21</v>
      </c>
      <c r="J9" s="23" t="s">
        <v>22</v>
      </c>
      <c r="K9" s="23" t="s">
        <v>23</v>
      </c>
      <c r="L9" s="23" t="s">
        <v>24</v>
      </c>
      <c r="M9" s="23" t="s">
        <v>25</v>
      </c>
      <c r="N9" s="23" t="s">
        <v>26</v>
      </c>
      <c r="O9" s="71" t="s">
        <v>27</v>
      </c>
      <c r="P9" s="72"/>
    </row>
    <row r="10" ht="3" customHeight="1"/>
    <row r="11" spans="2:19" ht="21.75">
      <c r="B11" s="25">
        <v>1</v>
      </c>
      <c r="C11" s="26">
        <f>IF('[2]Discharge'!C9=0,0,IF(TRIM('[2]Discharge'!C9)="","",IF(COUNT(O6)=0,"",IF(O6=1,(((10^K4)*('[2]Discharge'!C9^N4))/100),((10^K4)*('[2]Discharge'!C9^N4))))))</f>
        <v>0.738167367323266</v>
      </c>
      <c r="D11" s="26">
        <f>IF('[2]Discharge'!D9=0,0,IF(TRIM('[2]Discharge'!D9)="","",IF(COUNT(O6)=0,"",IF(O6=1,(((10^K4)*('[2]Discharge'!D9^N4))/100),((10^K4)*('[2]Discharge'!D9^N4))))))</f>
        <v>0.8751648600122169</v>
      </c>
      <c r="E11" s="26">
        <f>IF('[2]Discharge'!E9=0,0,IF(TRIM('[2]Discharge'!E9)="","",IF(COUNT(O6)=0,"",IF(O6=1,(((10^K4)*('[2]Discharge'!E9^N4))/100),((10^K4)*('[2]Discharge'!E9^N4))))))</f>
        <v>0.946748971901407</v>
      </c>
      <c r="F11" s="26">
        <f>IF('[2]Discharge'!F9=0,0,IF(TRIM('[2]Discharge'!F9)="","",IF(COUNT(O6)=0,"",IF(O6=1,(((10^K4)*('[2]Discharge'!F9^N4))/100),((10^K4)*('[2]Discharge'!F9^N4))))))</f>
        <v>2.373760099746061</v>
      </c>
      <c r="G11" s="26">
        <f>IF('[2]Discharge'!G9=0,0,IF(TRIM('[2]Discharge'!G9)="","",IF(COUNT(O6)=0,"",IF(O6=1,(((10^K4)*('[2]Discharge'!G9^N4))/100),((10^K4)*('[2]Discharge'!G9^N4))))))</f>
        <v>6.075587542063681</v>
      </c>
      <c r="H11" s="26">
        <f>IF('[2]Discharge'!H9=0,0,IF(TRIM('[2]Discharge'!H9)="","",IF(COUNT(O6)=0,"",IF(O6=1,(((10^K4)*('[2]Discharge'!H9^N4))/100),((10^K4)*('[2]Discharge'!H9^N4))))))</f>
        <v>4.092482945228558</v>
      </c>
      <c r="I11" s="26">
        <f>IF('[2]Discharge'!I9=0,0,IF(TRIM('[2]Discharge'!I9)="","",IF(COUNT(O6)=0,"",IF(O6=1,(((10^K4)*('[2]Discharge'!I9^N4))/100),((10^K4)*('[2]Discharge'!I9^N4))))))</f>
        <v>15.268629533456787</v>
      </c>
      <c r="J11" s="26">
        <f>IF('[2]Discharge'!J9=0,0,IF(TRIM('[2]Discharge'!J9)="","",IF(COUNT(O6)=0,"",IF(O6=1,(((10^K4)*('[2]Discharge'!J9^N4))/100),((10^K4)*('[2]Discharge'!J9^N4))))))</f>
        <v>2.0460000001124</v>
      </c>
      <c r="K11" s="26">
        <f>IF('[2]Discharge'!K9=0,0,IF(TRIM('[2]Discharge'!K9)="","",IF(COUNT(O6)=0,"",IF(O6=1,(((10^K4)*('[2]Discharge'!K9^N4))/100),((10^K4)*('[2]Discharge'!K9^N4))))))</f>
        <v>1.306550315137645</v>
      </c>
      <c r="L11" s="26">
        <f>IF('[2]Discharge'!L9=0,0,IF(TRIM('[2]Discharge'!L9)="","",IF(COUNT(O6)=0,"",IF(O6=1,(((10^K4)*('[2]Discharge'!L9^N4))/100),((10^K4)*('[2]Discharge'!L9^N4))))))</f>
        <v>0.6728547430561281</v>
      </c>
      <c r="M11" s="26">
        <f>IF('[2]Discharge'!M9=0,0,IF(TRIM('[2]Discharge'!M9)="","",IF(COUNT(O6)=0,"",IF(O6=1,(((10^K4)*('[2]Discharge'!M9^N4))/100),((10^K4)*('[2]Discharge'!M9^N4))))))</f>
        <v>0.738167367323266</v>
      </c>
      <c r="N11" s="26">
        <f>IF('[2]Discharge'!N9=0,0,IF(TRIM('[2]Discharge'!N9)="","",IF(COUNT(O6)=0,"",IF(O6=1,(((10^K4)*('[2]Discharge'!N9^N4))/100),((10^K4)*('[2]Discharge'!N9^N4))))))</f>
        <v>0.45267682017262584</v>
      </c>
      <c r="O11" s="73"/>
      <c r="P11" s="74"/>
      <c r="Q11" s="4"/>
      <c r="R11" s="28"/>
      <c r="S11" s="28"/>
    </row>
    <row r="12" spans="2:19" ht="21.75">
      <c r="B12" s="25">
        <v>2</v>
      </c>
      <c r="C12" s="26">
        <f>IF('[2]Discharge'!C10=0,0,IF(TRIM('[2]Discharge'!C10)="","",IF(COUNT(O6)=0,"",IF(O6=1,(((10^K4)*('[2]Discharge'!C10^N4))/100),((10^K4)*('[2]Discharge'!C10^N4))))))</f>
        <v>0.738167367323266</v>
      </c>
      <c r="D12" s="26">
        <f>IF('[2]Discharge'!D10=0,0,IF(TRIM('[2]Discharge'!D10)="","",IF(COUNT(O6)=0,"",IF(O6=1,(((10^K4)*('[2]Discharge'!D10^N4))/100),((10^K4)*('[2]Discharge'!D10^N4))))))</f>
        <v>0.8751648600122169</v>
      </c>
      <c r="E12" s="26">
        <f>IF('[2]Discharge'!E10=0,0,IF(TRIM('[2]Discharge'!E10)="","",IF(COUNT(O6)=0,"",IF(O6=1,(((10^K4)*('[2]Discharge'!E10^N4))/100),((10^K4)*('[2]Discharge'!E10^N4))))))</f>
        <v>0.8751648600122169</v>
      </c>
      <c r="F12" s="26">
        <f>IF('[2]Discharge'!F10=0,0,IF(TRIM('[2]Discharge'!F10)="","",IF(COUNT(O6)=0,"",IF(O6=1,(((10^K4)*('[2]Discharge'!F10^N4))/100),((10^K4)*('[2]Discharge'!F10^N4))))))</f>
        <v>1.58807033990956</v>
      </c>
      <c r="G12" s="26">
        <f>IF('[2]Discharge'!G10=0,0,IF(TRIM('[2]Discharge'!G10)="","",IF(COUNT(O6)=0,"",IF(O6=1,(((10^K4)*('[2]Discharge'!G10^N4))/100),((10^K4)*('[2]Discharge'!G10^N4))))))</f>
        <v>4.852012460061576</v>
      </c>
      <c r="H12" s="26">
        <f>IF('[2]Discharge'!H10=0,0,IF(TRIM('[2]Discharge'!H10)="","",IF(COUNT(O6)=0,"",IF(O6=1,(((10^K4)*('[2]Discharge'!H10^N4))/100),((10^K4)*('[2]Discharge'!H10^N4))))))</f>
        <v>0.8751648600122169</v>
      </c>
      <c r="I12" s="26">
        <f>IF('[2]Discharge'!I10=0,0,IF(TRIM('[2]Discharge'!I10)="","",IF(COUNT(O6)=0,"",IF(O6=1,(((10^K4)*('[2]Discharge'!I10^N4))/100),((10^K4)*('[2]Discharge'!I10^N4))))))</f>
        <v>11.698908204241267</v>
      </c>
      <c r="J12" s="26">
        <f>IF('[2]Discharge'!J10=0,0,IF(TRIM('[2]Discharge'!J10)="","",IF(COUNT(O6)=0,"",IF(O6=1,(((10^K4)*('[2]Discharge'!J10^N4))/100),((10^K4)*('[2]Discharge'!J10^N4))))))</f>
        <v>2.0460000001124</v>
      </c>
      <c r="K12" s="26">
        <f>IF('[2]Discharge'!K10=0,0,IF(TRIM('[2]Discharge'!K10)="","",IF(COUNT(O6)=0,"",IF(O6=1,(((10^K4)*('[2]Discharge'!K10^N4))/100),((10^K4)*('[2]Discharge'!K10^N4))))))</f>
        <v>1.306550315137645</v>
      </c>
      <c r="L12" s="26">
        <f>IF('[2]Discharge'!L10=0,0,IF(TRIM('[2]Discharge'!L10)="","",IF(COUNT(O6)=0,"",IF(O6=1,(((10^K4)*('[2]Discharge'!L10^N4))/100),((10^K4)*('[2]Discharge'!L10^N4))))))</f>
        <v>0.6097405651926754</v>
      </c>
      <c r="M12" s="26">
        <f>IF('[2]Discharge'!M10=0,0,IF(TRIM('[2]Discharge'!M10)="","",IF(COUNT(O6)=0,"",IF(O6=1,(((10^K4)*('[2]Discharge'!M10^N4))/100),((10^K4)*('[2]Discharge'!M10^N4))))))</f>
        <v>0.6097405651926754</v>
      </c>
      <c r="N12" s="26">
        <f>IF('[2]Discharge'!N10=0,0,IF(TRIM('[2]Discharge'!N10)="","",IF(COUNT(O6)=0,"",IF(O6=1,(((10^K4)*('[2]Discharge'!N10^N4))/100),((10^K4)*('[2]Discharge'!N10^N4))))))</f>
        <v>0.45267682017262584</v>
      </c>
      <c r="O12" s="73"/>
      <c r="P12" s="74"/>
      <c r="Q12" s="4"/>
      <c r="R12" s="28"/>
      <c r="S12" s="28"/>
    </row>
    <row r="13" spans="2:19" ht="21.75">
      <c r="B13" s="25">
        <v>3</v>
      </c>
      <c r="C13" s="26">
        <f>IF('[2]Discharge'!C11=0,0,IF(TRIM('[2]Discharge'!C11)="","",IF(COUNT(O6)=0,"",IF(O6=1,(((10^K4)*('[2]Discharge'!C11^N4))/100),((10^K4)*('[2]Discharge'!C11^N4))))))</f>
        <v>0.738167367323266</v>
      </c>
      <c r="D13" s="26">
        <f>IF('[2]Discharge'!D11=0,0,IF(TRIM('[2]Discharge'!D11)="","",IF(COUNT(O6)=0,"",IF(O6=1,(((10^K4)*('[2]Discharge'!D11^N4))/100),((10^K4)*('[2]Discharge'!D11^N4))))))</f>
        <v>0.8751648600122169</v>
      </c>
      <c r="E13" s="26">
        <f>IF('[2]Discharge'!E11=0,0,IF(TRIM('[2]Discharge'!E11)="","",IF(COUNT(O6)=0,"",IF(O6=1,(((10^K4)*('[2]Discharge'!E11^N4))/100),((10^K4)*('[2]Discharge'!E11^N4))))))</f>
        <v>0.8056215267124323</v>
      </c>
      <c r="F13" s="26">
        <f>IF('[2]Discharge'!F11=0,0,IF(TRIM('[2]Discharge'!F11)="","",IF(COUNT(O6)=0,"",IF(O6=1,(((10^K4)*('[2]Discharge'!F11^N4))/100),((10^K4)*('[2]Discharge'!F11^N4))))))</f>
        <v>1.444850521789952</v>
      </c>
      <c r="G13" s="26">
        <f>IF('[2]Discharge'!G11=0,0,IF(TRIM('[2]Discharge'!G11)="","",IF(COUNT(O6)=0,"",IF(O6=1,(((10^K4)*('[2]Discharge'!G11^N4))/100),((10^K4)*('[2]Discharge'!G11^N4))))))</f>
        <v>4.593701800512939</v>
      </c>
      <c r="H13" s="26">
        <f>IF('[2]Discharge'!H11=0,0,IF(TRIM('[2]Discharge'!H11)="","",IF(COUNT(O6)=0,"",IF(O6=1,(((10^K4)*('[2]Discharge'!H11^N4))/100),((10^K4)*('[2]Discharge'!H11^N4))))))</f>
        <v>0.8751648600122169</v>
      </c>
      <c r="I13" s="26">
        <f>IF('[2]Discharge'!I11=0,0,IF(TRIM('[2]Discharge'!I11)="","",IF(COUNT(O6)=0,"",IF(O6=1,(((10^K4)*('[2]Discharge'!I11^N4))/100),((10^K4)*('[2]Discharge'!I11^N4))))))</f>
        <v>9.403642300665188</v>
      </c>
      <c r="J13" s="26">
        <f>IF('[2]Discharge'!J11=0,0,IF(TRIM('[2]Discharge'!J11)="","",IF(COUNT(O6)=0,"",IF(O6=1,(((10^K4)*('[2]Discharge'!J11^N4))/100),((10^K4)*('[2]Discharge'!J11^N4))))))</f>
        <v>2.0460000001124</v>
      </c>
      <c r="K13" s="26">
        <f>IF('[2]Discharge'!K11=0,0,IF(TRIM('[2]Discharge'!K11)="","",IF(COUNT(O6)=0,"",IF(O6=1,(((10^K4)*('[2]Discharge'!K11^N4))/100),((10^K4)*('[2]Discharge'!K11^N4))))))</f>
        <v>1.306550315137645</v>
      </c>
      <c r="L13" s="26">
        <f>IF('[2]Discharge'!L11=0,0,IF(TRIM('[2]Discharge'!L11)="","",IF(COUNT(O6)=0,"",IF(O6=1,(((10^K4)*('[2]Discharge'!L11^N4))/100),((10^K4)*('[2]Discharge'!L11^N4))))))</f>
        <v>0.6097405651926754</v>
      </c>
      <c r="M13" s="26">
        <f>IF('[2]Discharge'!M11=0,0,IF(TRIM('[2]Discharge'!M11)="","",IF(COUNT(O6)=0,"",IF(O6=1,(((10^K4)*('[2]Discharge'!M11^N4))/100),((10^K4)*('[2]Discharge'!M11^N4))))))</f>
        <v>0.8056215267124323</v>
      </c>
      <c r="N13" s="26">
        <f>IF('[2]Discharge'!N11=0,0,IF(TRIM('[2]Discharge'!N11)="","",IF(COUNT(O6)=0,"",IF(O6=1,(((10^K4)*('[2]Discharge'!N11^N4))/100),((10^K4)*('[2]Discharge'!N11^N4))))))</f>
        <v>0.45267682017262584</v>
      </c>
      <c r="O13" s="73"/>
      <c r="P13" s="74"/>
      <c r="Q13" s="4"/>
      <c r="R13" s="28"/>
      <c r="S13" s="28"/>
    </row>
    <row r="14" spans="2:17" ht="21.75">
      <c r="B14" s="25">
        <v>4</v>
      </c>
      <c r="C14" s="26">
        <f>IF('[2]Discharge'!C12=0,0,IF(TRIM('[2]Discharge'!C12)="","",IF(COUNT(O6)=0,"",IF(O6=1,(((10^K4)*('[2]Discharge'!C12^N4))/100),((10^K4)*('[2]Discharge'!C12^N4))))))</f>
        <v>0.738167367323266</v>
      </c>
      <c r="D14" s="26">
        <f>IF('[2]Discharge'!D12=0,0,IF(TRIM('[2]Discharge'!D12)="","",IF(COUNT(O6)=0,"",IF(O6=1,(((10^K4)*('[2]Discharge'!D12^N4))/100),((10^K4)*('[2]Discharge'!D12^N4))))))</f>
        <v>1.0203289492678453</v>
      </c>
      <c r="E14" s="26">
        <f>IF('[2]Discharge'!E12=0,0,IF(TRIM('[2]Discharge'!E12)="","",IF(COUNT(O6)=0,"",IF(O6=1,(((10^K4)*('[2]Discharge'!E12^N4))/100),((10^K4)*('[2]Discharge'!E12^N4))))))</f>
        <v>0.738167367323266</v>
      </c>
      <c r="F14" s="26">
        <f>IF('[2]Discharge'!F12=0,0,IF(TRIM('[2]Discharge'!F12)="","",IF(COUNT(O6)=0,"",IF(O6=1,(((10^K4)*('[2]Discharge'!F12^N4))/100),((10^K4)*('[2]Discharge'!F12^N4))))))</f>
        <v>1.0203289492678453</v>
      </c>
      <c r="G14" s="26">
        <f>IF('[2]Discharge'!G12=0,0,IF(TRIM('[2]Discharge'!G12)="","",IF(COUNT(O6)=0,"",IF(O6=1,(((10^K4)*('[2]Discharge'!G12^N4))/100),((10^K4)*('[2]Discharge'!G12^N4))))))</f>
        <v>3.1541358028099338</v>
      </c>
      <c r="H14" s="26">
        <f>IF('[2]Discharge'!H12=0,0,IF(TRIM('[2]Discharge'!H12)="","",IF(COUNT(O6)=0,"",IF(O6=1,(((10^K4)*('[2]Discharge'!H12^N4))/100),((10^K4)*('[2]Discharge'!H12^N4))))))</f>
        <v>1.0203289492678453</v>
      </c>
      <c r="I14" s="26">
        <f>IF('[2]Discharge'!I12=0,0,IF(TRIM('[2]Discharge'!I12)="","",IF(COUNT(O6)=0,"",IF(O6=1,(((10^K4)*('[2]Discharge'!I12^N4))/100),((10^K4)*('[2]Discharge'!I12^N4))))))</f>
        <v>8.16706119899626</v>
      </c>
      <c r="J14" s="26">
        <f>IF('[2]Discharge'!J12=0,0,IF(TRIM('[2]Discharge'!J12)="","",IF(COUNT(O6)=0,"",IF(O6=1,(((10^K4)*('[2]Discharge'!J12^N4))/100),((10^K4)*('[2]Discharge'!J12^N4))))))</f>
        <v>1.7360798707456186</v>
      </c>
      <c r="K14" s="26">
        <f>IF('[2]Discharge'!K12=0,0,IF(TRIM('[2]Discharge'!K12)="","",IF(COUNT(O6)=0,"",IF(O6=1,(((10^K4)*('[2]Discharge'!K12^N4))/100),((10^K4)*('[2]Discharge'!K12^N4))))))</f>
        <v>1.1733118956051143</v>
      </c>
      <c r="L14" s="26">
        <f>IF('[2]Discharge'!L12=0,0,IF(TRIM('[2]Discharge'!L12)="","",IF(COUNT(O6)=0,"",IF(O6=1,(((10^K4)*('[2]Discharge'!L12^N4))/100),((10^K4)*('[2]Discharge'!L12^N4))))))</f>
        <v>0.6097405651926754</v>
      </c>
      <c r="M14" s="26">
        <f>IF('[2]Discharge'!M12=0,0,IF(TRIM('[2]Discharge'!M12)="","",IF(COUNT(O6)=0,"",IF(O6=1,(((10^K4)*('[2]Discharge'!M12^N4))/100),((10^K4)*('[2]Discharge'!M12^N4))))))</f>
        <v>0.5488870084710042</v>
      </c>
      <c r="N14" s="26">
        <f>IF('[2]Discharge'!N12=0,0,IF(TRIM('[2]Discharge'!N12)="","",IF(COUNT(O6)=0,"",IF(O6=1,(((10^K4)*('[2]Discharge'!N12^N4))/100),((10^K4)*('[2]Discharge'!N12^N4))))))</f>
        <v>0.4903623931332394</v>
      </c>
      <c r="O14" s="73"/>
      <c r="P14" s="74"/>
      <c r="Q14" s="4"/>
    </row>
    <row r="15" spans="2:17" ht="21.75">
      <c r="B15" s="25">
        <v>5</v>
      </c>
      <c r="C15" s="26">
        <f>IF('[2]Discharge'!C13=0,0,IF(TRIM('[2]Discharge'!C13)="","",IF(COUNT(O6)=0,"",IF(O6=1,(((10^K4)*('[2]Discharge'!C13^N4))/100),(((10^K4)*('[2]Discharge'!C13^N4)))))))</f>
        <v>0.738167367323266</v>
      </c>
      <c r="D15" s="26">
        <f>IF('[2]Discharge'!D13=0,0,IF(TRIM('[2]Discharge'!D13)="","",IF(COUNT(O6)=0,"",IF(O6=1,(((10^K4)*('[2]Discharge'!D13^N4))/100),((10^K4)*('[2]Discharge'!D13^N4))))))</f>
        <v>0.8056215267124323</v>
      </c>
      <c r="E15" s="26">
        <f>IF('[2]Discharge'!E13=0,0,IF(TRIM('[2]Discharge'!E13)="","",IF(COUNT(O6)=0,"",IF(O6=1,(((10^K4)*('[2]Discharge'!E13^N4))/100),((10^K4)*('[2]Discharge'!E13^N4))))))</f>
        <v>0.6728547430561281</v>
      </c>
      <c r="F15" s="26">
        <f>IF('[2]Discharge'!F13=0,0,IF(TRIM('[2]Discharge'!F13)="","",IF(COUNT(O6)=0,"",IF(O6=1,(((10^K4)*('[2]Discharge'!F13^N4))/100),((10^K4)*('[2]Discharge'!F13^N4))))))</f>
        <v>0.946748971901407</v>
      </c>
      <c r="G15" s="26">
        <f>IF('[2]Discharge'!G13=0,0,IF(TRIM('[2]Discharge'!G13)="","",IF(COUNT(O6)=0,"",IF(O6=1,(((10^K4)*('[2]Discharge'!G13^N4))/100),((10^K4)*('[2]Discharge'!G13^N4))))))</f>
        <v>2.7186242845660833</v>
      </c>
      <c r="H15" s="26">
        <f>IF('[2]Discharge'!H13=0,0,IF(TRIM('[2]Discharge'!H13)="","",IF(COUNT(O6)=0,"",IF(O6=1,(((10^K4)*('[2]Discharge'!H13^N4))/100),((10^K4)*('[2]Discharge'!H13^N4))))))</f>
        <v>0.8056215267124323</v>
      </c>
      <c r="I15" s="26">
        <f>IF('[2]Discharge'!I13=0,0,IF(TRIM('[2]Discharge'!I13)="","",IF(COUNT(O6)=0,"",IF(O6=1,(((10^K4)*('[2]Discharge'!I13^N4))/100),((10^K4)*('[2]Discharge'!I13^N4))))))</f>
        <v>7.44541905387143</v>
      </c>
      <c r="J15" s="26">
        <f>IF('[2]Discharge'!J13=0,0,IF(TRIM('[2]Discharge'!J13)="","",IF(COUNT(O6)=0,"",IF(O6=1,(((10^K4)*('[2]Discharge'!J13^N4))/100),((10^K4)*('[2]Discharge'!J13^N4))))))</f>
        <v>1.8887597970271268</v>
      </c>
      <c r="K15" s="26">
        <f>IF('[2]Discharge'!K13=0,0,IF(TRIM('[2]Discharge'!K13)="","",IF(COUNT(O6)=0,"",IF(O6=1,(((10^K4)*('[2]Discharge'!K13^N4))/100),((10^K4)*('[2]Discharge'!K13^N4))))))</f>
        <v>1.1733118956051143</v>
      </c>
      <c r="L15" s="26">
        <f>IF('[2]Discharge'!L13=0,0,IF(TRIM('[2]Discharge'!L13)="","",IF(COUNT(O6)=0,"",IF(O6=1,(((10^K4)*('[2]Discharge'!L13^N4))/100),((10^K4)*('[2]Discharge'!L13^N4))))))</f>
        <v>0.15363228618334823</v>
      </c>
      <c r="M15" s="26">
        <f>IF('[2]Discharge'!M13=0,0,IF(TRIM('[2]Discharge'!M13)="","",IF(COUNT(O6)=0,"",IF(O6=1,(((10^K4)*('[2]Discharge'!M13^N4))/100),((10^K4)*('[2]Discharge'!M13^N4))))))</f>
        <v>0.5488870084710042</v>
      </c>
      <c r="N15" s="26">
        <f>IF('[2]Discharge'!N13=0,0,IF(TRIM('[2]Discharge'!N13)="","",IF(COUNT(O6)=0,"",IF(O6=1,(((10^K4)*('[2]Discharge'!N13^N4))/100),((10^K4)*('[2]Discharge'!N13^N4))))))</f>
        <v>0.4903623931332394</v>
      </c>
      <c r="O15" s="73"/>
      <c r="P15" s="74"/>
      <c r="Q15" s="4"/>
    </row>
    <row r="16" spans="2:17" ht="21.75">
      <c r="B16" s="25">
        <v>6</v>
      </c>
      <c r="C16" s="26">
        <f>IF('[2]Discharge'!C14=0,0,IF(TRIM('[2]Discharge'!C14)="","",IF(COUNT(O6)=0,"",IF(O6=1,(((10^K4)*('[2]Discharge'!C14^N4))/100),((10^K4)*('[2]Discharge'!C14^N4))))))</f>
        <v>0.738167367323266</v>
      </c>
      <c r="D16" s="26">
        <f>IF('[2]Discharge'!D14=0,0,IF(TRIM('[2]Discharge'!D14)="","",IF(COUNT(O6)=0,"",IF(O6=1,(((10^K4)*('[2]Discharge'!D14^N4))/100),((10^K4)*('[2]Discharge'!D14^N4))))))</f>
        <v>0.8056215267124323</v>
      </c>
      <c r="E16" s="26">
        <f>IF('[2]Discharge'!E14=0,0,IF(TRIM('[2]Discharge'!E14)="","",IF(COUNT(O6)=0,"",IF(O6=1,(((10^K4)*('[2]Discharge'!E14^N4))/100),((10^K4)*('[2]Discharge'!E14^N4))))))</f>
        <v>0.738167367323266</v>
      </c>
      <c r="F16" s="26">
        <f>IF('[2]Discharge'!F14=0,0,IF(TRIM('[2]Discharge'!F14)="","",IF(COUNT(O6)=0,"",IF(O6=1,(((10^K4)*('[2]Discharge'!F14^N4))/100),((10^K4)*('[2]Discharge'!F14^N4))))))</f>
        <v>0.8751648600122169</v>
      </c>
      <c r="G16" s="26">
        <f>IF('[2]Discharge'!G14=0,0,IF(TRIM('[2]Discharge'!G14)="","",IF(COUNT(O6)=0,"",IF(O6=1,(((10^K4)*('[2]Discharge'!G14^N4))/100),((10^K4)*('[2]Discharge'!G14^N4))))))</f>
        <v>2.20769841907982</v>
      </c>
      <c r="H16" s="26">
        <f>IF('[2]Discharge'!H14=0,0,IF(TRIM('[2]Discharge'!H14)="","",IF(COUNT(O6)=0,"",IF(O6=1,(((10^K4)*('[2]Discharge'!H14^N4))/100),((10^K4)*('[2]Discharge'!H14^N4))))))</f>
        <v>0.8056215267124323</v>
      </c>
      <c r="I16" s="26">
        <f>IF('[2]Discharge'!I14=0,0,IF(TRIM('[2]Discharge'!I14)="","",IF(COUNT(O6)=0,"",IF(O6=1,(((10^K4)*('[2]Discharge'!I14^N4))/100),((10^K4)*('[2]Discharge'!I14^N4))))))</f>
        <v>6.7480328547170165</v>
      </c>
      <c r="J16" s="26">
        <f>IF('[2]Discharge'!J14=0,0,IF(TRIM('[2]Discharge'!J14)="","",IF(COUNT(O6)=0,"",IF(O6=1,(((10^K4)*('[2]Discharge'!J14^N4))/100),((10^K4)*('[2]Discharge'!J14^N4))))))</f>
        <v>1.7360798707456186</v>
      </c>
      <c r="K16" s="26">
        <f>IF('[2]Discharge'!K14=0,0,IF(TRIM('[2]Discharge'!K14)="","",IF(COUNT(O6)=0,"",IF(O6=1,(((10^K4)*('[2]Discharge'!K14^N4))/100),((10^K4)*('[2]Discharge'!K14^N4))))))</f>
        <v>1.0958629567646772</v>
      </c>
      <c r="L16" s="26">
        <f>IF('[2]Discharge'!L14=0,0,IF(TRIM('[2]Discharge'!L14)="","",IF(COUNT(O6)=0,"",IF(O6=1,(((10^K4)*('[2]Discharge'!L14^N4))/100),((10^K4)*('[2]Discharge'!L14^N4))))))</f>
        <v>0.41608420334432966</v>
      </c>
      <c r="M16" s="26">
        <f>IF('[2]Discharge'!M14=0,0,IF(TRIM('[2]Discharge'!M14)="","",IF(COUNT(O6)=0,"",IF(O6=1,(((10^K4)*('[2]Discharge'!M14^N4))/100),((10^K4)*('[2]Discharge'!M14^N4))))))</f>
        <v>0.5488870084710042</v>
      </c>
      <c r="N16" s="26">
        <f>IF('[2]Discharge'!N14=0,0,IF(TRIM('[2]Discharge'!N14)="","",IF(COUNT(O6)=0,"",IF(O6=1,(((10^K4)*('[2]Discharge'!N14^N4))/100),((10^K4)*('[2]Discharge'!N14^N4))))))</f>
        <v>0.45267682017262584</v>
      </c>
      <c r="O16" s="73"/>
      <c r="P16" s="74"/>
      <c r="Q16" s="4"/>
    </row>
    <row r="17" spans="2:17" ht="21.75">
      <c r="B17" s="25">
        <v>7</v>
      </c>
      <c r="C17" s="26">
        <f>IF('[2]Discharge'!C15=0,0,IF(TRIM('[2]Discharge'!C15)="","",IF(COUNT(O6)=0,"",IF(O6=1,(((10^K4)*('[2]Discharge'!C15^N4))/100),((10^K4)*('[2]Discharge'!C15^N4))))))</f>
        <v>0.738167367323266</v>
      </c>
      <c r="D17" s="26">
        <f>IF('[2]Discharge'!D15=0,0,IF(TRIM('[2]Discharge'!D15)="","",IF(COUNT(O6)=0,"",IF(O6=1,(((10^K4)*('[2]Discharge'!D15^N4))/100),((10^K4)*('[2]Discharge'!D15^N4))))))</f>
        <v>0.738167367323266</v>
      </c>
      <c r="E17" s="26">
        <f>IF('[2]Discharge'!E15=0,0,IF(TRIM('[2]Discharge'!E15)="","",IF(COUNT(O6)=0,"",IF(O6=1,(((10^K4)*('[2]Discharge'!E15^N4))/100),((10^K4)*('[2]Discharge'!E15^N4))))))</f>
        <v>1.58807033990956</v>
      </c>
      <c r="F17" s="26">
        <f>IF('[2]Discharge'!F15=0,0,IF(TRIM('[2]Discharge'!F15)="","",IF(COUNT(O6)=0,"",IF(O6=1,(((10^K4)*('[2]Discharge'!F15^N4))/100),((10^K4)*('[2]Discharge'!F15^N4))))))</f>
        <v>0.8056215267124323</v>
      </c>
      <c r="G17" s="26">
        <f>IF('[2]Discharge'!G15=0,0,IF(TRIM('[2]Discharge'!G15)="","",IF(COUNT(O6)=0,"",IF(O6=1,(((10^K4)*('[2]Discharge'!G15^N4))/100),((10^K4)*('[2]Discharge'!G15^N4))))))</f>
        <v>2.5440963946714703</v>
      </c>
      <c r="H17" s="26">
        <f>IF('[2]Discharge'!H15=0,0,IF(TRIM('[2]Discharge'!H15)="","",IF(COUNT(O6)=0,"",IF(O6=1,(((10^K4)*('[2]Discharge'!H15^N4))/100),((10^K4)*('[2]Discharge'!H15^N4))))))</f>
        <v>0.738167367323266</v>
      </c>
      <c r="I17" s="26">
        <f>IF('[2]Discharge'!I15=0,0,IF(TRIM('[2]Discharge'!I15)="","",IF(COUNT(O6)=0,"",IF(O6=1,(((10^K4)*('[2]Discharge'!I15^N4))/100),((10^K4)*('[2]Discharge'!I15^N4))))))</f>
        <v>6.075587542063681</v>
      </c>
      <c r="J17" s="26">
        <f>IF('[2]Discharge'!J15=0,0,IF(TRIM('[2]Discharge'!J15)="","",IF(COUNT(O6)=0,"",IF(O6=1,(((10^K4)*('[2]Discharge'!J15^N4))/100),((10^K4)*('[2]Discharge'!J15^N4))))))</f>
        <v>1.8887597970271268</v>
      </c>
      <c r="K17" s="26">
        <f>IF('[2]Discharge'!K15=0,0,IF(TRIM('[2]Discharge'!K15)="","",IF(COUNT(O6)=0,"",IF(O6=1,(((10^K4)*('[2]Discharge'!K15^N4))/100),((10^K4)*('[2]Discharge'!K15^N4))))))</f>
        <v>1.0203289492678453</v>
      </c>
      <c r="L17" s="26">
        <f>IF('[2]Discharge'!L15=0,0,IF(TRIM('[2]Discharge'!L15)="","",IF(COUNT(O6)=0,"",IF(O6=1,(((10^K4)*('[2]Discharge'!L15^N4))/100),((10^K4)*('[2]Discharge'!L15^N4))))))</f>
        <v>0.738167367323266</v>
      </c>
      <c r="M17" s="26">
        <f>IF('[2]Discharge'!M15=0,0,IF(TRIM('[2]Discharge'!M15)="","",IF(COUNT(O6)=0,"",IF(O6=1,(((10^K4)*('[2]Discharge'!M15^N4))/100),((10^K4)*('[2]Discharge'!M15^N4))))))</f>
        <v>0.6728547430561281</v>
      </c>
      <c r="N17" s="26">
        <f>IF('[2]Discharge'!N15=0,0,IF(TRIM('[2]Discharge'!N15)="","",IF(COUNT(O6)=0,"",IF(O6=1,(((10^K4)*('[2]Discharge'!N15^N4))/100),((10^K4)*('[2]Discharge'!N15^N4))))))</f>
        <v>0.25052385095523527</v>
      </c>
      <c r="O17" s="73"/>
      <c r="P17" s="74"/>
      <c r="Q17" s="4"/>
    </row>
    <row r="18" spans="2:17" ht="21.75">
      <c r="B18" s="25">
        <v>8</v>
      </c>
      <c r="C18" s="26">
        <f>IF('[2]Discharge'!C16=0,0,IF(TRIM('[2]Discharge'!C16)="","",IF(COUNT(O6)=0,"",IF(O6=1,(((10^K4)*('[2]Discharge'!C16^N4))/100),((10^K4)*('[2]Discharge'!C16^N4))))))</f>
        <v>0.738167367323266</v>
      </c>
      <c r="D18" s="26">
        <f>IF('[2]Discharge'!D16=0,0,IF(TRIM('[2]Discharge'!D16)="","",IF(COUNT(O6)=0,"",IF(O6=1,(((10^K4)*('[2]Discharge'!D16^N4))/100),((10^K4)*('[2]Discharge'!D16^N4))))))</f>
        <v>0.6728547430561281</v>
      </c>
      <c r="E18" s="26">
        <f>IF('[2]Discharge'!E16=0,0,IF(TRIM('[2]Discharge'!E16)="","",IF(COUNT(O6)=0,"",IF(O6=1,(((10^K4)*('[2]Discharge'!E16^N4))/100),((10^K4)*('[2]Discharge'!E16^N4))))))</f>
        <v>6.075587542063681</v>
      </c>
      <c r="F18" s="26">
        <f>IF('[2]Discharge'!F16=0,0,IF(TRIM('[2]Discharge'!F16)="","",IF(COUNT(O6)=0,"",IF(O6=1,(((10^K4)*('[2]Discharge'!F16^N4))/100),((10^K4)*('[2]Discharge'!F16^N4))))))</f>
        <v>0.738167367323266</v>
      </c>
      <c r="G18" s="26">
        <f>IF('[2]Discharge'!G16=0,0,IF(TRIM('[2]Discharge'!G16)="","",IF(COUNT(O6)=0,"",IF(O6=1,(((10^K4)*('[2]Discharge'!G16^N4))/100),((10^K4)*('[2]Discharge'!G16^N4))))))</f>
        <v>1.7360798707456186</v>
      </c>
      <c r="H18" s="26">
        <f>IF('[2]Discharge'!H16=0,0,IF(TRIM('[2]Discharge'!H16)="","",IF(COUNT(O6)=0,"",IF(O6=1,(((10^K4)*('[2]Discharge'!H16^N4))/100),((10^K4)*('[2]Discharge'!H16^N4))))))</f>
        <v>0.6728547430561281</v>
      </c>
      <c r="I18" s="26">
        <f>IF('[2]Discharge'!I16=0,0,IF(TRIM('[2]Discharge'!I16)="","",IF(COUNT(O6)=0,"",IF(O6=1,(((10^K4)*('[2]Discharge'!I16^N4))/100),((10^K4)*('[2]Discharge'!I16^N4))))))</f>
        <v>4.852012460061576</v>
      </c>
      <c r="J18" s="26">
        <f>IF('[2]Discharge'!J16=0,0,IF(TRIM('[2]Discharge'!J16)="","",IF(COUNT(O6)=0,"",IF(O6=1,(((10^K4)*('[2]Discharge'!J16^N4))/100),((10^K4)*('[2]Discharge'!J16^N4))))))</f>
        <v>2.0460000001124</v>
      </c>
      <c r="K18" s="26">
        <f>IF('[2]Discharge'!K16=0,0,IF(TRIM('[2]Discharge'!K16)="","",IF(COUNT(O6)=0,"",IF(O6=1,(((10^K4)*('[2]Discharge'!K16^N4))/100),((10^K4)*('[2]Discharge'!K16^N4))))))</f>
        <v>0.946748971901407</v>
      </c>
      <c r="L18" s="26">
        <f>IF('[2]Discharge'!L16=0,0,IF(TRIM('[2]Discharge'!L16)="","",IF(COUNT(O6)=0,"",IF(O6=1,(((10^K4)*('[2]Discharge'!L16^N4))/100),((10^K4)*('[2]Discharge'!L16^N4))))))</f>
        <v>0.738167367323266</v>
      </c>
      <c r="M18" s="26">
        <f>IF('[2]Discharge'!M16=0,0,IF(TRIM('[2]Discharge'!M16)="","",IF(COUNT(O6)=0,"",IF(O6=1,(((10^K4)*('[2]Discharge'!M16^N4))/100),((10^K4)*('[2]Discharge'!M16^N4))))))</f>
        <v>0.3806109346525847</v>
      </c>
      <c r="N18" s="26">
        <f>IF('[2]Discharge'!N16=0,0,IF(TRIM('[2]Discharge'!N16)="","",IF(COUNT(O6)=0,"",IF(O6=1,(((10^K4)*('[2]Discharge'!N16^N4))/100),((10^K4)*('[2]Discharge'!N16^N4))))))</f>
        <v>0.4903623931332394</v>
      </c>
      <c r="O18" s="73"/>
      <c r="P18" s="74"/>
      <c r="Q18" s="4"/>
    </row>
    <row r="19" spans="2:17" ht="21.75">
      <c r="B19" s="25">
        <v>9</v>
      </c>
      <c r="C19" s="26">
        <f>IF('[2]Discharge'!C17=0,0,IF(TRIM('[2]Discharge'!C17)="","",IF(COUNT(O6)=0,"",IF(O6=1,(((10^K4)*('[2]Discharge'!C17^N4))/100),((10^K4)*('[2]Discharge'!C17^N4))))))</f>
        <v>0.738167367323266</v>
      </c>
      <c r="D19" s="26">
        <f>IF('[2]Discharge'!D17=0,0,IF(TRIM('[2]Discharge'!D17)="","",IF(COUNT(O6)=0,"",IF(O6=1,(((10^K4)*('[2]Discharge'!D17^N4))/100),((10^K4)*('[2]Discharge'!D17^N4))))))</f>
        <v>0.6728547430561281</v>
      </c>
      <c r="E19" s="26">
        <f>IF('[2]Discharge'!E17=0,0,IF(TRIM('[2]Discharge'!E17)="","",IF(COUNT(O6)=0,"",IF(O6=1,(((10^K4)*('[2]Discharge'!E17^N4))/100),((10^K4)*('[2]Discharge'!E17^N4))))))</f>
        <v>1.7360798707456186</v>
      </c>
      <c r="F19" s="26">
        <f>IF('[2]Discharge'!F17=0,0,IF(TRIM('[2]Discharge'!F17)="","",IF(COUNT(O6)=0,"",IF(O6=1,(((10^K4)*('[2]Discharge'!F17^N4))/100),((10^K4)*('[2]Discharge'!F17^N4))))))</f>
        <v>0.738167367323266</v>
      </c>
      <c r="G19" s="26">
        <f>IF('[2]Discharge'!G17=0,0,IF(TRIM('[2]Discharge'!G17)="","",IF(COUNT(O6)=0,"",IF(O6=1,(((10^K4)*('[2]Discharge'!G17^N4))/100),((10^K4)*('[2]Discharge'!G17^N4))))))</f>
        <v>1.7360798707456186</v>
      </c>
      <c r="H19" s="26">
        <f>IF('[2]Discharge'!H17=0,0,IF(TRIM('[2]Discharge'!H17)="","",IF(COUNT(O6)=0,"",IF(O6=1,(((10^K4)*('[2]Discharge'!H17^N4))/100),((10^K4)*('[2]Discharge'!H17^N4))))))</f>
        <v>0.6728547430561281</v>
      </c>
      <c r="I19" s="26">
        <f>IF('[2]Discharge'!I17=0,0,IF(TRIM('[2]Discharge'!I17)="","",IF(COUNT(O6)=0,"",IF(O6=1,(((10^K4)*('[2]Discharge'!I17^N4))/100),((10^K4)*('[2]Discharge'!I17^N4))))))</f>
        <v>4.34049776640748</v>
      </c>
      <c r="J19" s="26">
        <f>IF('[2]Discharge'!J17=0,0,IF(TRIM('[2]Discharge'!J17)="","",IF(COUNT(O6)=0,"",IF(O6=1,(((10^K4)*('[2]Discharge'!J17^N4))/100),((10^K4)*('[2]Discharge'!J17^N4))))))</f>
        <v>2.0460000001124</v>
      </c>
      <c r="K19" s="26">
        <f>IF('[2]Discharge'!K17=0,0,IF(TRIM('[2]Discharge'!K17)="","",IF(COUNT(O6)=0,"",IF(O6=1,(((10^K4)*('[2]Discharge'!K17^N4))/100),((10^K4)*('[2]Discharge'!K17^N4))))))</f>
        <v>0.8751648600122169</v>
      </c>
      <c r="L19" s="26">
        <f>IF('[2]Discharge'!L17=0,0,IF(TRIM('[2]Discharge'!L17)="","",IF(COUNT(O6)=0,"",IF(O6=1,(((10^K4)*('[2]Discharge'!L17^N4))/100),((10^K4)*('[2]Discharge'!L17^N4))))))</f>
        <v>1.444850521789952</v>
      </c>
      <c r="M19" s="26">
        <f>IF('[2]Discharge'!M17=0,0,IF(TRIM('[2]Discharge'!M17)="","",IF(COUNT(O6)=0,"",IF(O6=1,(((10^K4)*('[2]Discharge'!M17^N4))/100),((10^K4)*('[2]Discharge'!M17^N4))))))</f>
        <v>0.3131393642447149</v>
      </c>
      <c r="N19" s="26">
        <f>IF('[2]Discharge'!N17=0,0,IF(TRIM('[2]Discharge'!N17)="","",IF(COUNT(O6)=0,"",IF(O6=1,(((10^K4)*('[2]Discharge'!N17^N4))/100),((10^K4)*('[2]Discharge'!N17^N4))))))</f>
        <v>0.45267682017262584</v>
      </c>
      <c r="O19" s="73"/>
      <c r="P19" s="74"/>
      <c r="Q19" s="4"/>
    </row>
    <row r="20" spans="2:17" ht="21.75">
      <c r="B20" s="25">
        <v>10</v>
      </c>
      <c r="C20" s="26">
        <f>IF('[2]Discharge'!C18=0,0,IF(TRIM('[2]Discharge'!C18)="","",IF(COUNT(O6)=0,"",IF(O6=1,(((10^K4)*('[2]Discharge'!C18^N4))/100),((10^K4)*('[2]Discharge'!C18^N4))))))</f>
        <v>0.738167367323266</v>
      </c>
      <c r="D20" s="26">
        <f>IF('[2]Discharge'!D18=0,0,IF(TRIM('[2]Discharge'!D18)="","",IF(COUNT(O6)=0,"",IF(O6=1,(((10^K4)*('[2]Discharge'!D18^N4))/100),((10^K4)*('[2]Discharge'!D18^N4))))))</f>
        <v>0.6097405651926754</v>
      </c>
      <c r="E20" s="26">
        <f>IF('[2]Discharge'!E18=0,0,IF(TRIM('[2]Discharge'!E18)="","",IF(COUNT(O6)=0,"",IF(O6=1,(((10^K4)*('[2]Discharge'!E18^N4))/100),((10^K4)*('[2]Discharge'!E18^N4))))))</f>
        <v>1.7360798707456186</v>
      </c>
      <c r="F20" s="26">
        <f>IF('[2]Discharge'!F18=0,0,IF(TRIM('[2]Discharge'!F18)="","",IF(COUNT(O6)=0,"",IF(O6=1,(((10^K4)*('[2]Discharge'!F18^N4))/100),((10^K4)*('[2]Discharge'!F18^N4))))))</f>
        <v>1.0203289492678453</v>
      </c>
      <c r="G20" s="26">
        <f>IF('[2]Discharge'!G18=0,0,IF(TRIM('[2]Discharge'!G18)="","",IF(COUNT(O6)=0,"",IF(O6=1,(((10^K4)*('[2]Discharge'!G18^N4))/100),((10^K4)*('[2]Discharge'!G18^N4))))))</f>
        <v>4.593701800512939</v>
      </c>
      <c r="H20" s="26">
        <f>IF('[2]Discharge'!H18=0,0,IF(TRIM('[2]Discharge'!H18)="","",IF(COUNT(O6)=0,"",IF(O6=1,(((10^K4)*('[2]Discharge'!H18^N4))/100),((10^K4)*('[2]Discharge'!H18^N4))))))</f>
        <v>0.6097405651926754</v>
      </c>
      <c r="I20" s="26">
        <f>IF('[2]Discharge'!I18=0,0,IF(TRIM('[2]Discharge'!I18)="","",IF(COUNT(O6)=0,"",IF(O6=1,(((10^K4)*('[2]Discharge'!I18^N4))/100),((10^K4)*('[2]Discharge'!I18^N4))))))</f>
        <v>4.092482945228558</v>
      </c>
      <c r="J20" s="26">
        <f>IF('[2]Discharge'!J18=0,0,IF(TRIM('[2]Discharge'!J18)="","",IF(COUNT(O6)=0,"",IF(O6=1,(((10^K4)*('[2]Discharge'!J18^N4))/100),((10^K4)*('[2]Discharge'!J18^N4))))))</f>
        <v>1.8887597970271268</v>
      </c>
      <c r="K20" s="26">
        <f>IF('[2]Discharge'!K18=0,0,IF(TRIM('[2]Discharge'!K18)="","",IF(COUNT(O6)=0,"",IF(O6=1,(((10^K4)*('[2]Discharge'!K18^N4))/100),((10^K4)*('[2]Discharge'!K18^N4))))))</f>
        <v>0.8056215267124323</v>
      </c>
      <c r="L20" s="26">
        <f>IF('[2]Discharge'!L18=0,0,IF(TRIM('[2]Discharge'!L18)="","",IF(COUNT(O6)=0,"",IF(O6=1,(((10^K4)*('[2]Discharge'!L18^N4))/100),((10^K4)*('[2]Discharge'!L18^N4))))))</f>
        <v>1.0203289492678453</v>
      </c>
      <c r="M20" s="26">
        <f>IF('[2]Discharge'!M18=0,0,IF(TRIM('[2]Discharge'!M18)="","",IF(COUNT(O6)=0,"",IF(O6=1,(((10^K4)*('[2]Discharge'!M18^N4))/100),((10^K4)*('[2]Discharge'!M18^N4))))))</f>
        <v>0.3131393642447149</v>
      </c>
      <c r="N20" s="26">
        <f>IF('[2]Discharge'!N18=0,0,IF(TRIM('[2]Discharge'!N18)="","",IF(COUNT(O6)=0,"",IF(O6=1,(((10^K4)*('[2]Discharge'!N18^N4))/100),((10^K4)*('[2]Discharge'!N18^N4))))))</f>
        <v>0.45267682017262584</v>
      </c>
      <c r="O20" s="73"/>
      <c r="P20" s="74"/>
      <c r="Q20" s="4"/>
    </row>
    <row r="21" spans="2:17" ht="3.7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73"/>
      <c r="P21" s="74"/>
      <c r="Q21" s="4"/>
    </row>
    <row r="22" spans="2:17" ht="21.75">
      <c r="B22" s="25">
        <v>11</v>
      </c>
      <c r="C22" s="26">
        <f>IF('[2]Discharge'!C20=0,0,IF(TRIM('[2]Discharge'!C20)="","",IF(COUNT(O6)=0,"",IF(O6=1,(((10^K4)*('[2]Discharge'!C20^N4))/100),((10^K4)*('[2]Discharge'!C20^N4))))))</f>
        <v>0.738167367323266</v>
      </c>
      <c r="D22" s="26">
        <f>IF('[2]Discharge'!D20=0,0,IF(TRIM('[2]Discharge'!D20)="","",IF(COUNT(O6)=0,"",IF(O6=1,(((10^K4)*('[2]Discharge'!D20^N4))/100),((10^K4)*('[2]Discharge'!D20^N4))))))</f>
        <v>0.6728547430561281</v>
      </c>
      <c r="E22" s="26">
        <f>IF('[2]Discharge'!E20=0,0,IF(TRIM('[2]Discharge'!E20)="","",IF(COUNT(O6)=0,"",IF(O6=1,(((10^K4)*('[2]Discharge'!E20^N4))/100),((10^K4)*('[2]Discharge'!E20^N4))))))</f>
        <v>1.444850521789952</v>
      </c>
      <c r="F22" s="26">
        <f>IF('[2]Discharge'!F20=0,0,IF(TRIM('[2]Discharge'!F20)="","",IF(COUNT(O6)=0,"",IF(O6=1,(((10^K4)*('[2]Discharge'!F20^N4))/100),((10^K4)*('[2]Discharge'!F20^N4))))))</f>
        <v>1.7360798707456186</v>
      </c>
      <c r="G22" s="26">
        <f>IF('[2]Discharge'!G20=0,0,IF(TRIM('[2]Discharge'!G20)="","",IF(COUNT(O6)=0,"",IF(O6=1,(((10^K4)*('[2]Discharge'!G20^N4))/100),((10^K4)*('[2]Discharge'!G20^N4))))))</f>
        <v>2.373760099746061</v>
      </c>
      <c r="H22" s="26">
        <f>IF('[2]Discharge'!H20=0,0,IF(TRIM('[2]Discharge'!H20)="","",IF(COUNT(O6)=0,"",IF(O6=1,(((10^K4)*('[2]Discharge'!H20^N4))/100),((10^K4)*('[2]Discharge'!H20^N4))))))</f>
        <v>0.6728547430561281</v>
      </c>
      <c r="I22" s="26">
        <f>IF('[2]Discharge'!I20=0,0,IF(TRIM('[2]Discharge'!I20)="","",IF(COUNT(O6)=0,"",IF(O6=1,(((10^K4)*('[2]Discharge'!I20^N4))/100),((10^K4)*('[2]Discharge'!I20^N4))))))</f>
        <v>11.225579892445396</v>
      </c>
      <c r="J22" s="26">
        <f>IF('[2]Discharge'!J20=0,0,IF(TRIM('[2]Discharge'!J20)="","",IF(COUNT(O6)=0,"",IF(O6=1,(((10^K4)*('[2]Discharge'!J20^N4))/100),((10^K4)*('[2]Discharge'!J20^N4))))))</f>
        <v>2.373760099746061</v>
      </c>
      <c r="K22" s="26">
        <f>IF('[2]Discharge'!K20=0,0,IF(TRIM('[2]Discharge'!K20)="","",IF(COUNT(O6)=0,"",IF(O6=1,(((10^K4)*('[2]Discharge'!K20^N4))/100),((10^K4)*('[2]Discharge'!K20^N4))))))</f>
        <v>0.738167367323266</v>
      </c>
      <c r="L22" s="26">
        <f>IF('[2]Discharge'!L20=0,0,IF(TRIM('[2]Discharge'!L20)="","",IF(COUNT(O6)=0,"",IF(O6=1,(((10^K4)*('[2]Discharge'!L20^N4))/100),((10^K4)*('[2]Discharge'!L20^N4))))))</f>
        <v>0.8751648600122169</v>
      </c>
      <c r="M22" s="26">
        <f>IF('[2]Discharge'!M20=0,0,IF(TRIM('[2]Discharge'!M20)="","",IF(COUNT(O6)=0,"",IF(O6=1,(((10^K4)*('[2]Discharge'!M20^N4))/100),((10^K4)*('[2]Discharge'!M20^N4))))))</f>
        <v>0.5488870084710042</v>
      </c>
      <c r="N22" s="26">
        <f>IF('[2]Discharge'!N20=0,0,IF(TRIM('[2]Discharge'!N20)="","",IF(COUNT(O6)=0,"",IF(O6=1,(((10^K4)*('[2]Discharge'!N20^N4))/100),((10^K4)*('[2]Discharge'!N20^N4))))))</f>
        <v>0.5488870084710042</v>
      </c>
      <c r="O22" s="73"/>
      <c r="P22" s="74"/>
      <c r="Q22" s="4"/>
    </row>
    <row r="23" spans="2:17" ht="21.75">
      <c r="B23" s="25">
        <v>12</v>
      </c>
      <c r="C23" s="26">
        <f>IF('[2]Discharge'!C21=0,0,IF(TRIM('[2]Discharge'!C21)="","",IF(COUNT(O6)=0,"",IF(O6=1,(((10^K4)*('[2]Discharge'!C21^N4))/100),((10^K4)*('[2]Discharge'!C21^N4))))))</f>
        <v>0.738167367323266</v>
      </c>
      <c r="D23" s="26">
        <f>IF('[2]Discharge'!D21=0,0,IF(TRIM('[2]Discharge'!D21)="","",IF(COUNT(O6)=0,"",IF(O6=1,(((10^K4)*('[2]Discharge'!D21^N4))/100),((10^K4)*('[2]Discharge'!D21^N4))))))</f>
        <v>0.738167367323266</v>
      </c>
      <c r="E23" s="26">
        <f>IF('[2]Discharge'!E21=0,0,IF(TRIM('[2]Discharge'!E21)="","",IF(COUNT(O6)=0,"",IF(O6=1,(((10^K4)*('[2]Discharge'!E21^N4))/100),((10^K4)*('[2]Discharge'!E21^N4))))))</f>
        <v>1.7360798707456186</v>
      </c>
      <c r="F23" s="26">
        <f>IF('[2]Discharge'!F21=0,0,IF(TRIM('[2]Discharge'!F21)="","",IF(COUNT(O6)=0,"",IF(O6=1,(((10^K4)*('[2]Discharge'!F21^N4))/100),((10^K4)*('[2]Discharge'!F21^N4))))))</f>
        <v>1.8887597970271268</v>
      </c>
      <c r="G23" s="26">
        <f>IF('[2]Discharge'!G21=0,0,IF(TRIM('[2]Discharge'!G21)="","",IF(COUNT(O6)=0,"",IF(O6=1,(((10^K4)*('[2]Discharge'!G21^N4))/100),((10^K4)*('[2]Discharge'!G21^N4))))))</f>
        <v>2.0460000001124</v>
      </c>
      <c r="H23" s="26">
        <f>IF('[2]Discharge'!H21=0,0,IF(TRIM('[2]Discharge'!H21)="","",IF(COUNT(O6)=0,"",IF(O6=1,(((10^K4)*('[2]Discharge'!H21^N4))/100),((10^K4)*('[2]Discharge'!H21^N4))))))</f>
        <v>0.6097405651926754</v>
      </c>
      <c r="I23" s="26">
        <f>IF('[2]Discharge'!I21=0,0,IF(TRIM('[2]Discharge'!I21)="","",IF(COUNT(O6)=0,"",IF(O6=1,(((10^K4)*('[2]Discharge'!I21^N4))/100),((10^K4)*('[2]Discharge'!I21^N4))))))</f>
        <v>12.666392259914687</v>
      </c>
      <c r="J23" s="26">
        <f>IF('[2]Discharge'!J21=0,0,IF(TRIM('[2]Discharge'!J21)="","",IF(COUNT(O6)=0,"",IF(O6=1,(((10^K4)*('[2]Discharge'!J21^N4))/100),((10^K4)*('[2]Discharge'!J21^N4))))))</f>
        <v>2.7186242845660833</v>
      </c>
      <c r="K23" s="26">
        <f>IF('[2]Discharge'!K21=0,0,IF(TRIM('[2]Discharge'!K21)="","",IF(COUNT(O6)=0,"",IF(O6=1,(((10^K4)*('[2]Discharge'!K21^N4))/100),((10^K4)*('[2]Discharge'!K21^N4))))))</f>
        <v>0.946748971901407</v>
      </c>
      <c r="L23" s="26">
        <f>IF('[2]Discharge'!L21=0,0,IF(TRIM('[2]Discharge'!L21)="","",IF(COUNT(O6)=0,"",IF(O6=1,(((10^K4)*('[2]Discharge'!L21^N4))/100),((10^K4)*('[2]Discharge'!L21^N4))))))</f>
        <v>0.8751648600122169</v>
      </c>
      <c r="M23" s="26">
        <f>IF('[2]Discharge'!M21=0,0,IF(TRIM('[2]Discharge'!M21)="","",IF(COUNT(O6)=0,"",IF(O6=1,(((10^K4)*('[2]Discharge'!M21^N4))/100),((10^K4)*('[2]Discharge'!M21^N4))))))</f>
        <v>0.5488870084710042</v>
      </c>
      <c r="N23" s="26">
        <f>IF('[2]Discharge'!N21=0,0,IF(TRIM('[2]Discharge'!N21)="","",IF(COUNT(O6)=0,"",IF(O6=1,(((10^K4)*('[2]Discharge'!N21^N4))/100),((10^K4)*('[2]Discharge'!N21^N4))))))</f>
        <v>0.45267682017262584</v>
      </c>
      <c r="O23" s="73"/>
      <c r="P23" s="74"/>
      <c r="Q23" s="4"/>
    </row>
    <row r="24" spans="2:17" ht="21.75">
      <c r="B24" s="25">
        <v>13</v>
      </c>
      <c r="C24" s="26">
        <f>IF('[2]Discharge'!C10=0,0,IF(TRIM('[2]Discharge'!C22)="","",IF(COUNT(O6)=0,"",IF(O6=1,(((10^K4)*('[2]Discharge'!C22^N4))/100),((10^K4)*('[2]Discharge'!C22^N4))))))</f>
        <v>0.738167367323266</v>
      </c>
      <c r="D24" s="26">
        <f>IF('[2]Discharge'!D22=0,0,IF(TRIM('[2]Discharge'!D22)="","",IF(COUNT(O6)=0,"",IF(O6=1,(((10^K4)*('[2]Discharge'!D22^N4))/100),((10^K4)*('[2]Discharge'!D22^N4))))))</f>
        <v>2.20769841907982</v>
      </c>
      <c r="E24" s="26">
        <f>IF('[2]Discharge'!E22=0,0,IF(TRIM('[2]Discharge'!E22)="","",IF(COUNT(O6)=0,"",IF(O6=1,(((10^K4)*('[2]Discharge'!E22^N4))/100),((10^K4)*('[2]Discharge'!E22^N4))))))</f>
        <v>2.0460000001124</v>
      </c>
      <c r="F24" s="26">
        <f>IF('[2]Discharge'!F22=0,0,IF(TRIM('[2]Discharge'!F22)="","",IF(COUNT(O6)=0,"",IF(O6=1,(((10^K4)*('[2]Discharge'!F22^N4))/100),((10^K4)*('[2]Discharge'!F22^N4))))))</f>
        <v>2.933481199794147</v>
      </c>
      <c r="G24" s="26">
        <f>IF('[2]Discharge'!G22=0,0,IF(TRIM('[2]Discharge'!G22)="","",IF(COUNT(O6)=0,"",IF(O6=1,(((10^K4)*('[2]Discharge'!G22^N4))/100),((10^K4)*('[2]Discharge'!G22^N4))))))</f>
        <v>1.8887597970271268</v>
      </c>
      <c r="H24" s="26">
        <f>IF('[2]Discharge'!H22=0,0,IF(TRIM('[2]Discharge'!H22)="","",IF(COUNT(O6)=0,"",IF(O6=1,(((10^K4)*('[2]Discharge'!H22^N4))/100),((10^K4)*('[2]Discharge'!H22^N4))))))</f>
        <v>2.20769841907982</v>
      </c>
      <c r="I24" s="26">
        <f>IF('[2]Discharge'!I22=0,0,IF(TRIM('[2]Discharge'!I22)="","",IF(COUNT(O6)=0,"",IF(O6=1,(((10^K4)*('[2]Discharge'!I22^N4))/100),((10^K4)*('[2]Discharge'!I22^N4))))))</f>
        <v>11.225579892445396</v>
      </c>
      <c r="J24" s="26">
        <f>IF('[2]Discharge'!J22=0,0,IF(TRIM('[2]Discharge'!J22)="","",IF(COUNT(O6)=0,"",IF(O6=1,(((10^K4)*('[2]Discharge'!J22^N4))/100),((10^K4)*('[2]Discharge'!J22^N4))))))</f>
        <v>2.933481199794147</v>
      </c>
      <c r="K24" s="26">
        <f>IF('[2]Discharge'!K22=0,0,IF(TRIM('[2]Discharge'!K22)="","",IF(COUNT(O6)=0,"",IF(O6=1,(((10^K4)*('[2]Discharge'!K22^N4))/100),((10^K4)*('[2]Discharge'!K22^N4))))))</f>
        <v>0.946748971901407</v>
      </c>
      <c r="L24" s="26">
        <f>IF('[2]Discharge'!L22=0,0,IF(TRIM('[2]Discharge'!L22)="","",IF(COUNT(O6)=0,"",IF(O6=1,(((10^K4)*('[2]Discharge'!L22^N4))/100),((10^K4)*('[2]Discharge'!L22^N4))))))</f>
        <v>0.8056215267124323</v>
      </c>
      <c r="M24" s="26">
        <f>IF('[2]Discharge'!M22=0,0,IF(TRIM('[2]Discharge'!M22)="","",IF(COUNT(O6)=0,"",IF(O6=1,(((10^K4)*('[2]Discharge'!M22^N4))/100),((10^K4)*('[2]Discharge'!M22^N4))))))</f>
        <v>0.5488870084710042</v>
      </c>
      <c r="N24" s="26">
        <f>IF('[2]Discharge'!N22=0,0,IF(TRIM('[2]Discharge'!N22)="","",IF(COUNT(O6)=0,"",IF(O6=1,(((10^K4)*('[2]Discharge'!N22^N4))/100),((10^K4)*('[2]Discharge'!N22^N4))))))</f>
        <v>0.1291741159062634</v>
      </c>
      <c r="O24" s="73"/>
      <c r="P24" s="74"/>
      <c r="Q24" s="4"/>
    </row>
    <row r="25" spans="2:17" ht="21.75">
      <c r="B25" s="25">
        <v>14</v>
      </c>
      <c r="C25" s="26">
        <f>IF('[2]Discharge'!C10=0,0,IF(TRIM('[2]Discharge'!C23)="","",IF(COUNT(O6)=0,"",IF(O6=1,(((10^K4)*('[2]Discharge'!C23^N4))/100),((10^K4)*('[2]Discharge'!C23^N4))))))</f>
        <v>0.738167367323266</v>
      </c>
      <c r="D25" s="26">
        <f>IF('[2]Discharge'!D23=0,0,IF(TRIM('[2]Discharge'!D23)="","",IF(COUNT(O6)=0,"",IF(O6=1,(((10^K4)*('[2]Discharge'!D23^N4))/100),((10^K4)*('[2]Discharge'!D23^N4))))))</f>
        <v>0.946748971901407</v>
      </c>
      <c r="E25" s="26">
        <f>IF('[2]Discharge'!E23=0,0,IF(TRIM('[2]Discharge'!E23)="","",IF(COUNT(O6)=0,"",IF(O6=1,(((10^K4)*('[2]Discharge'!E23^N4))/100),((10^K4)*('[2]Discharge'!E23^N4))))))</f>
        <v>1.58807033990956</v>
      </c>
      <c r="F25" s="26">
        <f>IF('[2]Discharge'!F23=0,0,IF(TRIM('[2]Discharge'!F23)="","",IF(COUNT(O6)=0,"",IF(O6=1,(((10^K4)*('[2]Discharge'!F23^N4))/100),((10^K4)*('[2]Discharge'!F23^N4))))))</f>
        <v>2.0460000001124</v>
      </c>
      <c r="G25" s="26">
        <f>IF('[2]Discharge'!G23=0,0,IF(TRIM('[2]Discharge'!G23)="","",IF(COUNT(O6)=0,"",IF(O6=1,(((10^K4)*('[2]Discharge'!G23^N4))/100),((10^K4)*('[2]Discharge'!G23^N4))))))</f>
        <v>1.7360798707456186</v>
      </c>
      <c r="H25" s="26">
        <f>IF('[2]Discharge'!H23=0,0,IF(TRIM('[2]Discharge'!H23)="","",IF(COUNT(O6)=0,"",IF(O6=1,(((10^K4)*('[2]Discharge'!H23^N4))/100),((10^K4)*('[2]Discharge'!H23^N4))))))</f>
        <v>0.946748971901407</v>
      </c>
      <c r="I25" s="26">
        <f>IF('[2]Discharge'!I23=0,0,IF(TRIM('[2]Discharge'!I23)="","",IF(COUNT(O6)=0,"",IF(O6=1,(((10^K4)*('[2]Discharge'!I23^N4))/100),((10^K4)*('[2]Discharge'!I23^N4))))))</f>
        <v>10.300160433903871</v>
      </c>
      <c r="J25" s="26">
        <f>IF('[2]Discharge'!J23=0,0,IF(TRIM('[2]Discharge'!J23)="","",IF(COUNT(O6)=0,"",IF(O6=1,(((10^K4)*('[2]Discharge'!J23^N4))/100),((10^K4)*('[2]Discharge'!J23^N4))))))</f>
        <v>2.933481199794147</v>
      </c>
      <c r="K25" s="26">
        <f>IF('[2]Discharge'!K23=0,0,IF(TRIM('[2]Discharge'!K23)="","",IF(COUNT(O6)=0,"",IF(O6=1,(((10^K4)*('[2]Discharge'!K23^N4))/100),((10^K4)*('[2]Discharge'!K23^N4))))))</f>
        <v>0.946748971901407</v>
      </c>
      <c r="L25" s="26">
        <f>IF('[2]Discharge'!L23=0,0,IF(TRIM('[2]Discharge'!L23)="","",IF(COUNT(O6)=0,"",IF(O6=1,(((10^K4)*('[2]Discharge'!L23^N4))/100),((10^K4)*('[2]Discharge'!L23^N4))))))</f>
        <v>0.8056215267124323</v>
      </c>
      <c r="M25" s="26">
        <f>IF('[2]Discharge'!M23=0,0,IF(TRIM('[2]Discharge'!M23)="","",IF(COUNT(O6)=0,"",IF(O6=1,(((10^K4)*('[2]Discharge'!M23^N4))/100),((10^K4)*('[2]Discharge'!M23^N4))))))</f>
        <v>0.45267682017262584</v>
      </c>
      <c r="N25" s="26">
        <f>IF('[2]Discharge'!N23=0,0,IF(TRIM('[2]Discharge'!N23)="","",IF(COUNT(O6)=0,"",IF(O6=1,(((10^K4)*('[2]Discharge'!N23^N4))/100),((10^K4)*('[2]Discharge'!N23^N4))))))</f>
        <v>0.2211337115332819</v>
      </c>
      <c r="O25" s="73"/>
      <c r="P25" s="74"/>
      <c r="Q25" s="4"/>
    </row>
    <row r="26" spans="2:17" ht="21.75">
      <c r="B26" s="25">
        <v>15</v>
      </c>
      <c r="C26" s="26">
        <f>IF('[2]Discharge'!C24=0,0,IF(TRIM('[2]Discharge'!C24)="","",IF(COUNT(O6)=0,"",IF(O6=1,(((10^K4)*('[2]Discharge'!C24^N4))/100),((10^K4)*('[2]Discharge'!C24^N4))))))</f>
        <v>0.738167367323266</v>
      </c>
      <c r="D26" s="26">
        <f>IF('[2]Discharge'!D24=0,0,IF(TRIM('[2]Discharge'!D24)="","",IF(COUNT(O6)=0,"",IF(O6=1,(((10^K4)*('[2]Discharge'!D24^N4))/100),((10^K4)*('[2]Discharge'!D24^N4))))))</f>
        <v>0.738167367323266</v>
      </c>
      <c r="E26" s="26">
        <f>IF('[2]Discharge'!E24=0,0,IF(TRIM('[2]Discharge'!E24)="","",IF(COUNT(O6)=0,"",IF(O6=1,(((10^K4)*('[2]Discharge'!E24^N4))/100),((10^K4)*('[2]Discharge'!E24^N4))))))</f>
        <v>1.1733118956051143</v>
      </c>
      <c r="F26" s="26">
        <f>IF('[2]Discharge'!F24=0,0,IF(TRIM('[2]Discharge'!F24)="","",IF(COUNT(O6)=0,"",IF(O6=1,(((10^K4)*('[2]Discharge'!F24^N4))/100),((10^K4)*('[2]Discharge'!F24^N4))))))</f>
        <v>2.7186242845660833</v>
      </c>
      <c r="G26" s="26">
        <f>IF('[2]Discharge'!G24=0,0,IF(TRIM('[2]Discharge'!G24)="","",IF(COUNT(O6)=0,"",IF(O6=1,(((10^K4)*('[2]Discharge'!G24^N4))/100),((10^K4)*('[2]Discharge'!G24^N4))))))</f>
        <v>1.444850521789952</v>
      </c>
      <c r="H26" s="26">
        <f>IF('[2]Discharge'!H24=0,0,IF(TRIM('[2]Discharge'!H24)="","",IF(COUNT(O6)=0,"",IF(O6=1,(((10^K4)*('[2]Discharge'!H24^N4))/100),((10^K4)*('[2]Discharge'!H24^N4))))))</f>
        <v>0.738167367323266</v>
      </c>
      <c r="I26" s="26">
        <f>IF('[2]Discharge'!I24=0,0,IF(TRIM('[2]Discharge'!I24)="","",IF(COUNT(O6)=0,"",IF(O6=1,(((10^K4)*('[2]Discharge'!I24^N4))/100),((10^K4)*('[2]Discharge'!I24^N4))))))</f>
        <v>10.300160433903871</v>
      </c>
      <c r="J26" s="26">
        <f>IF('[2]Discharge'!J24=0,0,IF(TRIM('[2]Discharge'!J24)="","",IF(COUNT(O6)=0,"",IF(O6=1,(((10^K4)*('[2]Discharge'!J24^N4))/100),((10^K4)*('[2]Discharge'!J24^N4))))))</f>
        <v>2.20769841907982</v>
      </c>
      <c r="K26" s="26">
        <f>IF('[2]Discharge'!K24=0,0,IF(TRIM('[2]Discharge'!K24)="","",IF(COUNT(O6)=0,"",IF(O6=1,(((10^K4)*('[2]Discharge'!K24^N4))/100),((10^K4)*('[2]Discharge'!K24^N4))))))</f>
        <v>0.946748971901407</v>
      </c>
      <c r="L26" s="26">
        <f>IF('[2]Discharge'!L24=0,0,IF(TRIM('[2]Discharge'!L24)="","",IF(COUNT(O6)=0,"",IF(O6=1,(((10^K4)*('[2]Discharge'!L24^N4))/100),((10^K4)*('[2]Discharge'!L24^N4))))))</f>
        <v>0.8056215267124323</v>
      </c>
      <c r="M26" s="26">
        <f>IF('[2]Discharge'!M24=0,0,IF(TRIM('[2]Discharge'!M24)="","",IF(COUNT(O6)=0,"",IF(O6=1,(((10^K4)*('[2]Discharge'!M24^N4))/100),((10^K4)*('[2]Discharge'!M24^N4))))))</f>
        <v>0.3806109346525847</v>
      </c>
      <c r="N26" s="26">
        <f>IF('[2]Discharge'!N24=0,0,IF(TRIM('[2]Discharge'!N24)="","",IF(COUNT(O6)=0,"",IF(O6=1,(((10^K4)*('[2]Discharge'!N24^N4))/100),((10^K4)*('[2]Discharge'!N24^N4))))))</f>
        <v>0.4903623931332394</v>
      </c>
      <c r="O26" s="73"/>
      <c r="P26" s="74"/>
      <c r="Q26" s="4"/>
    </row>
    <row r="27" spans="2:17" ht="21.75">
      <c r="B27" s="25">
        <v>16</v>
      </c>
      <c r="C27" s="26">
        <f>IF('[2]Discharge'!C25=0,0,IF(TRIM('[2]Discharge'!C25)="","",IF(COUNT(O6)=0,"",IF(O6=1,(((10^K4)*('[2]Discharge'!C25^N4))/100),((10^K4)*('[2]Discharge'!C25^N4))))))</f>
        <v>0.738167367323266</v>
      </c>
      <c r="D27" s="26">
        <f>IF('[2]Discharge'!D25=0,0,IF(TRIM('[2]Discharge'!D25)="","",IF(COUNT(O6)=0,"",IF(O6=1,(((10^K4)*('[2]Discharge'!D25^N4))/100),((10^K4)*('[2]Discharge'!D25^N4))))))</f>
        <v>0.6728547430561281</v>
      </c>
      <c r="E27" s="26">
        <f>IF('[2]Discharge'!E25=0,0,IF(TRIM('[2]Discharge'!E25)="","",IF(COUNT(O6)=0,"",IF(O6=1,(((10^K4)*('[2]Discharge'!E25^N4))/100),((10^K4)*('[2]Discharge'!E25^N4))))))</f>
        <v>1.0958629567646772</v>
      </c>
      <c r="F27" s="26">
        <f>IF('[2]Discharge'!F25=0,0,IF(TRIM('[2]Discharge'!F25)="","",IF(COUNT(O6)=0,"",IF(O6=1,(((10^K4)*('[2]Discharge'!F25^N4))/100),((10^K4)*('[2]Discharge'!F25^N4))))))</f>
        <v>1.0203289492678453</v>
      </c>
      <c r="G27" s="26">
        <f>IF('[2]Discharge'!G25=0,0,IF(TRIM('[2]Discharge'!G25)="","",IF(COUNT(O6)=0,"",IF(O6=1,(((10^K4)*('[2]Discharge'!G25^N4))/100),((10^K4)*('[2]Discharge'!G25^N4))))))</f>
        <v>1.1733118956051143</v>
      </c>
      <c r="H27" s="26">
        <f>IF('[2]Discharge'!H25=0,0,IF(TRIM('[2]Discharge'!H25)="","",IF(COUNT(O6)=0,"",IF(O6=1,(((10^K4)*('[2]Discharge'!H25^N4))/100),((10^K4)*('[2]Discharge'!H25^N4))))))</f>
        <v>0.6728547430561281</v>
      </c>
      <c r="I27" s="26">
        <f>IF('[2]Discharge'!I25=0,0,IF(TRIM('[2]Discharge'!I25)="","",IF(COUNT(O6)=0,"",IF(O6=1,(((10^K4)*('[2]Discharge'!I25^N4))/100),((10^K4)*('[2]Discharge'!I25^N4))))))</f>
        <v>7.803248580457084</v>
      </c>
      <c r="J27" s="26">
        <f>IF('[2]Discharge'!J25=0,0,IF(TRIM('[2]Discharge'!J25)="","",IF(COUNT(O6)=0,"",IF(O6=1,(((10^K4)*('[2]Discharge'!J25^N4))/100),((10^K4)*('[2]Discharge'!J25^N4))))))</f>
        <v>2.0460000001124</v>
      </c>
      <c r="K27" s="26">
        <f>IF('[2]Discharge'!K25=0,0,IF(TRIM('[2]Discharge'!K25)="","",IF(COUNT(O6)=0,"",IF(O6=1,(((10^K4)*('[2]Discharge'!K25^N4))/100),((10^K4)*('[2]Discharge'!K25^N4))))))</f>
        <v>0.8751648600122169</v>
      </c>
      <c r="L27" s="26">
        <f>IF('[2]Discharge'!L25=0,0,IF(TRIM('[2]Discharge'!L25)="","",IF(COUNT(O6)=0,"",IF(O6=1,(((10^K4)*('[2]Discharge'!L25^N4))/100),((10^K4)*('[2]Discharge'!L25^N4))))))</f>
        <v>0.8056215267124323</v>
      </c>
      <c r="M27" s="26">
        <f>IF('[2]Discharge'!M25=0,0,IF(TRIM('[2]Discharge'!M25)="","",IF(COUNT(O6)=0,"",IF(O6=1,(((10^K4)*('[2]Discharge'!M25^N4))/100),((10^K4)*('[2]Discharge'!M25^N4))))))</f>
        <v>0.2211337115332819</v>
      </c>
      <c r="N27" s="26">
        <f>IF('[2]Discharge'!N25=0,0,IF(TRIM('[2]Discharge'!N25)="","",IF(COUNT(O6)=0,"",IF(O6=1,(((10^K4)*('[2]Discharge'!N25^N4))/100),((10^K4)*('[2]Discharge'!N25^N4))))))</f>
        <v>0.15363228618334823</v>
      </c>
      <c r="O27" s="73"/>
      <c r="P27" s="74"/>
      <c r="Q27" s="4"/>
    </row>
    <row r="28" spans="2:17" ht="21.75">
      <c r="B28" s="25">
        <v>17</v>
      </c>
      <c r="C28" s="26">
        <f>IF('[2]Discharge'!C26=0,0,IF(TRIM('[2]Discharge'!C26)="","",IF(COUNT(O6)=0,"",IF(O6=1,(((10^K4)*('[2]Discharge'!C26^N4))/100),((10^K4)*('[2]Discharge'!C26^N4))))))</f>
        <v>0.738167367323266</v>
      </c>
      <c r="D28" s="26">
        <f>IF('[2]Discharge'!D26=0,0,IF(TRIM('[2]Discharge'!D26)="","",IF(COUNT(O6)=0,"",IF(O6=1,(((10^K4)*('[2]Discharge'!D26^N4))/100),((10^K4)*('[2]Discharge'!D26^N4))))))</f>
        <v>1.1733118956051143</v>
      </c>
      <c r="E28" s="26">
        <f>IF('[2]Discharge'!E26=0,0,IF(TRIM('[2]Discharge'!E26)="","",IF(COUNT(O6)=0,"",IF(O6=1,(((10^K4)*('[2]Discharge'!E26^N4))/100),((10^K4)*('[2]Discharge'!E26^N4))))))</f>
        <v>2.7186242845660833</v>
      </c>
      <c r="F28" s="26">
        <f>IF('[2]Discharge'!F26=0,0,IF(TRIM('[2]Discharge'!F26)="","",IF(COUNT(O6)=0,"",IF(O6=1,(((10^K4)*('[2]Discharge'!F26^N4))/100),((10^K4)*('[2]Discharge'!F26^N4))))))</f>
        <v>0.738167367323266</v>
      </c>
      <c r="G28" s="26">
        <f>IF('[2]Discharge'!G26=0,0,IF(TRIM('[2]Discharge'!G26)="","",IF(COUNT(O6)=0,"",IF(O6=1,(((10^K4)*('[2]Discharge'!G26^N4))/100),((10^K4)*('[2]Discharge'!G26^N4))))))</f>
        <v>3.38047030325069</v>
      </c>
      <c r="H28" s="26">
        <f>IF('[2]Discharge'!H26=0,0,IF(TRIM('[2]Discharge'!H26)="","",IF(COUNT(O6)=0,"",IF(O6=1,(((10^K4)*('[2]Discharge'!H26^N4))/100),((10^K4)*('[2]Discharge'!H26^N4))))))</f>
        <v>1.1733118956051143</v>
      </c>
      <c r="I28" s="26">
        <f>IF('[2]Discharge'!I26=0,0,IF(TRIM('[2]Discharge'!I26)="","",IF(COUNT(O6)=0,"",IF(O6=1,(((10^K4)*('[2]Discharge'!I26^N4))/100),((10^K4)*('[2]Discharge'!I26^N4))))))</f>
        <v>6.7480328547170165</v>
      </c>
      <c r="J28" s="26">
        <f>IF('[2]Discharge'!J26=0,0,IF(TRIM('[2]Discharge'!J26)="","",IF(COUNT(O6)=0,"",IF(O6=1,(((10^K4)*('[2]Discharge'!J26^N4))/100),((10^K4)*('[2]Discharge'!J26^N4))))))</f>
        <v>1.8887597970271268</v>
      </c>
      <c r="K28" s="26">
        <f>IF('[2]Discharge'!K26=0,0,IF(TRIM('[2]Discharge'!K26)="","",IF(COUNT(O6)=0,"",IF(O6=1,(((10^K4)*('[2]Discharge'!K26^N4))/100),((10^K4)*('[2]Discharge'!K26^N4))))))</f>
        <v>0.8751648600122169</v>
      </c>
      <c r="L28" s="26">
        <f>IF('[2]Discharge'!L26=0,0,IF(TRIM('[2]Discharge'!L26)="","",IF(COUNT(O6)=0,"",IF(O6=1,(((10^K4)*('[2]Discharge'!L26^N4))/100),((10^K4)*('[2]Discharge'!L26^N4))))))</f>
        <v>0.8056215267124323</v>
      </c>
      <c r="M28" s="26">
        <f>IF('[2]Discharge'!M26=0,0,IF(TRIM('[2]Discharge'!M26)="","",IF(COUNT(O6)=0,"",IF(O6=1,(((10^K4)*('[2]Discharge'!M26^N4))/100),((10^K4)*('[2]Discharge'!M26^N4))))))</f>
        <v>0.06552949567338376</v>
      </c>
      <c r="N28" s="26">
        <f>IF('[2]Discharge'!N26=0,0,IF(TRIM('[2]Discharge'!N26)="","",IF(COUNT(O6)=0,"",IF(O6=1,(((10^K4)*('[2]Discharge'!N26^N4))/100),((10^K4)*('[2]Discharge'!N26^N4))))))</f>
        <v>0.45267682017262584</v>
      </c>
      <c r="O28" s="73"/>
      <c r="P28" s="74"/>
      <c r="Q28" s="4"/>
    </row>
    <row r="29" spans="2:17" ht="21.75">
      <c r="B29" s="25">
        <v>18</v>
      </c>
      <c r="C29" s="26">
        <f>IF('[2]Discharge'!C27=0,0,IF(TRIM('[2]Discharge'!C27)="","",IF(COUNT(O6)=0,"",IF(O6=1,(((10^K4)*('[2]Discharge'!C27^N4))/100),((10^K4)*('[2]Discharge'!C27^N4))))))</f>
        <v>0.738167367323266</v>
      </c>
      <c r="D29" s="26">
        <f>IF('[2]Discharge'!D27=0,0,IF(TRIM('[2]Discharge'!D27)="","",IF(COUNT(O6)=0,"",IF(O6=1,(((10^K4)*('[2]Discharge'!D27^N4))/100),((10^K4)*('[2]Discharge'!D27^N4))))))</f>
        <v>1.7360798707456186</v>
      </c>
      <c r="E29" s="26">
        <f>IF('[2]Discharge'!E27=0,0,IF(TRIM('[2]Discharge'!E27)="","",IF(COUNT(O6)=0,"",IF(O6=1,(((10^K4)*('[2]Discharge'!E27^N4))/100),((10^K4)*('[2]Discharge'!E27^N4))))))</f>
        <v>1.58807033990956</v>
      </c>
      <c r="F29" s="26">
        <f>IF('[2]Discharge'!F27=0,0,IF(TRIM('[2]Discharge'!F27)="","",IF(COUNT(O6)=0,"",IF(O6=1,(((10^K4)*('[2]Discharge'!F27^N4))/100),((10^K4)*('[2]Discharge'!F27^N4))))))</f>
        <v>8.96645454099494</v>
      </c>
      <c r="G29" s="26">
        <f>IF('[2]Discharge'!G27=0,0,IF(TRIM('[2]Discharge'!G27)="","",IF(COUNT(O6)=0,"",IF(O6=1,(((10^K4)*('[2]Discharge'!G27^N4))/100),((10^K4)*('[2]Discharge'!G27^N4))))))</f>
        <v>453.06838356581903</v>
      </c>
      <c r="H29" s="26">
        <f>IF('[2]Discharge'!H27=0,0,IF(TRIM('[2]Discharge'!H27)="","",IF(COUNT(O6)=0,"",IF(O6=1,(((10^K4)*('[2]Discharge'!H27^N4))/100),((10^K4)*('[2]Discharge'!H27^N4))))))</f>
        <v>2.933481199794147</v>
      </c>
      <c r="I29" s="26">
        <f>IF('[2]Discharge'!I27=0,0,IF(TRIM('[2]Discharge'!I27)="","",IF(COUNT(O6)=0,"",IF(O6=1,(((10^K4)*('[2]Discharge'!I27^N4))/100),((10^K4)*('[2]Discharge'!I27^N4))))))</f>
        <v>5.428835647015255</v>
      </c>
      <c r="J29" s="26">
        <f>IF('[2]Discharge'!J27=0,0,IF(TRIM('[2]Discharge'!J27)="","",IF(COUNT(O6)=0,"",IF(O6=1,(((10^K4)*('[2]Discharge'!J27^N4))/100),((10^K4)*('[2]Discharge'!J27^N4))))))</f>
        <v>1.8887597970271268</v>
      </c>
      <c r="K29" s="26">
        <f>IF('[2]Discharge'!K27=0,0,IF(TRIM('[2]Discharge'!K27)="","",IF(COUNT(O6)=0,"",IF(O6=1,(((10^K4)*('[2]Discharge'!K27^N4))/100),((10^K4)*('[2]Discharge'!K27^N4))))))</f>
        <v>0.8056215267124323</v>
      </c>
      <c r="L29" s="26">
        <f>IF('[2]Discharge'!L27=0,0,IF(TRIM('[2]Discharge'!L27)="","",IF(COUNT(O6)=0,"",IF(O6=1,(((10^K4)*('[2]Discharge'!L27^N4))/100),((10^K4)*('[2]Discharge'!L27^N4))))))</f>
        <v>0.8056215267124323</v>
      </c>
      <c r="M29" s="26">
        <f>IF('[2]Discharge'!M27=0,0,IF(TRIM('[2]Discharge'!M27)="","",IF(COUNT(O6)=0,"",IF(O6=1,(((10^K4)*('[2]Discharge'!M27^N4))/100),((10^K4)*('[2]Discharge'!M27^N4))))))</f>
        <v>0.10627519298330745</v>
      </c>
      <c r="N29" s="26">
        <f>IF('[2]Discharge'!N27=0,0,IF(TRIM('[2]Discharge'!N27)="","",IF(COUNT(O6)=0,"",IF(O6=1,(((10^K4)*('[2]Discharge'!N27^N4))/100),((10^K4)*('[2]Discharge'!N27^N4))))))</f>
        <v>0.41608420334432966</v>
      </c>
      <c r="O29" s="73"/>
      <c r="P29" s="74"/>
      <c r="Q29" s="4"/>
    </row>
    <row r="30" spans="2:17" ht="21.75">
      <c r="B30" s="25">
        <v>19</v>
      </c>
      <c r="C30" s="26">
        <f>IF('[2]Discharge'!C28=0,0,IF(TRIM('[2]Discharge'!C28)="","",IF(COUNT(O6)=0,"",IF(O6=1,(((10^K4)*('[2]Discharge'!C28^N4))/100),((10^K4)*('[2]Discharge'!C28^N4))))))</f>
        <v>0.738167367323266</v>
      </c>
      <c r="D30" s="26">
        <f>IF('[2]Discharge'!D28=0,0,IF(TRIM('[2]Discharge'!D28)="","",IF(COUNT(O6)=0,"",IF(O6=1,(((10^K4)*('[2]Discharge'!D28^N4))/100),((10^K4)*('[2]Discharge'!D28^N4))))))</f>
        <v>1.0958629567646772</v>
      </c>
      <c r="E30" s="26">
        <f>IF('[2]Discharge'!E28=0,0,IF('[2]Discharge'!E28=0,0,IF(TRIM('[2]Discharge'!E28)="","",IF(COUNT(O6)=0,"",IF(O6=1,(((10^K4)*('[2]Discharge'!E28^N4))/100),((10^K4)*('[2]Discharge'!E28^N4)))))))</f>
        <v>3.1541358028099338</v>
      </c>
      <c r="F30" s="26">
        <f>IF('[2]Discharge'!F28=0,0,IF(TRIM('[2]Discharge'!F28)="","",IF(COUNT(O6)=0,"",IF(O6=1,(((10^K4)*('[2]Discharge'!F28^N4))/100),((10^K4)*('[2]Discharge'!F28^N4))))))</f>
        <v>2.0460000001124</v>
      </c>
      <c r="G30" s="26">
        <f>IF('[2]Discharge'!G28=0,0,IF(TRIM('[2]Discharge'!G28)="","",IF(COUNT(O6)=0,"",IF(O6=1,(((10^K4)*('[2]Discharge'!G28^N4))/100),((10^K4)*('[2]Discharge'!G28^N4))))))</f>
        <v>83.68350969747117</v>
      </c>
      <c r="H30" s="26">
        <f>IF('[2]Discharge'!H28=0,0,IF(TRIM('[2]Discharge'!H28)="","",IF(COUNT(O6)=0,"",IF(O6=1,(((10^K4)*('[2]Discharge'!H28^N4))/100),((10^K4)*('[2]Discharge'!H28^N4))))))</f>
        <v>1.0958629567646772</v>
      </c>
      <c r="I30" s="26">
        <f>IF('[2]Discharge'!I28=0,0,IF(TRIM('[2]Discharge'!I28)="","",IF(COUNT(O6)=0,"",IF(O6=1,(((10^K4)*('[2]Discharge'!I28^N4))/100),((10^K4)*('[2]Discharge'!I28^N4))))))</f>
        <v>4.852012460061576</v>
      </c>
      <c r="J30" s="26">
        <f>IF('[2]Discharge'!J28=0,0,IF(TRIM('[2]Discharge'!J28)="","",IF(COUNT(O6)=0,"",IF(O6=1,(((10^K4)*('[2]Discharge'!J28^N4))/100),((10^K4)*('[2]Discharge'!J28^N4))))))</f>
        <v>2.0460000001124</v>
      </c>
      <c r="K30" s="26">
        <f>IF('[2]Discharge'!K28=0,0,IF(TRIM('[2]Discharge'!K28)="","",IF(COUNT(O6)=0,"",IF(O6=1,(((10^K4)*('[2]Discharge'!K28^N4))/100),((10^K4)*('[2]Discharge'!K28^N4))))))</f>
        <v>0.8056215267124323</v>
      </c>
      <c r="L30" s="26">
        <f>IF('[2]Discharge'!L28=0,0,IF(TRIM('[2]Discharge'!L28)="","",IF(COUNT(O6)=0,"",IF(O6=1,(((10^K4)*('[2]Discharge'!L28^N4))/100),((10^K4)*('[2]Discharge'!L28^N4))))))</f>
        <v>0.738167367323266</v>
      </c>
      <c r="M30" s="26">
        <f>IF('[2]Discharge'!M28=0,0,IF(TRIM('[2]Discharge'!M28)="","",IF(COUNT(O6)=0,"",IF(O6=1,(((10^K4)*('[2]Discharge'!M28^N4))/100),((10^K4)*('[2]Discharge'!M28^N4))))))</f>
        <v>0.41608420334432966</v>
      </c>
      <c r="N30" s="26">
        <f>IF('[2]Discharge'!N28=0,0,IF(TRIM('[2]Discharge'!N28)="","",IF(COUNT(O6)=0,"",IF(O6=1,(((10^K4)*('[2]Discharge'!N28^N4))/100),((10^K4)*('[2]Discharge'!N28^N4))))))</f>
        <v>0.45267682017262584</v>
      </c>
      <c r="O30" s="73"/>
      <c r="P30" s="74"/>
      <c r="Q30" s="4"/>
    </row>
    <row r="31" spans="2:17" ht="21.75">
      <c r="B31" s="25">
        <v>20</v>
      </c>
      <c r="C31" s="26">
        <f>IF('[2]Discharge'!C29=0,0,IF(TRIM('[2]Discharge'!C29)="","",IF(COUNT(O6)=0,"",IF(O6=1,(((10^K4)*('[2]Discharge'!C29^N4))/100),((10^K4)*('[2]Discharge'!C29^N4))))))</f>
        <v>0.738167367323266</v>
      </c>
      <c r="D31" s="26">
        <f>IF('[2]Discharge'!D29=0,0,IF(TRIM('[2]Discharge'!D29)="","",IF(COUNT(O6)=0,"",IF(O6=1,(((10^K4)*('[2]Discharge'!D29^N4))/100),((10^K4)*('[2]Discharge'!D29^N4))))))</f>
        <v>0.8751648600122169</v>
      </c>
      <c r="E31" s="26">
        <f>IF('[2]Discharge'!E29=0,0,IF(TRIM('[2]Discharge'!E29)="","",IF(COUNT(O6)=0,"",IF(O6=1,(((10^K4)*('[2]Discharge'!E29^N4))/100),((10^K4)*('[2]Discharge'!E29^N4))))))</f>
        <v>2.0460000001124</v>
      </c>
      <c r="F31" s="26">
        <f>IF('[2]Discharge'!F29=0,0,IF(TRIM('[2]Discharge'!F29)="","",IF(COUNT(O6)=0,"",IF(O6=1,(((10^K4)*('[2]Discharge'!F29^N4))/100),((10^K4)*('[2]Discharge'!F29^N4))))))</f>
        <v>3.6123743891624716</v>
      </c>
      <c r="G31" s="26">
        <f>IF('[2]Discharge'!G29=0,0,IF(TRIM('[2]Discharge'!G29)="","",IF(COUNT(O6)=0,"",IF(O6=1,(((10^K4)*('[2]Discharge'!G29^N4))/100),((10^K4)*('[2]Discharge'!G29^N4))))))</f>
        <v>41.18460696767013</v>
      </c>
      <c r="H31" s="26">
        <f>IF('[2]Discharge'!H29=0,0,IF(TRIM('[2]Discharge'!H29)="","",IF(COUNT(O6)=0,"",IF(O6=1,(((10^K4)*('[2]Discharge'!H29^N4))/100),((10^K4)*('[2]Discharge'!H29^N4))))))</f>
        <v>0.8751648600122169</v>
      </c>
      <c r="I31" s="26">
        <f>IF('[2]Discharge'!I29=0,0,IF(TRIM('[2]Discharge'!I29)="","",IF(COUNT(O6)=0,"",IF(O6=1,(((10^K4)*('[2]Discharge'!I29^N4))/100),((10^K4)*('[2]Discharge'!I29^N4))))))</f>
        <v>4.593701800512939</v>
      </c>
      <c r="J31" s="26">
        <f>IF('[2]Discharge'!J29=0,0,IF(TRIM('[2]Discharge'!J29)="","",IF(COUNT(O6)=0,"",IF(O6=1,(((10^K4)*('[2]Discharge'!J29^N4))/100),((10^K4)*('[2]Discharge'!J29^N4))))))</f>
        <v>1.7360798707456186</v>
      </c>
      <c r="K31" s="26">
        <f>IF('[2]Discharge'!K29=0,0,IF(TRIM('[2]Discharge'!K29)="","",IF(COUNT(O6)=0,"",IF(O6=1,(((10^K4)*('[2]Discharge'!K29^N4))/100),((10^K4)*('[2]Discharge'!K29^N4))))))</f>
        <v>0.8056215267124323</v>
      </c>
      <c r="L31" s="26">
        <f>IF('[2]Discharge'!L29=0,0,IF(TRIM('[2]Discharge'!L29)="","",IF(COUNT(O6)=0,"",IF(O6=1,(((10^K4)*('[2]Discharge'!L29^N4))/100),((10^K4)*('[2]Discharge'!L29^N4))))))</f>
        <v>0.738167367323266</v>
      </c>
      <c r="M31" s="26">
        <f>IF('[2]Discharge'!M29=0,0,IF(TRIM('[2]Discharge'!M29)="","",IF(COUNT(O6)=0,"",IF(O6=1,(((10^K4)*('[2]Discharge'!M29^N4))/100),((10^K4)*('[2]Discharge'!M29^N4))))))</f>
        <v>0.25052385095523527</v>
      </c>
      <c r="N31" s="26">
        <f>IF('[2]Discharge'!N29=0,0,IF(TRIM('[2]Discharge'!N29)="","",IF(COUNT(O6)=0,"",IF(O6=1,(((10^K4)*('[2]Discharge'!N29^N4))/100),((10^K4)*('[2]Discharge'!N29^N4))))))</f>
        <v>0.45267682017262584</v>
      </c>
      <c r="O31" s="73"/>
      <c r="P31" s="74"/>
      <c r="Q31" s="4"/>
    </row>
    <row r="32" spans="2:17" ht="3.75" customHeight="1"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73"/>
      <c r="P32" s="74"/>
      <c r="Q32" s="4"/>
    </row>
    <row r="33" spans="2:17" ht="21.75">
      <c r="B33" s="25">
        <v>21</v>
      </c>
      <c r="C33" s="26">
        <f>IF('[2]Discharge'!C31=0,0,IF(TRIM('[2]Discharge'!C31)="","",IF(COUNT(O6)=0,"",IF(O6=1,(((10^K4)*('[2]Discharge'!C31^N4))/100),((10^K4)*('[2]Discharge'!C31^N4))))))</f>
        <v>0.738167367323266</v>
      </c>
      <c r="D33" s="26">
        <f>IF('[2]Discharge'!D31=0,0,IF(TRIM('[2]Discharge'!D31)="","",IF(COUNT(O6)=0,"",IF(O6=1,(((10^K4)*('[2]Discharge'!D31^N4))/100),((10^K4)*('[2]Discharge'!D31^N4))))))</f>
        <v>0.738167367323266</v>
      </c>
      <c r="E33" s="26">
        <f>IF('[2]Discharge'!E31=0,0,IF(TRIM('[2]Discharge'!E31)="","",IF(COUNT(O6)=0,"",IF(O6=1,(((10^K4)*('[2]Discharge'!E31^N4))/100),((10^K4)*('[2]Discharge'!E31^N4))))))</f>
        <v>0.738167367323266</v>
      </c>
      <c r="F33" s="26">
        <f>IF('[2]Discharge'!F31=0,0,IF(TRIM('[2]Discharge'!F31)="","",IF(COUNT(O6)=0,"",IF(O6=1,(((10^K4)*('[2]Discharge'!F31^N4))/100),((10^K4)*('[2]Discharge'!F31^N4))))))</f>
        <v>11.698908204241267</v>
      </c>
      <c r="G33" s="26">
        <f>IF('[2]Discharge'!G31=0,0,IF(TRIM('[2]Discharge'!G31)="","",IF(COUNT(O6)=0,"",IF(O6=1,(((10^K4)*('[2]Discharge'!G31^N4))/100),((10^K4)*('[2]Discharge'!G31^N4))))))</f>
        <v>33.59669519584975</v>
      </c>
      <c r="H33" s="26">
        <f>IF('[2]Discharge'!H31=0,0,IF(TRIM('[2]Discharge'!H31)="","",IF(COUNT(O6)=0,"",IF(O6=1,(((10^K4)*('[2]Discharge'!H31^N4))/100),((10^K4)*('[2]Discharge'!H31^N4))))))</f>
        <v>0.738167367323266</v>
      </c>
      <c r="I33" s="26">
        <f>IF('[2]Discharge'!I31=0,0,IF(TRIM('[2]Discharge'!I31)="","",IF(COUNT(O6)=0,"",IF(O6=1,(((10^K4)*('[2]Discharge'!I31^N4))/100),((10^K4)*('[2]Discharge'!I31^N4))))))</f>
        <v>4.852012460061576</v>
      </c>
      <c r="J33" s="26">
        <f>IF('[2]Discharge'!J31=0,0,IF(TRIM('[2]Discharge'!J31)="","",IF(COUNT(O6)=0,"",IF(O6=1,(((10^K4)*('[2]Discharge'!J31^N4))/100),((10^K4)*('[2]Discharge'!J31^N4))))))</f>
        <v>1.7360798707456186</v>
      </c>
      <c r="K33" s="26">
        <f>IF('[2]Discharge'!K31=0,0,IF(TRIM('[2]Discharge'!K31)="","",IF(COUNT(O6)=0,"",IF(O6=1,(((10^K4)*('[2]Discharge'!K31^N4))/100),((10^K4)*('[2]Discharge'!K31^N4))))))</f>
        <v>0.738167367323266</v>
      </c>
      <c r="L33" s="26">
        <f>IF('[2]Discharge'!L31=0,0,IF(TRIM('[2]Discharge'!L31)="","",IF(COUNT(O6)=0,"",IF(O6=1,(((10^K4)*('[2]Discharge'!L31^N4))/100),((10^K4)*('[2]Discharge'!L31^N4))))))</f>
        <v>0.738167367323266</v>
      </c>
      <c r="M33" s="26">
        <f>IF('[2]Discharge'!M31=0,0,IF(TRIM('[2]Discharge'!M31)="","",IF(COUNT(O6)=0,"",IF(O6=1,(((10^K4)*('[2]Discharge'!M31^N4))/100),((10^K4)*('[2]Discharge'!M31^N4))))))</f>
        <v>0.15363228618334823</v>
      </c>
      <c r="N33" s="26">
        <f>IF('[2]Discharge'!N31=0,0,IF(TRIM('[2]Discharge'!N31)="","",IF(COUNT(O6)=0,"",IF(O6=1,(((10^K4)*('[2]Discharge'!N31^N4))/100),((10^K4)*('[2]Discharge'!N31^N4))))))</f>
        <v>0.3462856107262013</v>
      </c>
      <c r="O33" s="73"/>
      <c r="P33" s="74"/>
      <c r="Q33" s="4"/>
    </row>
    <row r="34" spans="2:17" ht="21.75">
      <c r="B34" s="25">
        <v>22</v>
      </c>
      <c r="C34" s="26">
        <f>IF('[2]Discharge'!C32=0,0,IF(TRIM('[2]Discharge'!C32)="","",IF(COUNT(O6)=0,"",IF(O6=1,(((10^K4)*('[2]Discharge'!C32^N4))/100),((10^K4)*('[2]Discharge'!C32^N4))))))</f>
        <v>0.738167367323266</v>
      </c>
      <c r="D34" s="26">
        <f>IF('[2]Discharge'!D32=0,0,IF(TRIM('[2]Discharge'!D32)="","",IF(COUNT(O6)=0,"",IF(O6=1,(((10^K4)*('[2]Discharge'!D32^N4))/100),((10^K4)*('[2]Discharge'!D32^N4))))))</f>
        <v>0.738167367323266</v>
      </c>
      <c r="E34" s="26">
        <f>IF('[2]Discharge'!E32=0,0,IF(TRIM('[2]Discharge'!E32)="","",IF(COUNT(O6)=0,"",IF(O6=1,(((10^K4)*('[2]Discharge'!E32^N4))/100),((10^K4)*('[2]Discharge'!E32^N4))))))</f>
        <v>0.738167367323266</v>
      </c>
      <c r="F34" s="26">
        <f>IF('[2]Discharge'!F32=0,0,IF(TRIM('[2]Discharge'!F32)="","",IF(COUNT(O6)=0,"",IF(O6=1,(((10^K4)*('[2]Discharge'!F32^N4))/100),((10^K4)*('[2]Discharge'!F32^N4))))))</f>
        <v>69.77109946285564</v>
      </c>
      <c r="G34" s="26">
        <f>IF('[2]Discharge'!G32=0,0,IF(TRIM('[2]Discharge'!G32)="","",IF(COUNT(O6)=0,"",IF(O6=1,(((10^K4)*('[2]Discharge'!G32^N4))/100),((10^K4)*('[2]Discharge'!G32^N4))))))</f>
        <v>114.25636106233304</v>
      </c>
      <c r="H34" s="26">
        <f>IF('[2]Discharge'!H32=0,0,IF(TRIM('[2]Discharge'!H32)="","",IF(COUNT(O6)=0,"",IF(O6=1,(((10^K4)*('[2]Discharge'!H32^N4))/100),((10^K4)*('[2]Discharge'!H32^N4))))))</f>
        <v>0.738167367323266</v>
      </c>
      <c r="I34" s="26">
        <f>IF('[2]Discharge'!I32=0,0,IF(TRIM('[2]Discharge'!I32)="","",IF(COUNT(O6)=0,"",IF(O6=1,(((10^K4)*('[2]Discharge'!I32^N4))/100),((10^K4)*('[2]Discharge'!I32^N4))))))</f>
        <v>4.852012460061576</v>
      </c>
      <c r="J34" s="26">
        <f>IF('[2]Discharge'!J32=0,0,IF(TRIM('[2]Discharge'!J32)="","",IF(COUNT(O6)=0,"",IF(O6=1,(((10^K4)*('[2]Discharge'!J32^N4))/100),((10^K4)*('[2]Discharge'!J32^N4))))))</f>
        <v>1.7360798707456186</v>
      </c>
      <c r="K34" s="26">
        <f>IF('[2]Discharge'!K32=0,0,IF(TRIM('[2]Discharge'!K32)="","",IF(COUNT(O6)=0,"",IF(O6=1,(((10^K4)*('[2]Discharge'!K32^N4))/100),((10^K4)*('[2]Discharge'!K32^N4))))))</f>
        <v>0.738167367323266</v>
      </c>
      <c r="L34" s="26">
        <f>IF('[2]Discharge'!L32=0,0,IF(TRIM('[2]Discharge'!L32)="","",IF(COUNT(O6)=0,"",IF(O6=1,(((10^K4)*('[2]Discharge'!L32^N4))/100),((10^K4)*('[2]Discharge'!L32^N4))))))</f>
        <v>0.738167367323266</v>
      </c>
      <c r="M34" s="26">
        <f>IF('[2]Discharge'!M32=0,0,IF(TRIM('[2]Discharge'!M32)="","",IF(COUNT(O6)=0,"",IF(O6=1,(((10^K4)*('[2]Discharge'!M32^N4))/100),((10^K4)*('[2]Discharge'!M32^N4))))))</f>
        <v>0.1291741159062634</v>
      </c>
      <c r="N34" s="26">
        <f>IF('[2]Discharge'!N32=0,0,IF(TRIM('[2]Discharge'!N32)="","",IF(COUNT(O6)=0,"",IF(O6=1,(((10^K4)*('[2]Discharge'!N32^N4))/100),((10^K4)*('[2]Discharge'!N32^N4))))))</f>
        <v>0.41608420334432966</v>
      </c>
      <c r="O34" s="73"/>
      <c r="P34" s="74"/>
      <c r="Q34" s="4"/>
    </row>
    <row r="35" spans="2:17" ht="21.75">
      <c r="B35" s="25">
        <v>23</v>
      </c>
      <c r="C35" s="26">
        <f>IF('[2]Discharge'!C33=0,0,IF(TRIM('[2]Discharge'!C33)="","",IF(COUNT(O6)=0,"",IF(O6=1,(((10^K4)*('[2]Discharge'!C33^N4))/100),((10^K4)*('[2]Discharge'!C33^N4))))))</f>
        <v>0.738167367323266</v>
      </c>
      <c r="D35" s="26">
        <f>IF('[2]Discharge'!D33=0,0,IF(TRIM('[2]Discharge'!D33)="","",IF(COUNT(O6)=0,"",IF(O6=1,(((10^K4)*('[2]Discharge'!D33^N4))/100),((10^K4)*('[2]Discharge'!D33^N4))))))</f>
        <v>1.0958629567646772</v>
      </c>
      <c r="E35" s="26">
        <f>IF('[2]Discharge'!E33=0,0,IF(TRIM('[2]Discharge'!E33)="","",IF(COUNT(O6)=0,"",IF(O6=1,(((10^K4)*('[2]Discharge'!E33^N4))/100),((10^K4)*('[2]Discharge'!E33^N4))))))</f>
        <v>1.8887597970271268</v>
      </c>
      <c r="F35" s="26">
        <f>IF('[2]Discharge'!F33=0,0,IF(TRIM('[2]Discharge'!F33)="","",IF(COUNT(O6)=0,"",IF(O6=1,(((10^K4)*('[2]Discharge'!F33^N4))/100),((10^K4)*('[2]Discharge'!F33^N4))))))</f>
        <v>42.5024019141977</v>
      </c>
      <c r="G35" s="26">
        <f>IF('[2]Discharge'!G33=0,0,IF(TRIM('[2]Discharge'!G33)="","",IF(COUNT(O6)=0,"",IF(O6=1,(((10^K4)*('[2]Discharge'!G33^N4))/100),((10^K4)*('[2]Discharge'!G33^N4))))))</f>
        <v>200.60465655599904</v>
      </c>
      <c r="H35" s="26">
        <f>IF('[2]Discharge'!H33=0,0,IF(TRIM('[2]Discharge'!H33)="","",IF(COUNT(O6)=0,"",IF(O6=1,(((10^K4)*('[2]Discharge'!H33^N4))/100),((10^K4)*('[2]Discharge'!H33^N4))))))</f>
        <v>0.738167367323266</v>
      </c>
      <c r="I35" s="26">
        <f>IF('[2]Discharge'!I33=0,0,IF(TRIM('[2]Discharge'!I33)="","",IF(COUNT(O6)=0,"",IF(O6=1,(((10^K4)*('[2]Discharge'!I33^N4))/100),((10^K4)*('[2]Discharge'!I33^N4))))))</f>
        <v>4.852012460061576</v>
      </c>
      <c r="J35" s="26">
        <f>IF('[2]Discharge'!J33=0,0,IF(TRIM('[2]Discharge'!J33)="","",IF(COUNT(O6)=0,"",IF(O6=1,(((10^K4)*('[2]Discharge'!J33^N4))/100),((10^K4)*('[2]Discharge'!J33^N4))))))</f>
        <v>1.58807033990956</v>
      </c>
      <c r="K35" s="26">
        <f>IF('[2]Discharge'!K33=0,0,IF(TRIM('[2]Discharge'!K33)="","",IF(COUNT(O6)=0,"",IF(O6=1,(((10^K4)*('[2]Discharge'!K33^N4))/100),((10^K4)*('[2]Discharge'!K33^N4))))))</f>
        <v>0.8751648600122169</v>
      </c>
      <c r="L35" s="26">
        <f>IF('[2]Discharge'!L33=0,0,IF(TRIM('[2]Discharge'!L33)="","",IF(COUNT(O6)=0,"",IF(O6=1,(((10^K4)*('[2]Discharge'!L33^N4))/100),((10^K4)*('[2]Discharge'!L33^N4))))))</f>
        <v>0.738167367323266</v>
      </c>
      <c r="M35" s="26">
        <f>IF('[2]Discharge'!M33=0,0,IF(TRIM('[2]Discharge'!M33)="","",IF(COUNT(O6)=0,"",IF(O6=1,(((10^K4)*('[2]Discharge'!M33^N4))/100),((10^K4)*('[2]Discharge'!M33^N4))))))</f>
        <v>0.06552949567338376</v>
      </c>
      <c r="N35" s="26">
        <f>IF('[2]Discharge'!N33=0,0,IF(TRIM('[2]Discharge'!N33)="","",IF(COUNT(O6)=0,"",IF(O6=1,(((10^K4)*('[2]Discharge'!N33^N4))/100),((10^K4)*('[2]Discharge'!N33^N4))))))</f>
        <v>0.41608420334432966</v>
      </c>
      <c r="O35" s="73"/>
      <c r="P35" s="74"/>
      <c r="Q35" s="4"/>
    </row>
    <row r="36" spans="2:17" ht="21.75">
      <c r="B36" s="25">
        <v>24</v>
      </c>
      <c r="C36" s="26">
        <f>IF('[2]Discharge'!C34=0,0,IF(TRIM('[2]Discharge'!C34)="","",IF(COUNT(O6)=0,"",IF(O6=1,(((10^K4)*('[2]Discharge'!C34^N4))/100),((10^K4)*('[2]Discharge'!C34^N4))))))</f>
        <v>0.6728547430561281</v>
      </c>
      <c r="D36" s="26">
        <f>IF('[2]Discharge'!D34=0,0,IF(TRIM('[2]Discharge'!D34)="","",IF(COUNT(O6)=0,"",IF(O6=1,(((10^K4)*('[2]Discharge'!D34^N4))/100),((10^K4)*('[2]Discharge'!D34^N4))))))</f>
        <v>62.23587805936517</v>
      </c>
      <c r="E36" s="26">
        <f>IF('[2]Discharge'!E34=0,0,IF(TRIM('[2]Discharge'!E34)="","",IF(COUNT(O6)=0,"",IF(O6=1,(((10^K4)*('[2]Discharge'!E34^N4))/100),((10^K4)*('[2]Discharge'!E34^N4))))))</f>
        <v>62.23587805936517</v>
      </c>
      <c r="F36" s="26">
        <f>IF('[2]Discharge'!F34=0,0,IF(TRIM('[2]Discharge'!F34)="","",IF(COUNT(O6)=0,"",IF(O6=1,(((10^K4)*('[2]Discharge'!F34^N4))/100),((10^K4)*('[2]Discharge'!F34^N4))))))</f>
        <v>65.96490241850175</v>
      </c>
      <c r="G36" s="26">
        <f>IF('[2]Discharge'!G34=0,0,IF(TRIM('[2]Discharge'!G34)="","",IF(COUNT(O6)=0,"",IF(O6=1,(((10^K4)*('[2]Discharge'!G34^N4))/100),((10^K4)*('[2]Discharge'!G34^N4))))))</f>
        <v>64.09066518978555</v>
      </c>
      <c r="H36" s="26">
        <f>IF('[2]Discharge'!H34=0,0,IF(TRIM('[2]Discharge'!H34)="","",IF(COUNT(O6)=0,"",IF(O6=1,(((10^K4)*('[2]Discharge'!H34^N4))/100),((10^K4)*('[2]Discharge'!H34^N4))))))</f>
        <v>71.70275553617655</v>
      </c>
      <c r="I36" s="26">
        <f>IF('[2]Discharge'!I34=0,0,IF(TRIM('[2]Discharge'!I34)="","",IF(COUNT(O6)=0,"",IF(O6=1,(((10^K4)*('[2]Discharge'!I34^N4))/100),((10^K4)*('[2]Discharge'!I34^N4))))))</f>
        <v>9.848243018212202</v>
      </c>
      <c r="J36" s="26">
        <f>IF('[2]Discharge'!J34=0,0,IF(TRIM('[2]Discharge'!J34)="","",IF(COUNT(O6)=0,"",IF(O6=1,(((10^K4)*('[2]Discharge'!J34^N4))/100),((10^K4)*('[2]Discharge'!J34^N4))))))</f>
        <v>1.58807033990956</v>
      </c>
      <c r="K36" s="26">
        <f>IF('[2]Discharge'!K34=0,0,IF(TRIM('[2]Discharge'!K34)="","",IF(COUNT(O6)=0,"",IF(O6=1,(((10^K4)*('[2]Discharge'!K34^N4))/100),((10^K4)*('[2]Discharge'!K34^N4))))))</f>
        <v>0.8751648600122169</v>
      </c>
      <c r="L36" s="26">
        <f>IF('[2]Discharge'!L34=0,0,IF(TRIM('[2]Discharge'!L34)="","",IF(COUNT(O6)=0,"",IF(O6=1,(((10^K4)*('[2]Discharge'!L34^N4))/100),((10^K4)*('[2]Discharge'!L34^N4))))))</f>
        <v>0.6728547430561281</v>
      </c>
      <c r="M36" s="26">
        <f>IF('[2]Discharge'!M34=0,0,IF(TRIM('[2]Discharge'!M34)="","",IF(COUNT(O6)=0,"",IF(O6=1,(((10^K4)*('[2]Discharge'!M34^N4))/100),((10^K4)*('[2]Discharge'!M34^N4))))))</f>
        <v>0.19308235570706736</v>
      </c>
      <c r="N36" s="26">
        <f>IF('[2]Discharge'!N34=0,0,IF(TRIM('[2]Discharge'!N34)="","",IF(COUNT(O6)=0,"",IF(O6=1,(((10^K4)*('[2]Discharge'!N34^N4))/100),((10^K4)*('[2]Discharge'!N34^N4))))))</f>
        <v>0.3806109346525847</v>
      </c>
      <c r="O36" s="73"/>
      <c r="P36" s="74"/>
      <c r="Q36" s="4"/>
    </row>
    <row r="37" spans="2:17" ht="21.75">
      <c r="B37" s="25">
        <v>25</v>
      </c>
      <c r="C37" s="26">
        <f>IF('[2]Discharge'!C35=0,0,IF(TRIM('[2]Discharge'!C35)="","",IF(COUNT(O6)=0,"",IF(O6=1,(((10^K4)*('[2]Discharge'!C35^N4))/100),((10^K4)*('[2]Discharge'!C35^N4))))))</f>
        <v>0.45267682017262584</v>
      </c>
      <c r="D37" s="26">
        <f>IF('[2]Discharge'!D35=0,0,IF(TRIM('[2]Discharge'!D35)="","",IF(COUNT(O6)=0,"",IF(O6=1,(((10^K4)*('[2]Discharge'!D35^N4))/100),((10^K4)*('[2]Discharge'!D35^N4))))))</f>
        <v>4.852012460061576</v>
      </c>
      <c r="E37" s="26">
        <f>IF('[2]Discharge'!E35=0,0,IF(TRIM('[2]Discharge'!E35)="","",IF(COUNT(O6)=0,"",IF(O6=1,(((10^K4)*('[2]Discharge'!E35^N4))/100),((10^K4)*('[2]Discharge'!E35^N4))))))</f>
        <v>4.852012460061576</v>
      </c>
      <c r="F37" s="26">
        <f>IF('[2]Discharge'!F35=0,0,IF(TRIM('[2]Discharge'!F35)="","",IF(COUNT(O6)=0,"",IF(O6=1,(((10^K4)*('[2]Discharge'!F35^N4))/100),((10^K4)*('[2]Discharge'!F35^N4))))))</f>
        <v>33.59669519584975</v>
      </c>
      <c r="G37" s="26">
        <f>IF('[2]Discharge'!G35=0,0,IF(TRIM('[2]Discharge'!G35)="","",IF(COUNT(O6)=0,"",IF(O6=1,(((10^K4)*('[2]Discharge'!G35^N4))/100),((10^K4)*('[2]Discharge'!G35^N4))))))</f>
        <v>38.594000447340825</v>
      </c>
      <c r="H37" s="26">
        <f>IF('[2]Discharge'!H35=0,0,IF(TRIM('[2]Discharge'!H35)="","",IF(COUNT(O6)=0,"",IF(O6=1,(((10^K4)*('[2]Discharge'!H35^N4))/100),((10^K4)*('[2]Discharge'!H35^N4))))))</f>
        <v>4.852012460061576</v>
      </c>
      <c r="I37" s="26">
        <f>IF('[2]Discharge'!I35=0,0,IF(TRIM('[2]Discharge'!I35)="","",IF(COUNT(O6)=0,"",IF(O6=1,(((10^K4)*('[2]Discharge'!I35^N4))/100),((10^K4)*('[2]Discharge'!I35^N4))))))</f>
        <v>32.3865644524687</v>
      </c>
      <c r="J37" s="26">
        <f>IF('[2]Discharge'!J35=0,0,IF(TRIM('[2]Discharge'!J35)="","",IF(COUNT(O6)=0,"",IF(O6=1,(((10^K4)*('[2]Discharge'!J35^N4))/100),((10^K4)*('[2]Discharge'!J35^N4))))))</f>
        <v>1.58807033990956</v>
      </c>
      <c r="K37" s="26">
        <f>IF('[2]Discharge'!K35=0,0,IF(TRIM('[2]Discharge'!K35)="","",IF(COUNT(O6)=0,"",IF(O6=1,(((10^K4)*('[2]Discharge'!K35^N4))/100),((10^K4)*('[2]Discharge'!K35^N4))))))</f>
        <v>0.8056215267124323</v>
      </c>
      <c r="L37" s="26">
        <f>IF('[2]Discharge'!L35=0,0,IF(TRIM('[2]Discharge'!L35)="","",IF(COUNT(O6)=0,"",IF(O6=1,(((10^K4)*('[2]Discharge'!L35^N4))/100),((10^K4)*('[2]Discharge'!L35^N4))))))</f>
        <v>0.45267682017262584</v>
      </c>
      <c r="M37" s="26">
        <f>IF('[2]Discharge'!M35=0,0,IF(TRIM('[2]Discharge'!M35)="","",IF(COUNT(O6)=0,"",IF(O6=1,(((10^K4)*('[2]Discharge'!M35^N4))/100),((10^K4)*('[2]Discharge'!M35^N4))))))</f>
        <v>0.28120627027811046</v>
      </c>
      <c r="N37" s="26">
        <f>IF('[2]Discharge'!N35=0,0,IF(TRIM('[2]Discharge'!N35)="","",IF(COUNT(O6)=0,"",IF(O6=1,(((10^K4)*('[2]Discharge'!N35^N4))/100),((10^K4)*('[2]Discharge'!N35^N4))))))</f>
        <v>0.3806109346525847</v>
      </c>
      <c r="O37" s="73"/>
      <c r="P37" s="74"/>
      <c r="Q37" s="4"/>
    </row>
    <row r="38" spans="2:17" ht="21.75">
      <c r="B38" s="25">
        <v>26</v>
      </c>
      <c r="C38" s="26">
        <f>IF('[2]Discharge'!C36=0,0,IF(TRIM('[2]Discharge'!C36)="","",IF(COUNT(O6)=0,"",IF(O6=1,(((10^K4)*('[2]Discharge'!C36^N4))/100),((10^K4)*('[2]Discharge'!C36^N4))))))</f>
        <v>0.8056215267124323</v>
      </c>
      <c r="D38" s="26">
        <f>IF('[2]Discharge'!D36=0,0,IF(TRIM('[2]Discharge'!D36)="","",IF(COUNT(O6)=0,"",IF(O6=1,(((10^K4)*('[2]Discharge'!D36^N4))/100),((10^K4)*('[2]Discharge'!D36^N4))))))</f>
        <v>2.933481199794147</v>
      </c>
      <c r="E38" s="26">
        <f>IF('[2]Discharge'!E36=0,0,IF(TRIM('[2]Discharge'!E36)="","",IF(COUNT(O6)=0,"",IF(O6=1,(((10^K4)*('[2]Discharge'!E36^N4))/100),((10^K4)*('[2]Discharge'!E36^N4))))))</f>
        <v>2.5440963946714703</v>
      </c>
      <c r="F38" s="26">
        <f>IF('[2]Discharge'!F36=0,0,IF(TRIM('[2]Discharge'!F36)="","",IF(COUNT(O6)=0,"",IF(O6=1,(((10^K4)*('[2]Discharge'!F36^N4))/100),((10^K4)*('[2]Discharge'!F36^N4))))))</f>
        <v>17.486883803523003</v>
      </c>
      <c r="G38" s="26">
        <f>IF('[2]Discharge'!G36=0,0,IF(TRIM('[2]Discharge'!G36)="","",IF(COUNT(O6)=0,"",IF(O6=1,(((10^K4)*('[2]Discharge'!G36^N4))/100),((10^K4)*('[2]Discharge'!G36^N4))))))</f>
        <v>29.017802471878863</v>
      </c>
      <c r="H38" s="26">
        <f>IF('[2]Discharge'!H36=0,0,IF(TRIM('[2]Discharge'!H36)="","",IF(COUNT(O6)=0,"",IF(O6=1,(((10^K4)*('[2]Discharge'!H36^N4))/100),((10^K4)*('[2]Discharge'!H36^N4))))))</f>
        <v>2.5440963946714703</v>
      </c>
      <c r="I38" s="26">
        <f>IF('[2]Discharge'!I36=0,0,IF(TRIM('[2]Discharge'!I36)="","",IF(COUNT(O6)=0,"",IF(O6=1,(((10^K4)*('[2]Discharge'!I36^N4))/100),((10^K4)*('[2]Discharge'!I36^N4))))))</f>
        <v>5.115351303937113</v>
      </c>
      <c r="J38" s="26">
        <f>IF('[2]Discharge'!J36=0,0,IF(TRIM('[2]Discharge'!J36)="","",IF(COUNT(O6)=0,"",IF(O6=1,(((10^K4)*('[2]Discharge'!J36^N4))/100),((10^K4)*('[2]Discharge'!J36^N4))))))</f>
        <v>1.444850521789952</v>
      </c>
      <c r="K38" s="26">
        <f>IF('[2]Discharge'!K36=0,0,IF(TRIM('[2]Discharge'!K36)="","",IF(COUNT(O6)=0,"",IF(O6=1,(((10^K4)*('[2]Discharge'!K36^N4))/100),((10^K4)*('[2]Discharge'!K36^N4))))))</f>
        <v>0.738167367323266</v>
      </c>
      <c r="L38" s="26">
        <f>IF('[2]Discharge'!L36=0,0,IF(TRIM('[2]Discharge'!L36)="","",IF(COUNT(O6)=0,"",IF(O6=1,(((10^K4)*('[2]Discharge'!L36^N4))/100),((10^K4)*('[2]Discharge'!L36^N4))))))</f>
        <v>0.0954375401317073</v>
      </c>
      <c r="M38" s="26">
        <f>IF('[2]Discharge'!M36=0,0,IF(TRIM('[2]Discharge'!M36)="","",IF(COUNT(O6)=0,"",IF(O6=1,(((10^K4)*('[2]Discharge'!M36^N4))/100),((10^K4)*('[2]Discharge'!M36^N4))))))</f>
        <v>0.3462856107262013</v>
      </c>
      <c r="N38" s="26">
        <f>IF('[2]Discharge'!N36=0,0,IF(TRIM('[2]Discharge'!N36)="","",IF(COUNT(O6)=0,"",IF(O6=1,(((10^K4)*('[2]Discharge'!N36^N4))/100),((10^K4)*('[2]Discharge'!N36^N4))))))</f>
        <v>0.0564814229413712</v>
      </c>
      <c r="O38" s="73"/>
      <c r="P38" s="74"/>
      <c r="Q38" s="4"/>
    </row>
    <row r="39" spans="2:17" ht="21.75">
      <c r="B39" s="25">
        <v>27</v>
      </c>
      <c r="C39" s="26">
        <f>IF('[2]Discharge'!C37=0,0,IF(TRIM('[2]Discharge'!C37)="","",IF(COUNT(O6)=0,"",IF(O6=1,(((10^K4)*('[2]Discharge'!C37^N4))/100),((10^K4)*('[2]Discharge'!C37^N4))))))</f>
        <v>14.553439397433458</v>
      </c>
      <c r="D39" s="26">
        <f>IF('[2]Discharge'!D37=0,0,IF(TRIM('[2]Discharge'!D37)="","",IF(COUNT(O6)=0,"",IF(O6=1,(((10^K4)*('[2]Discharge'!D37^N4))/100),((10^K4)*('[2]Discharge'!D37^N4))))))</f>
        <v>1.58807033990956</v>
      </c>
      <c r="E39" s="26">
        <f>IF('[2]Discharge'!E37=0,0,IF(TRIM('[2]Discharge'!E37)="","",IF(COUNT(O6)=0,"",IF(O6=1,(((10^K4)*('[2]Discharge'!E37^N4))/100),((10^K4)*('[2]Discharge'!E37^N4))))))</f>
        <v>1.444850521789952</v>
      </c>
      <c r="F39" s="26">
        <f>IF('[2]Discharge'!F37=0,0,IF(TRIM('[2]Discharge'!F37)="","",IF(COUNT(O6)=0,"",IF(O6=1,(((10^K4)*('[2]Discharge'!F37^N4))/100),((10^K4)*('[2]Discharge'!F37^N4))))))</f>
        <v>11.225579892445396</v>
      </c>
      <c r="G39" s="26">
        <f>IF('[2]Discharge'!G37=0,0,IF(TRIM('[2]Discharge'!G37)="","",IF(COUNT(O6)=0,"",IF(O6=1,(((10^K4)*('[2]Discharge'!G37^N4))/100),((10^K4)*('[2]Discharge'!G37^N4))))))</f>
        <v>64.09066518978555</v>
      </c>
      <c r="H39" s="26">
        <f>IF('[2]Discharge'!H37=0,0,IF(TRIM('[2]Discharge'!H37)="","",IF(COUNT(O6)=0,"",IF(O6=1,(((10^K4)*('[2]Discharge'!H37^N4))/100),((10^K4)*('[2]Discharge'!H37^N4))))))</f>
        <v>1.444850521789952</v>
      </c>
      <c r="I39" s="26">
        <f>IF('[2]Discharge'!I37=0,0,IF(TRIM('[2]Discharge'!I37)="","",IF(COUNT(O6)=0,"",IF(O6=1,(((10^K4)*('[2]Discharge'!I37^N4))/100),((10^K4)*('[2]Discharge'!I37^N4))))))</f>
        <v>3.6123743891624716</v>
      </c>
      <c r="J39" s="26">
        <f>IF('[2]Discharge'!J37=0,0,IF(TRIM('[2]Discharge'!J37)="","",IF(COUNT(O6)=0,"",IF(O6=1,(((10^K4)*('[2]Discharge'!J37^N4))/100),((10^K4)*('[2]Discharge'!J37^N4))))))</f>
        <v>1.444850521789952</v>
      </c>
      <c r="K39" s="26">
        <f>IF('[2]Discharge'!K37=0,0,IF(TRIM('[2]Discharge'!K37)="","",IF(COUNT(O6)=0,"",IF(O6=1,(((10^K4)*('[2]Discharge'!K37^N4))/100),((10^K4)*('[2]Discharge'!K37^N4))))))</f>
        <v>0.738167367323266</v>
      </c>
      <c r="L39" s="26">
        <f>IF('[2]Discharge'!L37=0,0,IF(TRIM('[2]Discharge'!L37)="","",IF(COUNT(O6)=0,"",IF(O6=1,(((10^K4)*('[2]Discharge'!L37^N4))/100),((10^K4)*('[2]Discharge'!L37^N4))))))</f>
        <v>0.07504973999356011</v>
      </c>
      <c r="M39" s="26">
        <f>IF('[2]Discharge'!M37=0,0,IF(TRIM('[2]Discharge'!M37)="","",IF(COUNT(O6)=0,"",IF(O6=1,(((10^K4)*('[2]Discharge'!M37^N4))/100),((10^K4)*('[2]Discharge'!M37^N4))))))</f>
        <v>0.19308235570706736</v>
      </c>
      <c r="N39" s="26">
        <f>IF('[2]Discharge'!N37=0,0,IF(TRIM('[2]Discharge'!N37)="","",IF(COUNT(O6)=0,"",IF(O6=1,(((10^K4)*('[2]Discharge'!N37^N4))/100),((10^K4)*('[2]Discharge'!N37^N4))))))</f>
        <v>0.03239018837447398</v>
      </c>
      <c r="O39" s="73"/>
      <c r="P39" s="74"/>
      <c r="Q39" s="4"/>
    </row>
    <row r="40" spans="2:17" ht="21.75">
      <c r="B40" s="25">
        <v>28</v>
      </c>
      <c r="C40" s="26">
        <f>IF('[2]Discharge'!C38=0,0,IF(TRIM('[2]Discharge'!C38)="","",IF(COUNT(O6)=0,"",IF(O6=1,(((10^K4)*('[2]Discharge'!C38^N4))/100),((10^K4)*('[2]Discharge'!C38^N4))))))</f>
        <v>51.931288944774096</v>
      </c>
      <c r="D40" s="26">
        <f>IF('[2]Discharge'!D38=0,0,IF(TRIM('[2]Discharge'!D38)="","",IF(COUNT(O6)=0,"",IF(O6=1,(((10^K4)*('[2]Discharge'!D38^N4))/100),((10^K4)*('[2]Discharge'!D38^N4))))))</f>
        <v>1.0958629567646772</v>
      </c>
      <c r="E40" s="26">
        <f>IF('[2]Discharge'!E38=0,0,IF(TRIM('[2]Discharge'!E38)="","",IF(COUNT(O6)=0,"",IF(O6=1,(((10^K4)*('[2]Discharge'!E38^N4))/100),((10^K4)*('[2]Discharge'!E38^N4))))))</f>
        <v>1.0958629567646772</v>
      </c>
      <c r="F40" s="26">
        <f>IF('[2]Discharge'!F38=0,0,IF(TRIM('[2]Discharge'!F38)="","",IF(COUNT(O6)=0,"",IF(O6=1,(((10^K4)*('[2]Discharge'!F38^N4))/100),((10^K4)*('[2]Discharge'!F38^N4))))))</f>
        <v>10.300160433903871</v>
      </c>
      <c r="G40" s="26">
        <f>IF('[2]Discharge'!G38=0,0,IF(TRIM('[2]Discharge'!G38)="","",IF(COUNT(O6)=0,"",IF(O6=1,(((10^K4)*('[2]Discharge'!G38^N4))/100),((10^K4)*('[2]Discharge'!G38^N4))))))</f>
        <v>142.3638692498968</v>
      </c>
      <c r="H40" s="26">
        <f>IF('[2]Discharge'!H38=0,0,IF(TRIM('[2]Discharge'!H38)="","",IF(COUNT(O6)=0,"",IF(O6=1,(((10^K4)*('[2]Discharge'!H38^N4))/100),((10^K4)*('[2]Discharge'!H38^N4))))))</f>
        <v>1.0958629567646772</v>
      </c>
      <c r="I40" s="26">
        <f>IF('[2]Discharge'!I38=0,0,IF(TRIM('[2]Discharge'!I38)="","",IF(COUNT(O6)=0,"",IF(O6=1,(((10^K4)*('[2]Discharge'!I38^N4))/100),((10^K4)*('[2]Discharge'!I38^N4))))))</f>
        <v>1.7360798707456186</v>
      </c>
      <c r="J40" s="26">
        <f>IF('[2]Discharge'!J38=0,0,IF(TRIM('[2]Discharge'!J38)="","",IF(COUNT(O6)=0,"",IF(O6=1,(((10^K4)*('[2]Discharge'!J38^N4))/100),((10^K4)*('[2]Discharge'!J38^N4))))))</f>
        <v>1.444850521789952</v>
      </c>
      <c r="K40" s="26">
        <f>IF('[2]Discharge'!K38=0,0,IF(TRIM('[2]Discharge'!K38)="","",IF(COUNT(O6)=0,"",IF(O6=1,(((10^K4)*('[2]Discharge'!K38^N4))/100),((10^K4)*('[2]Discharge'!K38^N4))))))</f>
        <v>0.738167367323266</v>
      </c>
      <c r="L40" s="26">
        <f>IF('[2]Discharge'!L38=0,0,IF(TRIM('[2]Discharge'!L38)="","",IF(COUNT(O6)=0,"",IF(O6=1,(((10^K4)*('[2]Discharge'!L38^N4))/100),((10^K4)*('[2]Discharge'!L38^N4))))))</f>
        <v>0.3131393642447149</v>
      </c>
      <c r="M40" s="26">
        <f>IF('[2]Discharge'!M38=0,0,IF(TRIM('[2]Discharge'!M38)="","",IF(COUNT(O6)=0,"",IF(O6=1,(((10^K4)*('[2]Discharge'!M38^N4))/100),((10^K4)*('[2]Discharge'!M38^N4))))))</f>
        <v>0.3806109346525847</v>
      </c>
      <c r="N40" s="26">
        <f>IF('[2]Discharge'!N38=0,0,IF(TRIM('[2]Discharge'!N38)="","",IF(COUNT(O6)=0,"",IF(O6=1,(((10^K4)*('[2]Discharge'!N38^N4))/100),((10^K4)*('[2]Discharge'!N38^N4))))))</f>
        <v>0.025470849442389323</v>
      </c>
      <c r="O40" s="73"/>
      <c r="P40" s="74"/>
      <c r="Q40" s="4"/>
    </row>
    <row r="41" spans="2:17" ht="21.75">
      <c r="B41" s="25">
        <v>29</v>
      </c>
      <c r="C41" s="26">
        <f>IF('[2]Discharge'!C39=0,0,IF(TRIM('[2]Discharge'!C39)="","",IF(COUNT(O6)=0,"",IF(O6=1,(((10^K4)*('[2]Discharge'!C39^N4))/100),((10^K4)*('[2]Discharge'!C39^N4))))))</f>
        <v>2.20769841907982</v>
      </c>
      <c r="D41" s="26">
        <f>IF('[2]Discharge'!D39=0,0,IF(TRIM('[2]Discharge'!D39)="","",IF(COUNT(O6)=0,"",IF(O6=1,(((10^K4)*('[2]Discharge'!D39^N4))/100),((10^K4)*('[2]Discharge'!D39^N4))))))</f>
        <v>0.946748971901407</v>
      </c>
      <c r="E41" s="26">
        <f>IF('[2]Discharge'!E39=0,0,IF(TRIM('[2]Discharge'!E39)="","",IF(COUNT(O6)=0,"",IF(O6=1,(((10^K4)*('[2]Discharge'!E39^N4))/100),((10^K4)*('[2]Discharge'!E39^N4))))))</f>
        <v>0.946748971901407</v>
      </c>
      <c r="F41" s="26">
        <f>IF('[2]Discharge'!F39=0,0,IF(TRIM('[2]Discharge'!F39)="","",IF(COUNT(O6)=0,"",IF(O6=1,(((10^K4)*('[2]Discharge'!F39^N4))/100),((10^K4)*('[2]Discharge'!F39^N4))))))</f>
        <v>10.300160433903871</v>
      </c>
      <c r="G41" s="26">
        <f>IF('[2]Discharge'!G39=0,0,IF(TRIM('[2]Discharge'!G39)="","",IF(COUNT(O6)=0,"",IF(O6=1,(((10^K4)*('[2]Discharge'!G39^N4))/100),((10^K4)*('[2]Discharge'!G39^N4))))))</f>
        <v>27.060954172522475</v>
      </c>
      <c r="H41" s="26">
        <f>IF('[2]Discharge'!H39=0,0,IF(TRIM('[2]Discharge'!H39)="","",IF(COUNT(O6)=0,"",IF(O6=1,(((10^K4)*('[2]Discharge'!H39^N4))/100),((10^K4)*('[2]Discharge'!H39^N4))))))</f>
        <v>0.946748971901407</v>
      </c>
      <c r="I41" s="26">
        <f>IF('[2]Discharge'!I39=0,0,IF(TRIM('[2]Discharge'!I39)="","",IF(COUNT(O6)=0,"",IF(O6=1,(((10^K4)*('[2]Discharge'!I39^N4))/100),((10^K4)*('[2]Discharge'!I39^N4))))))</f>
        <v>2.373760099746061</v>
      </c>
      <c r="J41" s="26">
        <f>IF('[2]Discharge'!J39=0,0,IF(TRIM('[2]Discharge'!J39)="","",IF(COUNT(O6)=0,"",IF(O6=1,(((10^K4)*('[2]Discharge'!J39^N4))/100),((10^K4)*('[2]Discharge'!J39^N4))))))</f>
        <v>1.444850521789952</v>
      </c>
      <c r="K41" s="26">
        <f>IF('[2]Discharge'!K39=0,0,IF(TRIM('[2]Discharge'!K39)="","",IF(COUNT(O6)=0,"",IF(O6=1,(((10^K4)*('[2]Discharge'!K39^N4))/100),((10^K4)*('[2]Discharge'!K39^N4))))))</f>
        <v>0.738167367323266</v>
      </c>
      <c r="L41" s="26">
        <f>IF('[2]Discharge'!L39=0,0,IF(TRIM('[2]Discharge'!L39)="","",IF(COUNT(O6)=0,"",IF(O6=1,(((10^K4)*('[2]Discharge'!L39^N4))/100),((10^K4)*('[2]Discharge'!L39^N4))))))</f>
        <v>0.41608420334432966</v>
      </c>
      <c r="M41" s="26">
        <f>IF('[2]Discharge'!M39=0,0,IF(TRIM('[2]Discharge'!M39)="","",IF(COUNT(O6)=0,"",IF(O6=1,(((10^K4)*('[2]Discharge'!M39^N4))/100),((10^K4)*('[2]Discharge'!M39^N4))))))</f>
      </c>
      <c r="N41" s="26">
        <f>IF('[2]Discharge'!N39=0,0,IF(TRIM('[2]Discharge'!N39)="","",IF(COUNT(O6)=0,"",IF(O6=1,(((10^K4)*('[2]Discharge'!N39^N4))/100),((10^K4)*('[2]Discharge'!N39^N4))))))</f>
        <v>0.10627519298330745</v>
      </c>
      <c r="O41" s="73"/>
      <c r="P41" s="74"/>
      <c r="Q41" s="4"/>
    </row>
    <row r="42" spans="2:17" ht="21.75">
      <c r="B42" s="25">
        <v>30</v>
      </c>
      <c r="C42" s="26">
        <f>IF('[2]Discharge'!C40=0,0,IF(TRIM('[2]Discharge'!C40)="","",IF(COUNT(O6)=0,"",IF(O6=1,(((10^K4)*('[2]Discharge'!C40^N4))/100),((10^K4)*('[2]Discharge'!C40^N4))))))</f>
        <v>1.0203289492678453</v>
      </c>
      <c r="D42" s="26">
        <f>IF('[2]Discharge'!D40=0,0,IF(TRIM('[2]Discharge'!D40)="","",IF(COUNT(O6)=0,"",IF(O6=1,(((10^K4)*('[2]Discharge'!D40^N4))/100),((10^K4)*('[2]Discharge'!D40^N4))))))</f>
        <v>0.946748971901407</v>
      </c>
      <c r="E42" s="26">
        <f>IF('[2]Discharge'!E40=0,0,IF(TRIM('[2]Discharge'!E40)="","",IF(COUNT(O6)=0,"",IF(O6=1,(((10^K4)*('[2]Discharge'!E40^N4))/100),((10^K4)*('[2]Discharge'!E40^N4))))))</f>
        <v>0.8751648600122169</v>
      </c>
      <c r="F42" s="26">
        <f>IF('[2]Discharge'!F40=0,0,IF(TRIM('[2]Discharge'!F40)="","",IF(COUNT(O6)=0,"",IF(O6=1,(((10^K4)*('[2]Discharge'!F40^N4))/100),((10^K4)*('[2]Discharge'!F40^N4))))))</f>
        <v>10.7593022562279</v>
      </c>
      <c r="G42" s="26">
        <f>IF('[2]Discharge'!G40=0,0,IF(TRIM('[2]Discharge'!G40)="","",IF(COUNT(O6)=0,"",IF(O6=1,(((10^K4)*('[2]Discharge'!G40^N4))/100),((10^K4)*('[2]Discharge'!G40^N4))))))</f>
        <v>17.486883803523003</v>
      </c>
      <c r="H42" s="26">
        <f>IF('[2]Discharge'!H40=0,0,IF(TRIM('[2]Discharge'!H40)="","",IF(COUNT(O6)=0,"",IF(O6=1,(((10^K4)*('[2]Discharge'!H40^N4))/100),((10^K4)*('[2]Discharge'!H40^N4))))))</f>
        <v>0.8751648600122169</v>
      </c>
      <c r="I42" s="26">
        <f>IF('[2]Discharge'!I40=0,0,IF(TRIM('[2]Discharge'!I40)="","",IF(COUNT(O6)=0,"",IF(O6=1,(((10^K4)*('[2]Discharge'!I40^N4))/100),((10^K4)*('[2]Discharge'!I40^N4))))))</f>
        <v>2.5440963946714703</v>
      </c>
      <c r="J42" s="26">
        <f>IF('[2]Discharge'!J40=0,0,IF(TRIM('[2]Discharge'!J40)="","",IF(COUNT(O6)=0,"",IF(O6=1,(((10^K4)*('[2]Discharge'!J40^N4))/100),((10^K4)*('[2]Discharge'!J40^N4))))))</f>
        <v>1.306550315137645</v>
      </c>
      <c r="K42" s="26">
        <f>IF('[2]Discharge'!K40=0,0,IF(TRIM('[2]Discharge'!K40)="","",IF(COUNT(O6)=0,"",IF(O6=1,(((10^K4)*('[2]Discharge'!K40^N4))/100),((10^K4)*('[2]Discharge'!K40^N4))))))</f>
        <v>0.738167367323266</v>
      </c>
      <c r="L42" s="26">
        <f>IF('[2]Discharge'!L40=0,0,IF(TRIM('[2]Discharge'!L40)="","",IF(COUNT(O6)=0,"",IF(O6=1,(((10^K4)*('[2]Discharge'!L40^N4))/100),((10^K4)*('[2]Discharge'!L40^N4))))))</f>
        <v>0.28120627027811046</v>
      </c>
      <c r="M42" s="26"/>
      <c r="N42" s="26">
        <f>IF('[2]Discharge'!N40=0,0,IF(TRIM('[2]Discharge'!N40)="","",IF(COUNT(O6)=0,"",IF(O6=1,(((10^K4)*('[2]Discharge'!N40^N4))/100),((10^K4)*('[2]Discharge'!N40^N4))))))</f>
        <v>0.08502434905112166</v>
      </c>
      <c r="O42" s="73"/>
      <c r="P42" s="74"/>
      <c r="Q42" s="4"/>
    </row>
    <row r="43" spans="2:17" ht="21.75">
      <c r="B43" s="25">
        <v>31</v>
      </c>
      <c r="C43" s="26"/>
      <c r="D43" s="26">
        <f>IF('[2]Discharge'!D41=0,0,IF(TRIM('[2]Discharge'!D41)="","",IF(COUNT(O6)=0,"",IF(O6=1,(((10^K4)*('[2]Discharge'!D41^N4))/100),((10^K4)*('[2]Discharge'!D41^N4))))))</f>
        <v>1.306550315137645</v>
      </c>
      <c r="E43" s="26"/>
      <c r="F43" s="26">
        <f>IF('[2]Discharge'!F41=0,0,IF(TRIM('[2]Discharge'!F41)="","",IF(COUNT(O6)=0,"",IF(O6=1,(((10^K4)*('[2]Discharge'!F41^N4))/100),((10^K4)*('[2]Discharge'!F41^N4))))))</f>
        <v>10.300160433903871</v>
      </c>
      <c r="G43" s="26">
        <f>IF('[2]Discharge'!G41=0,0,IF(TRIM('[2]Discharge'!G41)="","",IF(COUNT(O6)=0,"",IF(O6=1,(((10^K4)*('[2]Discharge'!G41^N4))/100),((10^K4)*('[2]Discharge'!G41^N4))))))</f>
        <v>13.850635689154222</v>
      </c>
      <c r="H43" s="26"/>
      <c r="I43" s="26">
        <f>IF('[2]Discharge'!I41=0,0,IF(TRIM('[2]Discharge'!I41)="","",IF(COUNT(O6)=0,"",IF(O6=1,(((10^K4)*('[2]Discharge'!I41^N4))/100),((10^K4)*('[2]Discharge'!I41^N4))))))</f>
        <v>2.373760099746061</v>
      </c>
      <c r="J43" s="26"/>
      <c r="K43" s="26">
        <f>IF('[2]Discharge'!K41=0,0,IF(TRIM('[2]Discharge'!K41)="","",IF(COUNT(O6)=0,"",IF(O6=1,(((10^K4)*('[2]Discharge'!K41^N4))/100),((10^K4)*('[2]Discharge'!K41^N4))))))</f>
        <v>0.738167367323266</v>
      </c>
      <c r="L43" s="26">
        <f>IF(TRIM('[2]Discharge'!L41)="","",IF(COUNT(O6)=0,"",IF(O6=1,(((10^K4)*('[2]Discharge'!L41^N4))/100),((10^K4)*('[2]Discharge'!L41^N4)))))</f>
        <v>0.14121325536436669</v>
      </c>
      <c r="M43" s="26"/>
      <c r="N43" s="29">
        <f>IF('[2]Discharge'!N41=0,0,IF(TRIM('[2]Discharge'!N41)="","",IF(COUNT(O6)=0,"",IF(O6=1,(((10^K4)*('[2]Discharge'!N41^N4))/100),((10^K4)*('[2]Discharge'!N41^N4))))))</f>
        <v>0.3806109346525847</v>
      </c>
      <c r="O43" s="73"/>
      <c r="P43" s="74"/>
      <c r="Q43" s="4"/>
    </row>
    <row r="44" spans="2:17" ht="2.25" customHeight="1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0"/>
      <c r="Q44" s="4"/>
    </row>
    <row r="45" spans="2:17" ht="21.75">
      <c r="B45" s="1" t="s">
        <v>28</v>
      </c>
      <c r="C45" s="26">
        <f>IF(COUNT(C11:C43)=0,"",SUM(C11:C43))</f>
        <v>88.62175824893153</v>
      </c>
      <c r="D45" s="26">
        <f aca="true" t="shared" si="0" ref="D45:M45">IF(COUNT(D11:D43)=0,"",SUM(D11:D43))</f>
        <v>97.285146162472</v>
      </c>
      <c r="E45" s="26">
        <f t="shared" si="0"/>
        <v>111.86325722835862</v>
      </c>
      <c r="F45" s="26">
        <f t="shared" si="0"/>
        <v>333.1637338019143</v>
      </c>
      <c r="G45" s="26">
        <f t="shared" si="0"/>
        <v>1371.2046399930764</v>
      </c>
      <c r="H45" s="26">
        <f t="shared" si="0"/>
        <v>108.76988161170713</v>
      </c>
      <c r="I45" s="26">
        <f t="shared" si="0"/>
        <v>237.7822451239608</v>
      </c>
      <c r="J45" s="26">
        <f t="shared" si="0"/>
        <v>57.46340696465691</v>
      </c>
      <c r="K45" s="26">
        <f t="shared" si="0"/>
        <v>28.16364974169537</v>
      </c>
      <c r="L45" s="26">
        <f t="shared" si="0"/>
        <v>19.735864787367067</v>
      </c>
      <c r="M45" s="26">
        <f t="shared" si="0"/>
        <v>10.762033550401316</v>
      </c>
      <c r="N45" s="26">
        <f>IF(COUNT(N11:N43)=0,"",SUM(N11:N43))</f>
        <v>10.833581774817958</v>
      </c>
      <c r="O45" s="73">
        <f>IF(COUNT(C45:N45)=0,"",SUM(C45:N45))</f>
        <v>2475.649198989359</v>
      </c>
      <c r="P45" s="74"/>
      <c r="Q45" s="32" t="s">
        <v>29</v>
      </c>
    </row>
    <row r="46" spans="2:17" ht="21.75">
      <c r="B46" s="1" t="s">
        <v>30</v>
      </c>
      <c r="C46" s="26">
        <f>IF(COUNT(C11:C43)=0,"",AVERAGE(C11:C43))</f>
        <v>2.9540586082977174</v>
      </c>
      <c r="D46" s="26">
        <f aca="true" t="shared" si="1" ref="D46:N46">IF(COUNT(D11:D43)=0,"",AVERAGE(D11:D43))</f>
        <v>3.1382305213700645</v>
      </c>
      <c r="E46" s="26">
        <f t="shared" si="1"/>
        <v>3.7287752409452875</v>
      </c>
      <c r="F46" s="26">
        <f t="shared" si="1"/>
        <v>10.74721721941659</v>
      </c>
      <c r="G46" s="26">
        <f t="shared" si="1"/>
        <v>44.232407741712144</v>
      </c>
      <c r="H46" s="26">
        <f t="shared" si="1"/>
        <v>3.625662720390238</v>
      </c>
      <c r="I46" s="26">
        <f t="shared" si="1"/>
        <v>7.670395003998736</v>
      </c>
      <c r="J46" s="26">
        <f t="shared" si="1"/>
        <v>1.9154468988218971</v>
      </c>
      <c r="K46" s="26">
        <f t="shared" si="1"/>
        <v>0.90850483037727</v>
      </c>
      <c r="L46" s="26">
        <f t="shared" si="1"/>
        <v>0.636640799592486</v>
      </c>
      <c r="M46" s="26">
        <f t="shared" si="1"/>
        <v>0.3843583410857613</v>
      </c>
      <c r="N46" s="26">
        <f t="shared" si="1"/>
        <v>0.34947037983283735</v>
      </c>
      <c r="O46" s="73">
        <f>IF(COUNT(C46:N46)=0,"",SUM(C46:N46))</f>
        <v>80.29116830584103</v>
      </c>
      <c r="P46" s="74"/>
      <c r="Q46" s="4"/>
    </row>
    <row r="47" spans="2:17" ht="21.75">
      <c r="B47" s="1" t="s">
        <v>31</v>
      </c>
      <c r="C47" s="26">
        <f>IF(COUNT(C11:C43)=0,"",MAX(C11:C43))</f>
        <v>51.931288944774096</v>
      </c>
      <c r="D47" s="26">
        <f aca="true" t="shared" si="2" ref="D47:N47">IF(COUNT(D11:D43)=0,"",MAX(D11:D43))</f>
        <v>62.23587805936517</v>
      </c>
      <c r="E47" s="26">
        <f t="shared" si="2"/>
        <v>62.23587805936517</v>
      </c>
      <c r="F47" s="26">
        <f t="shared" si="2"/>
        <v>69.77109946285564</v>
      </c>
      <c r="G47" s="26">
        <f t="shared" si="2"/>
        <v>453.06838356581903</v>
      </c>
      <c r="H47" s="26">
        <f t="shared" si="2"/>
        <v>71.70275553617655</v>
      </c>
      <c r="I47" s="26">
        <f t="shared" si="2"/>
        <v>32.3865644524687</v>
      </c>
      <c r="J47" s="26">
        <f t="shared" si="2"/>
        <v>2.933481199794147</v>
      </c>
      <c r="K47" s="26">
        <f t="shared" si="2"/>
        <v>1.306550315137645</v>
      </c>
      <c r="L47" s="26">
        <f t="shared" si="2"/>
        <v>1.444850521789952</v>
      </c>
      <c r="M47" s="26">
        <f t="shared" si="2"/>
        <v>0.8056215267124323</v>
      </c>
      <c r="N47" s="26">
        <f t="shared" si="2"/>
        <v>0.5488870084710042</v>
      </c>
      <c r="O47" s="73">
        <f>IF(COUNT(C47:N47)=0,"",MAX(C47:N47))</f>
        <v>453.06838356581903</v>
      </c>
      <c r="P47" s="74"/>
      <c r="Q47" s="4"/>
    </row>
    <row r="48" spans="2:17" ht="21.75">
      <c r="B48" s="1" t="s">
        <v>32</v>
      </c>
      <c r="C48" s="26">
        <f>IF(COUNT(C11:C43)=0,"",MIN(C11:C43))</f>
        <v>0.45267682017262584</v>
      </c>
      <c r="D48" s="26">
        <f aca="true" t="shared" si="3" ref="D48:N48">IF(COUNT(D11:D43)=0,"",MIN(D11:D43))</f>
        <v>0.6097405651926754</v>
      </c>
      <c r="E48" s="26">
        <f t="shared" si="3"/>
        <v>0.6728547430561281</v>
      </c>
      <c r="F48" s="26">
        <f t="shared" si="3"/>
        <v>0.738167367323266</v>
      </c>
      <c r="G48" s="26">
        <f t="shared" si="3"/>
        <v>1.1733118956051143</v>
      </c>
      <c r="H48" s="26">
        <f t="shared" si="3"/>
        <v>0.6097405651926754</v>
      </c>
      <c r="I48" s="26">
        <f t="shared" si="3"/>
        <v>1.7360798707456186</v>
      </c>
      <c r="J48" s="26">
        <f t="shared" si="3"/>
        <v>1.306550315137645</v>
      </c>
      <c r="K48" s="26">
        <f t="shared" si="3"/>
        <v>0.738167367323266</v>
      </c>
      <c r="L48" s="26">
        <f t="shared" si="3"/>
        <v>0.07504973999356011</v>
      </c>
      <c r="M48" s="26">
        <f t="shared" si="3"/>
        <v>0.06552949567338376</v>
      </c>
      <c r="N48" s="26">
        <f t="shared" si="3"/>
        <v>0.025470849442389323</v>
      </c>
      <c r="O48" s="73">
        <f>IF(COUNT(C48:N48)=0,"",MIN(C48:N48))</f>
        <v>0.025470849442389323</v>
      </c>
      <c r="P48" s="74"/>
      <c r="Q48" s="4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7" ht="21.75">
      <c r="A1" s="59" t="s">
        <v>0</v>
      </c>
      <c r="B1" s="60"/>
      <c r="C1" s="61" t="str">
        <f>'[3]c-form'!AG4</f>
        <v>Ban PiTai,  Chiang Muan, Phayao,Y.65</v>
      </c>
      <c r="D1" s="61"/>
      <c r="E1" s="61"/>
      <c r="F1" s="61"/>
      <c r="G1" s="61"/>
      <c r="H1" s="61"/>
      <c r="I1" s="61"/>
      <c r="J1" s="61"/>
      <c r="K1" s="2"/>
      <c r="L1" s="3"/>
      <c r="M1" s="59" t="s">
        <v>1</v>
      </c>
      <c r="N1" s="60"/>
      <c r="O1" s="3"/>
      <c r="P1" s="3"/>
      <c r="Q1" s="3"/>
    </row>
    <row r="2" spans="1:17" ht="21.75">
      <c r="A2" s="59" t="s">
        <v>2</v>
      </c>
      <c r="B2" s="60"/>
      <c r="C2" s="61" t="str">
        <f>'[3]c-form'!AG3</f>
        <v>Nam Pi</v>
      </c>
      <c r="D2" s="61"/>
      <c r="E2" s="61"/>
      <c r="F2" s="61"/>
      <c r="G2" s="61"/>
      <c r="H2" s="5"/>
      <c r="I2" s="5"/>
      <c r="J2" s="5"/>
      <c r="K2" s="2"/>
      <c r="L2" s="3"/>
      <c r="M2" s="6" t="s">
        <v>3</v>
      </c>
      <c r="N2" s="7"/>
      <c r="O2" s="3"/>
      <c r="P2" s="3"/>
      <c r="Q2" s="3"/>
    </row>
    <row r="3" spans="1:17" ht="21.75">
      <c r="A3" s="1" t="s">
        <v>4</v>
      </c>
      <c r="B3" s="1"/>
      <c r="C3" s="61" t="str">
        <f>'[3]c-form'!AH3</f>
        <v>Yom</v>
      </c>
      <c r="D3" s="61"/>
      <c r="E3" s="61"/>
      <c r="F3" s="61"/>
      <c r="G3" s="61"/>
      <c r="H3" s="5"/>
      <c r="I3" s="5"/>
      <c r="J3" s="5"/>
      <c r="K3" s="2"/>
      <c r="L3" s="3"/>
      <c r="M3" s="59" t="s">
        <v>5</v>
      </c>
      <c r="N3" s="59"/>
      <c r="O3" s="3"/>
      <c r="P3" s="3"/>
      <c r="Q3" s="3"/>
    </row>
    <row r="4" spans="1:17" ht="21.75">
      <c r="A4" s="6" t="s">
        <v>6</v>
      </c>
      <c r="B4" s="8"/>
      <c r="C4" s="62" t="str">
        <f>'[3]c-form'!AI3</f>
        <v>Yom</v>
      </c>
      <c r="D4" s="62"/>
      <c r="E4" s="62"/>
      <c r="F4" s="62"/>
      <c r="G4" s="62"/>
      <c r="H4" s="3"/>
      <c r="I4" s="3"/>
      <c r="J4" s="10" t="s">
        <v>7</v>
      </c>
      <c r="K4" s="63">
        <v>0.3059958828</v>
      </c>
      <c r="L4" s="64"/>
      <c r="M4" s="11" t="s">
        <v>8</v>
      </c>
      <c r="N4" s="65">
        <v>1.597</v>
      </c>
      <c r="O4" s="66"/>
      <c r="P4" s="3"/>
      <c r="Q4" s="3"/>
    </row>
    <row r="5" spans="1:17" ht="21.75">
      <c r="A5" s="6"/>
      <c r="B5" s="8"/>
      <c r="C5" s="9"/>
      <c r="D5" s="9"/>
      <c r="E5" s="9"/>
      <c r="F5" s="9"/>
      <c r="G5" s="9"/>
      <c r="H5" s="3"/>
      <c r="I5" s="3"/>
      <c r="J5" s="67" t="s">
        <v>9</v>
      </c>
      <c r="K5" s="68"/>
      <c r="L5" s="13">
        <v>2018</v>
      </c>
      <c r="M5" s="12" t="s">
        <v>10</v>
      </c>
      <c r="N5" s="13">
        <v>2019</v>
      </c>
      <c r="O5" s="14" t="s">
        <v>11</v>
      </c>
      <c r="P5" s="15">
        <v>16</v>
      </c>
      <c r="Q5" s="16" t="s">
        <v>12</v>
      </c>
    </row>
    <row r="6" spans="1:17" ht="21.75">
      <c r="A6" s="6"/>
      <c r="B6" s="8"/>
      <c r="C6" s="9"/>
      <c r="D6" s="9"/>
      <c r="E6" s="9"/>
      <c r="F6" s="9"/>
      <c r="G6" s="9"/>
      <c r="H6" s="59" t="str">
        <f>IF(TRIM('[3]c-form'!AJ3)&lt;&gt;"","Water  Year   "&amp;'[3]c-form'!AJ3,"Water  Year   ")</f>
        <v>Water  Year   2019</v>
      </c>
      <c r="I6" s="59"/>
      <c r="J6" s="17"/>
      <c r="K6" s="3"/>
      <c r="L6" s="3"/>
      <c r="M6" s="3"/>
      <c r="N6" s="18" t="s">
        <v>13</v>
      </c>
      <c r="O6" s="19">
        <v>0</v>
      </c>
      <c r="P6" s="3"/>
      <c r="Q6" s="3"/>
    </row>
    <row r="7" spans="1:17" ht="21.75">
      <c r="A7" s="3"/>
      <c r="B7" s="69" t="str">
        <f>IF(TRIM('[3]c-form'!AJ3)&lt;&gt;"","Suspended Sediment, in Hundred Tons per Day, Water Year April 1, "&amp;'[3]c-form'!AJ3&amp;" to March 31,  "&amp;'[3]c-form'!AJ3+1,"Suspended Sediment, in Hundred Tons per Day, Water Year April 1,         to March 31,  ")</f>
        <v>Suspended Sediment, in Hundred Tons per Day, Water Year April 1, 2019 to March 31,  2020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3"/>
      <c r="Q7" s="3"/>
    </row>
    <row r="8" spans="1:17" ht="21.75">
      <c r="A8" s="3"/>
      <c r="B8" s="20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</row>
    <row r="9" spans="1:17" ht="23.25">
      <c r="A9" s="21"/>
      <c r="B9" s="22" t="s">
        <v>14</v>
      </c>
      <c r="C9" s="23" t="s">
        <v>15</v>
      </c>
      <c r="D9" s="23" t="s">
        <v>16</v>
      </c>
      <c r="E9" s="23" t="s">
        <v>17</v>
      </c>
      <c r="F9" s="23" t="s">
        <v>18</v>
      </c>
      <c r="G9" s="23" t="s">
        <v>19</v>
      </c>
      <c r="H9" s="23" t="s">
        <v>20</v>
      </c>
      <c r="I9" s="23" t="s">
        <v>21</v>
      </c>
      <c r="J9" s="23" t="s">
        <v>22</v>
      </c>
      <c r="K9" s="23" t="s">
        <v>23</v>
      </c>
      <c r="L9" s="23" t="s">
        <v>24</v>
      </c>
      <c r="M9" s="23" t="s">
        <v>25</v>
      </c>
      <c r="N9" s="23" t="s">
        <v>26</v>
      </c>
      <c r="O9" s="23" t="s">
        <v>27</v>
      </c>
      <c r="P9" s="24"/>
      <c r="Q9" s="21"/>
    </row>
    <row r="10" spans="1:17" ht="21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3"/>
      <c r="P10" s="33"/>
      <c r="Q10" s="3"/>
    </row>
    <row r="11" spans="1:17" ht="21.75">
      <c r="A11" s="3"/>
      <c r="B11" s="25">
        <v>1</v>
      </c>
      <c r="C11" s="26">
        <f>IF('[3]Discharge'!C9=0,0,IF(TRIM('[3]Discharge'!C9)="","",IF(COUNT(O6)=0,"",IF(O6=1,(((10^K4)*('[3]Discharge'!C9^N4))/100),((10^K4)*('[3]Discharge'!C9^N4))))))</f>
        <v>0.2649154326450524</v>
      </c>
      <c r="D11" s="26">
        <f>IF('[3]Discharge'!D9=0,0,IF(TRIM('[3]Discharge'!D9)="","",IF(COUNT(O6)=0,"",IF(O6=1,(((10^K4)*('[3]Discharge'!D9^N4))/100),((10^K4)*('[3]Discharge'!D9^N4))))))</f>
        <v>0.003915081308047631</v>
      </c>
      <c r="E11" s="26">
        <f>IF('[3]Discharge'!E9=0,0,IF(TRIM('[3]Discharge'!E9)="","",IF(COUNT(O6)=0,"",IF(O6=1,(((10^K4)*('[3]Discharge'!E9^N4))/100),((10^K4)*('[3]Discharge'!E9^N4))))))</f>
        <v>0.5452426339936337</v>
      </c>
      <c r="F11" s="26">
        <f>IF('[3]Discharge'!F9=0,0,IF(TRIM('[3]Discharge'!F9)="","",IF(COUNT(O6)=0,"",IF(O6=1,(((10^K4)*('[3]Discharge'!F9^N4))/100),((10^K4)*('[3]Discharge'!F9^N4))))))</f>
        <v>0.035828662167095675</v>
      </c>
      <c r="G11" s="26">
        <f>IF('[3]Discharge'!G9=0,0,IF(TRIM('[3]Discharge'!G9)="","",IF(COUNT(O6)=0,"",IF(O6=1,(((10^K4)*('[3]Discharge'!G9^N4))/100),((10^K4)*('[3]Discharge'!G9^N4))))))</f>
        <v>14.889773439819757</v>
      </c>
      <c r="H11" s="26">
        <f>IF('[3]Discharge'!H9=0,0,IF(TRIM('[3]Discharge'!H9)="","",IF(COUNT(O6)=0,"",IF(O6=1,(((10^K4)*('[3]Discharge'!H9^N4))/100),((10^K4)*('[3]Discharge'!H9^N4))))))</f>
        <v>356.6486224902905</v>
      </c>
      <c r="I11" s="26">
        <f>IF('[3]Discharge'!I9=0,0,IF(TRIM('[3]Discharge'!I9)="","",IF(COUNT(O6)=0,"",IF(O6=1,(((10^K4)*('[3]Discharge'!I9^N4))/100),((10^K4)*('[3]Discharge'!I9^N4))))))</f>
        <v>2.7067511672696996</v>
      </c>
      <c r="J11" s="26">
        <f>IF('[3]Discharge'!J9=0,0,IF(TRIM('[3]Discharge'!J9)="","",IF(COUNT(O6)=0,"",IF(O6=1,(((10^K4)*('[3]Discharge'!J9^N4))/100),((10^K4)*('[3]Discharge'!J9^N4))))))</f>
        <v>0.7119561118033869</v>
      </c>
      <c r="K11" s="26">
        <f>IF('[3]Discharge'!K9=0,0,IF(TRIM('[3]Discharge'!K9)="","",IF(COUNT(O6)=0,"",IF(O6=1,(((10^K4)*('[3]Discharge'!K9^N4))/100),((10^K4)*('[3]Discharge'!K9^N4))))))</f>
        <v>0.8947535489743502</v>
      </c>
      <c r="L11" s="26">
        <f>IF('[3]Discharge'!L9=0,0,IF(TRIM('[3]Discharge'!L9)="","",IF(COUNT(O6)=0,"",IF(O6=1,(((10^K4)*('[3]Discharge'!L9^N4))/100),((10^K4)*('[3]Discharge'!L9^N4))))))</f>
        <v>0.22105791865113372</v>
      </c>
      <c r="M11" s="26">
        <f>IF('[3]Discharge'!M9=0,0,IF(TRIM('[3]Discharge'!M9)="","",IF(COUNT(O6)=0,"",IF(O6=1,(((10^K4)*('[3]Discharge'!M9^N4))/100),((10^K4)*('[3]Discharge'!M9^N4))))))</f>
        <v>0.41344147000946685</v>
      </c>
      <c r="N11" s="26">
        <f>IF('[3]Discharge'!N9=0,0,IF(TRIM('[3]Discharge'!N9)="","",IF(COUNT(O6)=0,"",IF(O6=1,(((10^K4)*('[3]Discharge'!N9^N4))/100),((10^K4)*('[3]Discharge'!N9^N4))))))</f>
        <v>0.003915081308047631</v>
      </c>
      <c r="O11" s="26">
        <f>IF(AND(C11="",D11="",E11="",F11="",G11="",H11="",I11="",J11="",K11="",L11="",M11="",N11=""),"",SUM(C11:N11))</f>
        <v>377.34017303824015</v>
      </c>
      <c r="P11" s="27"/>
      <c r="Q11" s="4"/>
    </row>
    <row r="12" spans="1:17" ht="21.75">
      <c r="A12" s="3"/>
      <c r="B12" s="25">
        <v>2</v>
      </c>
      <c r="C12" s="26">
        <f>IF('[3]Discharge'!C10=0,0,IF(TRIM('[3]Discharge'!C10)="","",IF(COUNT(O6)=0,"",IF(O6=1,(((10^K4)*('[3]Discharge'!C10^N4))/100),((10^K4)*('[3]Discharge'!C10^N4))))))</f>
        <v>0.02894792592938364</v>
      </c>
      <c r="D12" s="26">
        <f>IF('[3]Discharge'!D10=0,0,IF(TRIM('[3]Discharge'!D10)="","",IF(COUNT(O6)=0,"",IF(O6=1,(((10^K4)*('[3]Discharge'!D10^N4))/100),((10^K4)*('[3]Discharge'!D10^N4))))))</f>
        <v>0.003915081308047631</v>
      </c>
      <c r="E12" s="26">
        <f>IF('[3]Discharge'!E10=0,0,IF(TRIM('[3]Discharge'!E10)="","",IF(COUNT(O6)=0,"",IF(O6=1,(((10^K4)*('[3]Discharge'!E10^N4))/100),((10^K4)*('[3]Discharge'!E10^N4))))))</f>
        <v>0.5452426339936337</v>
      </c>
      <c r="F12" s="26">
        <f>IF('[3]Discharge'!F10=0,0,IF(TRIM('[3]Discharge'!F10)="","",IF(COUNT(O6)=0,"",IF(O6=1,(((10^K4)*('[3]Discharge'!F10^N4))/100),((10^K4)*('[3]Discharge'!F10^N4))))))</f>
        <v>0.3612166106989288</v>
      </c>
      <c r="G12" s="26">
        <f>IF('[3]Discharge'!G10=0,0,IF(TRIM('[3]Discharge'!G10)="","",IF(COUNT(O6)=0,"",IF(O6=1,(((10^K4)*('[3]Discharge'!G10^N4))/100),((10^K4)*('[3]Discharge'!G10^N4))))))</f>
        <v>4.809886324608784</v>
      </c>
      <c r="H12" s="26">
        <f>IF('[3]Discharge'!H10=0,0,IF(TRIM('[3]Discharge'!H10)="","",IF(COUNT(O6)=0,"",IF(O6=1,(((10^K4)*('[3]Discharge'!H10^N4))/100),((10^K4)*('[3]Discharge'!H10^N4))))))</f>
        <v>273.6015310875473</v>
      </c>
      <c r="I12" s="26">
        <f>IF('[3]Discharge'!I10=0,0,IF(TRIM('[3]Discharge'!I10)="","",IF(COUNT(O6)=0,"",IF(O6=1,(((10^K4)*('[3]Discharge'!I10^N4))/100),((10^K4)*('[3]Discharge'!I10^N4))))))</f>
        <v>2.3555916218807913</v>
      </c>
      <c r="J12" s="26">
        <f>IF('[3]Discharge'!J10=0,0,IF(TRIM('[3]Discharge'!J10)="","",IF(COUNT(O6)=0,"",IF(O6=1,(((10^K4)*('[3]Discharge'!J10^N4))/100),((10^K4)*('[3]Discharge'!J10^N4))))))</f>
        <v>0.8014052108110823</v>
      </c>
      <c r="K12" s="26">
        <f>IF('[3]Discharge'!K10=0,0,IF(TRIM('[3]Discharge'!K10)="","",IF(COUNT(O6)=0,"",IF(O6=1,(((10^K4)*('[3]Discharge'!K10^N4))/100),((10^K4)*('[3]Discharge'!K10^N4))))))</f>
        <v>0.8947535489743502</v>
      </c>
      <c r="L12" s="26">
        <f>IF('[3]Discharge'!L10=0,0,IF(TRIM('[3]Discharge'!L10)="","",IF(COUNT(O6)=0,"",IF(O6=1,(((10^K4)*('[3]Discharge'!L10^N4))/100),((10^K4)*('[3]Discharge'!L10^N4))))))</f>
        <v>0.2649154326450524</v>
      </c>
      <c r="M12" s="26">
        <f>IF('[3]Discharge'!M10=0,0,IF(TRIM('[3]Discharge'!M10)="","",IF(COUNT(O6)=0,"",IF(O6=1,(((10^K4)*('[3]Discharge'!M10^N4))/100),((10^K4)*('[3]Discharge'!M10^N4))))))</f>
        <v>0.41344147000946685</v>
      </c>
      <c r="N12" s="26">
        <f>IF('[3]Discharge'!N10=0,0,IF(TRIM('[3]Discharge'!N10)="","",IF(COUNT(O6)=0,"",IF(O6=1,(((10^K4)*('[3]Discharge'!N10^N4))/100),((10^K4)*('[3]Discharge'!N10^N4))))))</f>
        <v>0.003915081308047631</v>
      </c>
      <c r="O12" s="26">
        <f aca="true" t="shared" si="0" ref="O12:O43">IF(AND(C12="",D12="",E12="",F12="",G12="",H12="",I12="",J12="",K12="",L12="",M12="",N12=""),"",SUM(C12:N12))</f>
        <v>284.08476202971485</v>
      </c>
      <c r="P12" s="27"/>
      <c r="Q12" s="4"/>
    </row>
    <row r="13" spans="1:17" ht="21.75">
      <c r="A13" s="3"/>
      <c r="B13" s="25">
        <v>3</v>
      </c>
      <c r="C13" s="26">
        <f>IF('[3]Discharge'!C11=0,0,IF(TRIM('[3]Discharge'!C11)="","",IF(COUNT(O6)=0,"",IF(O6=1,(((10^K4)*('[3]Discharge'!C11^N4))/100),((10^K4)*('[3]Discharge'!C11^N4))))))</f>
        <v>0.02894792592938364</v>
      </c>
      <c r="D13" s="26">
        <f>IF('[3]Discharge'!D11=0,0,IF(TRIM('[3]Discharge'!D11)="","",IF(COUNT(O6)=0,"",IF(O6=1,(((10^K4)*('[3]Discharge'!D11^N4))/100),((10^K4)*('[3]Discharge'!D11^N4))))))</f>
        <v>0.003915081308047631</v>
      </c>
      <c r="E13" s="26">
        <f>IF('[3]Discharge'!E11=0,0,IF(TRIM('[3]Discharge'!E11)="","",IF(COUNT(O6)=0,"",IF(O6=1,(((10^K4)*('[3]Discharge'!E11^N4))/100),((10^K4)*('[3]Discharge'!E11^N4))))))</f>
        <v>0.4682585208732299</v>
      </c>
      <c r="F13" s="26">
        <f>IF('[3]Discharge'!F11=0,0,IF(TRIM('[3]Discharge'!F11)="","",IF(COUNT(O6)=0,"",IF(O6=1,(((10^K4)*('[3]Discharge'!F11^N4))/100),((10^K4)*('[3]Discharge'!F11^N4))))))</f>
        <v>0.3116739520082034</v>
      </c>
      <c r="G13" s="26">
        <f>IF('[3]Discharge'!G11=0,0,IF(TRIM('[3]Discharge'!G11)="","",IF(COUNT(O6)=0,"",IF(O6=1,(((10^K4)*('[3]Discharge'!G11^N4))/100),((10^K4)*('[3]Discharge'!G11^N4))))))</f>
        <v>1.7097049550945267</v>
      </c>
      <c r="H13" s="26">
        <f>IF('[3]Discharge'!H11=0,0,IF(TRIM('[3]Discharge'!H11)="","",IF(COUNT(O6)=0,"",IF(O6=1,(((10^K4)*('[3]Discharge'!H11^N4))/100),((10^K4)*('[3]Discharge'!H11^N4))))))</f>
        <v>191.05045422063148</v>
      </c>
      <c r="I13" s="26">
        <f>IF('[3]Discharge'!I11=0,0,IF(TRIM('[3]Discharge'!I11)="","",IF(COUNT(O6)=0,"",IF(O6=1,(((10^K4)*('[3]Discharge'!I11^N4))/100),((10^K4)*('[3]Discharge'!I11^N4))))))</f>
        <v>2.023000000135996</v>
      </c>
      <c r="J13" s="26">
        <f>IF('[3]Discharge'!J11=0,0,IF(TRIM('[3]Discharge'!J11)="","",IF(COUNT(O6)=0,"",IF(O6=1,(((10^K4)*('[3]Discharge'!J11^N4))/100),((10^K4)*('[3]Discharge'!J11^N4))))))</f>
        <v>1.092729370861158</v>
      </c>
      <c r="K13" s="26">
        <f>IF('[3]Discharge'!K11=0,0,IF(TRIM('[3]Discharge'!K11)="","",IF(COUNT(O6)=0,"",IF(O6=1,(((10^K4)*('[3]Discharge'!K11^N4))/100),((10^K4)*('[3]Discharge'!K11^N4))))))</f>
        <v>0.8947535489743502</v>
      </c>
      <c r="L13" s="26">
        <f>IF('[3]Discharge'!L11=0,0,IF(TRIM('[3]Discharge'!L11)="","",IF(COUNT(O6)=0,"",IF(O6=1,(((10^K4)*('[3]Discharge'!L11^N4))/100),((10^K4)*('[3]Discharge'!L11^N4))))))</f>
        <v>0.2649154326450524</v>
      </c>
      <c r="M13" s="26">
        <f>IF('[3]Discharge'!M11=0,0,IF(TRIM('[3]Discharge'!M11)="","",IF(COUNT(O6)=0,"",IF(O6=1,(((10^K4)*('[3]Discharge'!M11^N4))/100),((10^K4)*('[3]Discharge'!M11^N4))))))</f>
        <v>0.05116769847154527</v>
      </c>
      <c r="N13" s="26">
        <f>IF('[3]Discharge'!N11=0,0,IF(TRIM('[3]Discharge'!N11)="","",IF(COUNT(O6)=0,"",IF(O6=1,(((10^K4)*('[3]Discharge'!N11^N4))/100),((10^K4)*('[3]Discharge'!N11^N4))))))</f>
        <v>0.011843653386634958</v>
      </c>
      <c r="O13" s="26">
        <f t="shared" si="0"/>
        <v>197.91136436031962</v>
      </c>
      <c r="P13" s="27"/>
      <c r="Q13" s="4"/>
    </row>
    <row r="14" spans="1:17" ht="21.75">
      <c r="A14" s="3"/>
      <c r="B14" s="25">
        <v>4</v>
      </c>
      <c r="C14" s="26">
        <f>IF('[3]Discharge'!C12=0,0,IF(TRIM('[3]Discharge'!C12)="","",IF(COUNT(O6)=0,"",IF(O6=1,(((10^K4)*('[3]Discharge'!C12^N4))/100),((10^K4)*('[3]Discharge'!C12^N4))))))</f>
        <v>0.02894792592938364</v>
      </c>
      <c r="D14" s="26">
        <f>IF('[3]Discharge'!D12=0,0,IF(TRIM('[3]Discharge'!D12)="","",IF(COUNT(O6)=0,"",IF(O6=1,(((10^K4)*('[3]Discharge'!D12^N4))/100),((10^K4)*('[3]Discharge'!D12^N4))))))</f>
        <v>0.003915081308047631</v>
      </c>
      <c r="E14" s="26">
        <f>IF('[3]Discharge'!E12=0,0,IF(TRIM('[3]Discharge'!E12)="","",IF(COUNT(O6)=0,"",IF(O6=1,(((10^K4)*('[3]Discharge'!E12^N4))/100),((10^K4)*('[3]Discharge'!E12^N4))))))</f>
        <v>0.7119561118033869</v>
      </c>
      <c r="F14" s="26">
        <f>IF('[3]Discharge'!F12=0,0,IF(TRIM('[3]Discharge'!F12)="","",IF(COUNT(O6)=0,"",IF(O6=1,(((10^K4)*('[3]Discharge'!F12^N4))/100),((10^K4)*('[3]Discharge'!F12^N4))))))</f>
        <v>0.3612166106989288</v>
      </c>
      <c r="G14" s="26">
        <f>IF('[3]Discharge'!G12=0,0,IF(TRIM('[3]Discharge'!G12)="","",IF(COUNT(O6)=0,"",IF(O6=1,(((10^K4)*('[3]Discharge'!G12^N4))/100),((10^K4)*('[3]Discharge'!G12^N4))))))</f>
        <v>2.8890906819836037</v>
      </c>
      <c r="H14" s="26">
        <f>IF('[3]Discharge'!H12=0,0,IF(TRIM('[3]Discharge'!H12)="","",IF(COUNT(O6)=0,"",IF(O6=1,(((10^K4)*('[3]Discharge'!H12^N4))/100),((10^K4)*('[3]Discharge'!H12^N4))))))</f>
        <v>132.07851867875442</v>
      </c>
      <c r="I14" s="26">
        <f>IF('[3]Discharge'!I12=0,0,IF(TRIM('[3]Discharge'!I12)="","",IF(COUNT(O6)=0,"",IF(O6=1,(((10^K4)*('[3]Discharge'!I12^N4))/100),((10^K4)*('[3]Discharge'!I12^N4))))))</f>
        <v>2.023000000135996</v>
      </c>
      <c r="J14" s="26">
        <f>IF('[3]Discharge'!J12=0,0,IF(TRIM('[3]Discharge'!J12)="","",IF(COUNT(O6)=0,"",IF(O6=1,(((10^K4)*('[3]Discharge'!J12^N4))/100),((10^K4)*('[3]Discharge'!J12^N4))))))</f>
        <v>1.092729370861158</v>
      </c>
      <c r="K14" s="26">
        <f>IF('[3]Discharge'!K12=0,0,IF(TRIM('[3]Discharge'!K12)="","",IF(COUNT(O6)=0,"",IF(O6=1,(((10^K4)*('[3]Discharge'!K12^N4))/100),((10^K4)*('[3]Discharge'!K12^N4))))))</f>
        <v>0.8014052108110823</v>
      </c>
      <c r="L14" s="26">
        <f>IF('[3]Discharge'!L12=0,0,IF(TRIM('[3]Discharge'!L12)="","",IF(COUNT(O6)=0,"",IF(O6=1,(((10^K4)*('[3]Discharge'!L12^N4))/100),((10^K4)*('[3]Discharge'!L12^N4))))))</f>
        <v>0.3116739520082034</v>
      </c>
      <c r="M14" s="26">
        <f>IF('[3]Discharge'!M12=0,0,IF(TRIM('[3]Discharge'!M12)="","",IF(COUNT(O6)=0,"",IF(O6=1,(((10^K4)*('[3]Discharge'!M12^N4))/100),((10^K4)*('[3]Discharge'!M12^N4))))))</f>
        <v>0.05116769847154527</v>
      </c>
      <c r="N14" s="26">
        <f>IF('[3]Discharge'!N12=0,0,IF(TRIM('[3]Discharge'!N12)="","",IF(COUNT(O6)=0,"",IF(O6=1,(((10^K4)*('[3]Discharge'!N12^N4))/100),((10^K4)*('[3]Discharge'!N12^N4))))))</f>
        <v>0.016914181234636852</v>
      </c>
      <c r="O14" s="26">
        <f t="shared" si="0"/>
        <v>140.37053550400037</v>
      </c>
      <c r="P14" s="27"/>
      <c r="Q14" s="4"/>
    </row>
    <row r="15" spans="1:17" ht="21.75">
      <c r="A15" s="3"/>
      <c r="B15" s="25">
        <v>5</v>
      </c>
      <c r="C15" s="26">
        <f>IF('[3]Discharge'!C13=0,0,IF(TRIM('[3]Discharge'!C13)="","",IF(COUNT(O6)=0,"",IF(O6=1,(((10^K4)*('[3]Discharge'!C13^N4))/100),(((10^K4)*('[3]Discharge'!C13^N4)))))))</f>
        <v>0.035828662167095675</v>
      </c>
      <c r="D15" s="26">
        <f>IF('[3]Discharge'!D13=0,0,IF(TRIM('[3]Discharge'!D13)="","",IF(COUNT(O6)=0,"",IF(O6=1,(((10^K4)*('[3]Discharge'!D13^N4))/100),((10^K4)*('[3]Discharge'!D13^N4))))))</f>
        <v>0.003915081308047631</v>
      </c>
      <c r="E15" s="26">
        <f>IF('[3]Discharge'!E13=0,0,IF(TRIM('[3]Discharge'!E13)="","",IF(COUNT(O6)=0,"",IF(O6=1,(((10^K4)*('[3]Discharge'!E13^N4))/100),((10^K4)*('[3]Discharge'!E13^N4))))))</f>
        <v>0.6265246158538771</v>
      </c>
      <c r="F15" s="26">
        <f>IF('[3]Discharge'!F13=0,0,IF(TRIM('[3]Discharge'!F13)="","",IF(COUNT(O6)=0,"",IF(O6=1,(((10^K4)*('[3]Discharge'!F13^N4))/100),((10^K4)*('[3]Discharge'!F13^N4))))))</f>
        <v>0.035828662167095675</v>
      </c>
      <c r="G15" s="26">
        <f>IF('[3]Discharge'!G13=0,0,IF(TRIM('[3]Discharge'!G13)="","",IF(COUNT(O6)=0,"",IF(O6=1,(((10^K4)*('[3]Discharge'!G13^N4))/100),((10^K4)*('[3]Discharge'!G13^N4))))))</f>
        <v>113.2051736529258</v>
      </c>
      <c r="H15" s="26">
        <f>IF('[3]Discharge'!H13=0,0,IF(TRIM('[3]Discharge'!H13)="","",IF(COUNT(O6)=0,"",IF(O6=1,(((10^K4)*('[3]Discharge'!H13^N4))/100),((10^K4)*('[3]Discharge'!H13^N4))))))</f>
        <v>66.63901287575764</v>
      </c>
      <c r="I15" s="26">
        <f>IF('[3]Discharge'!I13=0,0,IF(TRIM('[3]Discharge'!I13)="","",IF(COUNT(O6)=0,"",IF(O6=1,(((10^K4)*('[3]Discharge'!I13^N4))/100),((10^K4)*('[3]Discharge'!I13^N4))))))</f>
        <v>2.3555916218807913</v>
      </c>
      <c r="J15" s="26">
        <f>IF('[3]Discharge'!J13=0,0,IF(TRIM('[3]Discharge'!J13)="","",IF(COUNT(O6)=0,"",IF(O6=1,(((10^K4)*('[3]Discharge'!J13^N4))/100),((10^K4)*('[3]Discharge'!J13^N4))))))</f>
        <v>1.3051342586404706</v>
      </c>
      <c r="K15" s="26">
        <f>IF('[3]Discharge'!K13=0,0,IF(TRIM('[3]Discharge'!K13)="","",IF(COUNT(O6)=0,"",IF(O6=1,(((10^K4)*('[3]Discharge'!K13^N4))/100),((10^K4)*('[3]Discharge'!K13^N4))))))</f>
        <v>0.8014052108110823</v>
      </c>
      <c r="L15" s="26">
        <f>IF('[3]Discharge'!L13=0,0,IF(TRIM('[3]Discharge'!L13)="","",IF(COUNT(O6)=0,"",IF(O6=1,(((10^K4)*('[3]Discharge'!L13^N4))/100),((10^K4)*('[3]Discharge'!L13^N4))))))</f>
        <v>0.05116769847154527</v>
      </c>
      <c r="M15" s="26">
        <f>IF('[3]Discharge'!M13=0,0,IF(TRIM('[3]Discharge'!M13)="","",IF(COUNT(O6)=0,"",IF(O6=1,(((10^K4)*('[3]Discharge'!M13^N4))/100),((10^K4)*('[3]Discharge'!M13^N4))))))</f>
        <v>0.02894792592938364</v>
      </c>
      <c r="N15" s="26">
        <f>IF('[3]Discharge'!N13=0,0,IF(TRIM('[3]Discharge'!N13)="","",IF(COUNT(O6)=0,"",IF(O6=1,(((10^K4)*('[3]Discharge'!N13^N4))/100),((10^K4)*('[3]Discharge'!N13^N4))))))</f>
        <v>0.035828662167095675</v>
      </c>
      <c r="O15" s="26">
        <f t="shared" si="0"/>
        <v>185.12435892807991</v>
      </c>
      <c r="P15" s="27"/>
      <c r="Q15" s="4"/>
    </row>
    <row r="16" spans="1:17" ht="21.75">
      <c r="A16" s="3"/>
      <c r="B16" s="25">
        <v>6</v>
      </c>
      <c r="C16" s="26">
        <f>IF('[3]Discharge'!C14=0,0,IF(TRIM('[3]Discharge'!C14)="","",IF(COUNT(O6)=0,"",IF(O6=1,(((10^K4)*('[3]Discharge'!C14^N4))/100),((10^K4)*('[3]Discharge'!C14^N4))))))</f>
        <v>0.035828662167095675</v>
      </c>
      <c r="D16" s="26">
        <f>IF('[3]Discharge'!D14=0,0,IF(TRIM('[3]Discharge'!D14)="","",IF(COUNT(O6)=0,"",IF(O6=1,(((10^K4)*('[3]Discharge'!D14^N4))/100),((10^K4)*('[3]Discharge'!D14^N4))))))</f>
        <v>0.003915081308047631</v>
      </c>
      <c r="E16" s="26">
        <f>IF('[3]Discharge'!E14=0,0,IF(TRIM('[3]Discharge'!E14)="","",IF(COUNT(O6)=0,"",IF(O6=1,(((10^K4)*('[3]Discharge'!E14^N4))/100),((10^K4)*('[3]Discharge'!E14^N4))))))</f>
        <v>0.6265246158538771</v>
      </c>
      <c r="F16" s="26">
        <f>IF('[3]Discharge'!F14=0,0,IF(TRIM('[3]Discharge'!F14)="","",IF(COUNT(O6)=0,"",IF(O6=1,(((10^K4)*('[3]Discharge'!F14^N4))/100),((10^K4)*('[3]Discharge'!F14^N4))))))</f>
        <v>0.035828662167095675</v>
      </c>
      <c r="G16" s="26">
        <f>IF('[3]Discharge'!G14=0,0,IF(TRIM('[3]Discharge'!G14)="","",IF(COUNT(O6)=0,"",IF(O6=1,(((10^K4)*('[3]Discharge'!G14^N4))/100),((10^K4)*('[3]Discharge'!G14^N4))))))</f>
        <v>12.195830422051126</v>
      </c>
      <c r="H16" s="26">
        <f>IF('[3]Discharge'!H14=0,0,IF(TRIM('[3]Discharge'!H14)="","",IF(COUNT(O6)=0,"",IF(O6=1,(((10^K4)*('[3]Discharge'!H14^N4))/100),((10^K4)*('[3]Discharge'!H14^N4))))))</f>
        <v>40.79353247901093</v>
      </c>
      <c r="I16" s="26">
        <f>IF('[3]Discharge'!I14=0,0,IF(TRIM('[3]Discharge'!I14)="","",IF(COUNT(O6)=0,"",IF(O6=1,(((10^K4)*('[3]Discharge'!I14^N4))/100),((10^K4)*('[3]Discharge'!I14^N4))))))</f>
        <v>2.7067511672696996</v>
      </c>
      <c r="J16" s="26">
        <f>IF('[3]Discharge'!J14=0,0,IF(TRIM('[3]Discharge'!J14)="","",IF(COUNT(O6)=0,"",IF(O6=1,(((10^K4)*('[3]Discharge'!J14^N4))/100),((10^K4)*('[3]Discharge'!J14^N4))))))</f>
        <v>0.9918940868905195</v>
      </c>
      <c r="K16" s="26">
        <f>IF('[3]Discharge'!K14=0,0,IF(TRIM('[3]Discharge'!K14)="","",IF(COUNT(O6)=0,"",IF(O6=1,(((10^K4)*('[3]Discharge'!K14^N4))/100),((10^K4)*('[3]Discharge'!K14^N4))))))</f>
        <v>0.8014052108110823</v>
      </c>
      <c r="L16" s="26">
        <f>IF('[3]Discharge'!L14=0,0,IF(TRIM('[3]Discharge'!L14)="","",IF(COUNT(O6)=0,"",IF(O6=1,(((10^K4)*('[3]Discharge'!L14^N4))/100),((10^K4)*('[3]Discharge'!L14^N4))))))</f>
        <v>0.05116769847154527</v>
      </c>
      <c r="M16" s="26">
        <f>IF('[3]Discharge'!M14=0,0,IF(TRIM('[3]Discharge'!M14)="","",IF(COUNT(O6)=0,"",IF(O6=1,(((10^K4)*('[3]Discharge'!M14^N4))/100),((10^K4)*('[3]Discharge'!M14^N4))))))</f>
        <v>0.035828662167095675</v>
      </c>
      <c r="N16" s="26">
        <f>IF('[3]Discharge'!N14=0,0,IF(TRIM('[3]Discharge'!N14)="","",IF(COUNT(O6)=0,"",IF(O6=1,(((10^K4)*('[3]Discharge'!N14^N4))/100),((10^K4)*('[3]Discharge'!N14^N4))))))</f>
        <v>0.035828662167095675</v>
      </c>
      <c r="O16" s="26">
        <f t="shared" si="0"/>
        <v>58.31433541033521</v>
      </c>
      <c r="P16" s="27"/>
      <c r="Q16" s="4"/>
    </row>
    <row r="17" spans="1:17" ht="21.75">
      <c r="A17" s="3"/>
      <c r="B17" s="25">
        <v>7</v>
      </c>
      <c r="C17" s="26">
        <f>IF('[3]Discharge'!C15=0,0,IF(TRIM('[3]Discharge'!C15)="","",IF(COUNT(O6)=0,"",IF(O6=1,(((10^K4)*('[3]Discharge'!C15^N4))/100),((10^K4)*('[3]Discharge'!C15^N4))))))</f>
        <v>0.3612166106989288</v>
      </c>
      <c r="D17" s="26">
        <f>IF('[3]Discharge'!D15=0,0,IF(TRIM('[3]Discharge'!D15)="","",IF(COUNT(O6)=0,"",IF(O6=1,(((10^K4)*('[3]Discharge'!D15^N4))/100),((10^K4)*('[3]Discharge'!D15^N4))))))</f>
        <v>0.003915081308047631</v>
      </c>
      <c r="E17" s="26">
        <f>IF('[3]Discharge'!E15=0,0,IF(TRIM('[3]Discharge'!E15)="","",IF(COUNT(O6)=0,"",IF(O6=1,(((10^K4)*('[3]Discharge'!E15^N4))/100),((10^K4)*('[3]Discharge'!E15^N4))))))</f>
        <v>0.6265246158538771</v>
      </c>
      <c r="F17" s="26">
        <f>IF('[3]Discharge'!F15=0,0,IF(TRIM('[3]Discharge'!F15)="","",IF(COUNT(O6)=0,"",IF(O6=1,(((10^K4)*('[3]Discharge'!F15^N4))/100),((10^K4)*('[3]Discharge'!F15^N4))))))</f>
        <v>0.07779710145112727</v>
      </c>
      <c r="G17" s="26">
        <f>IF('[3]Discharge'!G15=0,0,IF(TRIM('[3]Discharge'!G15)="","",IF(COUNT(O6)=0,"",IF(O6=1,(((10^K4)*('[3]Discharge'!G15^N4))/100),((10^K4)*('[3]Discharge'!G15^N4))))))</f>
        <v>3.7835880252059373</v>
      </c>
      <c r="H17" s="26">
        <f>IF('[3]Discharge'!H15=0,0,IF(TRIM('[3]Discharge'!H15)="","",IF(COUNT(O6)=0,"",IF(O6=1,(((10^K4)*('[3]Discharge'!H15^N4))/100),((10^K4)*('[3]Discharge'!H15^N4))))))</f>
        <v>28.14836815605512</v>
      </c>
      <c r="I17" s="26">
        <f>IF('[3]Discharge'!I15=0,0,IF(TRIM('[3]Discharge'!I15)="","",IF(COUNT(O6)=0,"",IF(O6=1,(((10^K4)*('[3]Discharge'!I15^N4))/100),((10^K4)*('[3]Discharge'!I15^N4))))))</f>
        <v>1.7097049550945267</v>
      </c>
      <c r="J17" s="26">
        <f>IF('[3]Discharge'!J15=0,0,IF(TRIM('[3]Discharge'!J15)="","",IF(COUNT(O6)=0,"",IF(O6=1,(((10^K4)*('[3]Discharge'!J15^N4))/100),((10^K4)*('[3]Discharge'!J15^N4))))))</f>
        <v>0.9918940868905195</v>
      </c>
      <c r="K17" s="26">
        <f>IF('[3]Discharge'!K15=0,0,IF(TRIM('[3]Discharge'!K15)="","",IF(COUNT(O6)=0,"",IF(O6=1,(((10^K4)*('[3]Discharge'!K15^N4))/100),((10^K4)*('[3]Discharge'!K15^N4))))))</f>
        <v>0.5452426339936337</v>
      </c>
      <c r="L17" s="26">
        <f>IF('[3]Discharge'!L15=0,0,IF(TRIM('[3]Discharge'!L15)="","",IF(COUNT(O6)=0,"",IF(O6=1,(((10^K4)*('[3]Discharge'!L15^N4))/100),((10^K4)*('[3]Discharge'!L15^N4))))))</f>
        <v>0.05116769847154527</v>
      </c>
      <c r="M17" s="26">
        <f>IF('[3]Discharge'!M15=0,0,IF(TRIM('[3]Discharge'!M15)="","",IF(COUNT(O6)=0,"",IF(O6=1,(((10^K4)*('[3]Discharge'!M15^N4))/100),((10^K4)*('[3]Discharge'!M15^N4))))))</f>
        <v>0.07779710145112727</v>
      </c>
      <c r="N17" s="26">
        <f>IF('[3]Discharge'!N15=0,0,IF(TRIM('[3]Discharge'!N15)="","",IF(COUNT(O6)=0,"",IF(O6=1,(((10^K4)*('[3]Discharge'!N15^N4))/100),((10^K4)*('[3]Discharge'!N15^N4))))))</f>
        <v>0.035828662167095675</v>
      </c>
      <c r="O17" s="26">
        <f t="shared" si="0"/>
        <v>36.41304472864149</v>
      </c>
      <c r="P17" s="27"/>
      <c r="Q17" s="4"/>
    </row>
    <row r="18" spans="1:17" ht="21.75">
      <c r="A18" s="3"/>
      <c r="B18" s="25">
        <v>8</v>
      </c>
      <c r="C18" s="26">
        <f>IF('[3]Discharge'!C16=0,0,IF(TRIM('[3]Discharge'!C16)="","",IF(COUNT(O6)=0,"",IF(O6=1,(((10^K4)*('[3]Discharge'!C16^N4))/100),((10^K4)*('[3]Discharge'!C16^N4))))))</f>
        <v>0.22105791865113372</v>
      </c>
      <c r="D18" s="26">
        <f>IF('[3]Discharge'!D16=0,0,IF(TRIM('[3]Discharge'!D16)="","",IF(COUNT(O6)=0,"",IF(O6=1,(((10^K4)*('[3]Discharge'!D16^N4))/100),((10^K4)*('[3]Discharge'!D16^N4))))))</f>
        <v>0.003915081308047631</v>
      </c>
      <c r="E18" s="26">
        <f>IF('[3]Discharge'!E16=0,0,IF(TRIM('[3]Discharge'!E16)="","",IF(COUNT(O6)=0,"",IF(O6=1,(((10^K4)*('[3]Discharge'!E16^N4))/100),((10^K4)*('[3]Discharge'!E16^N4))))))</f>
        <v>0.5452426339936337</v>
      </c>
      <c r="F18" s="26">
        <f>IF('[3]Discharge'!F16=0,0,IF(TRIM('[3]Discharge'!F16)="","",IF(COUNT(O6)=0,"",IF(O6=1,(((10^K4)*('[3]Discharge'!F16^N4))/100),((10^K4)*('[3]Discharge'!F16^N4))))))</f>
        <v>0.02263098358733902</v>
      </c>
      <c r="G18" s="26">
        <f>IF('[3]Discharge'!G16=0,0,IF(TRIM('[3]Discharge'!G16)="","",IF(COUNT(O6)=0,"",IF(O6=1,(((10^K4)*('[3]Discharge'!G16^N4))/100),((10^K4)*('[3]Discharge'!G16^N4))))))</f>
        <v>1.7097049550945267</v>
      </c>
      <c r="H18" s="26">
        <f>IF('[3]Discharge'!H16=0,0,IF(TRIM('[3]Discharge'!H16)="","",IF(COUNT(O6)=0,"",IF(O6=1,(((10^K4)*('[3]Discharge'!H16^N4))/100),((10^K4)*('[3]Discharge'!H16^N4))))))</f>
        <v>16.771460015955054</v>
      </c>
      <c r="I18" s="26">
        <f>IF('[3]Discharge'!I16=0,0,IF(TRIM('[3]Discharge'!I16)="","",IF(COUNT(O6)=0,"",IF(O6=1,(((10^K4)*('[3]Discharge'!I16^N4))/100),((10^K4)*('[3]Discharge'!I16^N4))))))</f>
        <v>2.023000000135996</v>
      </c>
      <c r="J18" s="26">
        <f>IF('[3]Discharge'!J16=0,0,IF(TRIM('[3]Discharge'!J16)="","",IF(COUNT(O6)=0,"",IF(O6=1,(((10^K4)*('[3]Discharge'!J16^N4))/100),((10^K4)*('[3]Discharge'!J16^N4))))))</f>
        <v>0.9918940868905195</v>
      </c>
      <c r="K18" s="26">
        <f>IF('[3]Discharge'!K16=0,0,IF(TRIM('[3]Discharge'!K16)="","",IF(COUNT(O6)=0,"",IF(O6=1,(((10^K4)*('[3]Discharge'!K16^N4))/100),((10^K4)*('[3]Discharge'!K16^N4))))))</f>
        <v>0.4682585208732299</v>
      </c>
      <c r="L18" s="26">
        <f>IF('[3]Discharge'!L16=0,0,IF(TRIM('[3]Discharge'!L16)="","",IF(COUNT(O6)=0,"",IF(O6=1,(((10^K4)*('[3]Discharge'!L16^N4))/100),((10^K4)*('[3]Discharge'!L16^N4))))))</f>
        <v>0.05116769847154527</v>
      </c>
      <c r="M18" s="26">
        <f>IF('[3]Discharge'!M16=0,0,IF(TRIM('[3]Discharge'!M16)="","",IF(COUNT(O6)=0,"",IF(O6=1,(((10^K4)*('[3]Discharge'!M16^N4))/100),((10^K4)*('[3]Discharge'!M16^N4))))))</f>
        <v>0.2649154326450524</v>
      </c>
      <c r="N18" s="26">
        <f>IF('[3]Discharge'!N16=0,0,IF(TRIM('[3]Discharge'!N16)="","",IF(COUNT(O6)=0,"",IF(O6=1,(((10^K4)*('[3]Discharge'!N16^N4))/100),((10^K4)*('[3]Discharge'!N16^N4))))))</f>
        <v>0.02263098358733902</v>
      </c>
      <c r="O18" s="26">
        <f t="shared" si="0"/>
        <v>23.095878311193413</v>
      </c>
      <c r="P18" s="27"/>
      <c r="Q18" s="4"/>
    </row>
    <row r="19" spans="1:17" ht="21.75">
      <c r="A19" s="3"/>
      <c r="B19" s="25">
        <v>9</v>
      </c>
      <c r="C19" s="26">
        <f>IF('[3]Discharge'!C17=0,0,IF(TRIM('[3]Discharge'!C17)="","",IF(COUNT(O6)=0,"",IF(O6=1,(((10^K4)*('[3]Discharge'!C17^N4))/100),((10^K4)*('[3]Discharge'!C17^N4))))))</f>
        <v>0.02894792592938364</v>
      </c>
      <c r="D19" s="26">
        <f>IF('[3]Discharge'!D17=0,0,IF(TRIM('[3]Discharge'!D17)="","",IF(COUNT(O6)=0,"",IF(O6=1,(((10^K4)*('[3]Discharge'!D17^N4))/100),((10^K4)*('[3]Discharge'!D17^N4))))))</f>
        <v>0.003915081308047631</v>
      </c>
      <c r="E19" s="26">
        <f>IF('[3]Discharge'!E17=0,0,IF(TRIM('[3]Discharge'!E17)="","",IF(COUNT(O6)=0,"",IF(O6=1,(((10^K4)*('[3]Discharge'!E17^N4))/100),((10^K4)*('[3]Discharge'!E17^N4))))))</f>
        <v>0.5452426339936337</v>
      </c>
      <c r="F19" s="26">
        <f>IF('[3]Discharge'!F17=0,0,IF(TRIM('[3]Discharge'!F17)="","",IF(COUNT(O6)=0,"",IF(O6=1,(((10^K4)*('[3]Discharge'!F17^N4))/100),((10^K4)*('[3]Discharge'!F17^N4))))))</f>
        <v>0.016914181234636852</v>
      </c>
      <c r="G19" s="26">
        <f>IF('[3]Discharge'!G17=0,0,IF(TRIM('[3]Discharge'!G17)="","",IF(COUNT(O6)=0,"",IF(O6=1,(((10^K4)*('[3]Discharge'!G17^N4))/100),((10^K4)*('[3]Discharge'!G17^N4))))))</f>
        <v>2.1869315670780316</v>
      </c>
      <c r="H19" s="26">
        <f>IF('[3]Discharge'!H17=0,0,IF(TRIM('[3]Discharge'!H17)="","",IF(COUNT(O6)=0,"",IF(O6=1,(((10^K4)*('[3]Discharge'!H17^N4))/100),((10^K4)*('[3]Discharge'!H17^N4))))))</f>
        <v>14.281299048450018</v>
      </c>
      <c r="I19" s="26">
        <f>IF('[3]Discharge'!I17=0,0,IF(TRIM('[3]Discharge'!I17)="","",IF(COUNT(O6)=0,"",IF(O6=1,(((10^K4)*('[3]Discharge'!I17^N4))/100),((10^K4)*('[3]Discharge'!I17^N4))))))</f>
        <v>2.52889229860232</v>
      </c>
      <c r="J19" s="26">
        <f>IF('[3]Discharge'!J17=0,0,IF(TRIM('[3]Discharge'!J17)="","",IF(COUNT(O6)=0,"",IF(O6=1,(((10^K4)*('[3]Discharge'!J17^N4))/100),((10^K4)*('[3]Discharge'!J17^N4))))))</f>
        <v>1.092729370861158</v>
      </c>
      <c r="K19" s="26">
        <f>IF('[3]Discharge'!K17=0,0,IF(TRIM('[3]Discharge'!K17)="","",IF(COUNT(O6)=0,"",IF(O6=1,(((10^K4)*('[3]Discharge'!K17^N4))/100),((10^K4)*('[3]Discharge'!K17^N4))))))</f>
        <v>0.4682585208732299</v>
      </c>
      <c r="L19" s="26">
        <f>IF('[3]Discharge'!L17=0,0,IF(TRIM('[3]Discharge'!L17)="","",IF(COUNT(O6)=0,"",IF(O6=1,(((10^K4)*('[3]Discharge'!L17^N4))/100),((10^K4)*('[3]Discharge'!L17^N4))))))</f>
        <v>0.043243533174346295</v>
      </c>
      <c r="M19" s="26">
        <f>IF('[3]Discharge'!M17=0,0,IF(TRIM('[3]Discharge'!M17)="","",IF(COUNT(O6)=0,"",IF(O6=1,(((10^K4)*('[3]Discharge'!M17^N4))/100),((10^K4)*('[3]Discharge'!M17^N4))))))</f>
        <v>0.05116769847154527</v>
      </c>
      <c r="N19" s="26">
        <f>IF('[3]Discharge'!N17=0,0,IF(TRIM('[3]Discharge'!N17)="","",IF(COUNT(O6)=0,"",IF(O6=1,(((10^K4)*('[3]Discharge'!N17^N4))/100),((10^K4)*('[3]Discharge'!N17^N4))))))</f>
        <v>0.41344147000946685</v>
      </c>
      <c r="O19" s="26">
        <f t="shared" si="0"/>
        <v>21.660983329985818</v>
      </c>
      <c r="P19" s="27"/>
      <c r="Q19" s="4"/>
    </row>
    <row r="20" spans="1:17" ht="21.75">
      <c r="A20" s="3"/>
      <c r="B20" s="25">
        <v>10</v>
      </c>
      <c r="C20" s="26">
        <f>IF('[3]Discharge'!C18=0,0,IF(TRIM('[3]Discharge'!C18)="","",IF(COUNT(O6)=0,"",IF(O6=1,(((10^K4)*('[3]Discharge'!C18^N4))/100),((10^K4)*('[3]Discharge'!C18^N4))))))</f>
        <v>0.016914181234636852</v>
      </c>
      <c r="D20" s="26">
        <f>IF('[3]Discharge'!D18=0,0,IF(TRIM('[3]Discharge'!D18)="","",IF(COUNT(O6)=0,"",IF(O6=1,(((10^K4)*('[3]Discharge'!D18^N4))/100),((10^K4)*('[3]Discharge'!D18^N4))))))</f>
        <v>0.0012941835722683997</v>
      </c>
      <c r="E20" s="26">
        <f>IF('[3]Discharge'!E18=0,0,IF(TRIM('[3]Discharge'!E18)="","",IF(COUNT(O6)=0,"",IF(O6=1,(((10^K4)*('[3]Discharge'!E18^N4))/100),((10^K4)*('[3]Discharge'!E18^N4))))))</f>
        <v>0.5452426339936337</v>
      </c>
      <c r="F20" s="26">
        <f>IF('[3]Discharge'!F18=0,0,IF(TRIM('[3]Discharge'!F18)="","",IF(COUNT(O6)=0,"",IF(O6=1,(((10^K4)*('[3]Discharge'!F18^N4))/100),((10^K4)*('[3]Discharge'!F18^N4))))))</f>
        <v>0.035828662167095675</v>
      </c>
      <c r="G20" s="26">
        <f>IF('[3]Discharge'!G18=0,0,IF(TRIM('[3]Discharge'!G18)="","",IF(COUNT(O6)=0,"",IF(O6=1,(((10^K4)*('[3]Discharge'!G18^N4))/100),((10^K4)*('[3]Discharge'!G18^N4))))))</f>
        <v>2.52889229860232</v>
      </c>
      <c r="H20" s="26">
        <f>IF('[3]Discharge'!H18=0,0,IF(TRIM('[3]Discharge'!H18)="","",IF(COUNT(O6)=0,"",IF(O6=1,(((10^K4)*('[3]Discharge'!H18^N4))/100),((10^K4)*('[3]Discharge'!H18^N4))))))</f>
        <v>10.713842849427598</v>
      </c>
      <c r="I20" s="26">
        <f>IF('[3]Discharge'!I18=0,0,IF(TRIM('[3]Discharge'!I18)="","",IF(COUNT(O6)=0,"",IF(O6=1,(((10^K4)*('[3]Discharge'!I18^N4))/100),((10^K4)*('[3]Discharge'!I18^N4))))))</f>
        <v>1.7097049550945267</v>
      </c>
      <c r="J20" s="26">
        <f>IF('[3]Discharge'!J18=0,0,IF(TRIM('[3]Discharge'!J18)="","",IF(COUNT(O6)=0,"",IF(O6=1,(((10^K4)*('[3]Discharge'!J18^N4))/100),((10^K4)*('[3]Discharge'!J18^N4))))))</f>
        <v>1.092729370861158</v>
      </c>
      <c r="K20" s="26">
        <f>IF('[3]Discharge'!K18=0,0,IF(TRIM('[3]Discharge'!K18)="","",IF(COUNT(O6)=0,"",IF(O6=1,(((10^K4)*('[3]Discharge'!K18^N4))/100),((10^K4)*('[3]Discharge'!K18^N4))))))</f>
        <v>0.18023739592953733</v>
      </c>
      <c r="L20" s="26">
        <f>IF('[3]Discharge'!L18=0,0,IF(TRIM('[3]Discharge'!L18)="","",IF(COUNT(O6)=0,"",IF(O6=1,(((10^K4)*('[3]Discharge'!L18^N4))/100),((10^K4)*('[3]Discharge'!L18^N4))))))</f>
        <v>0.05116769847154527</v>
      </c>
      <c r="M20" s="26">
        <f>IF('[3]Discharge'!M18=0,0,IF(TRIM('[3]Discharge'!M18)="","",IF(COUNT(O6)=0,"",IF(O6=1,(((10^K4)*('[3]Discharge'!M18^N4))/100),((10^K4)*('[3]Discharge'!M18^N4))))))</f>
        <v>0.02263098358733902</v>
      </c>
      <c r="N20" s="26">
        <f>IF('[3]Discharge'!N18=0,0,IF(TRIM('[3]Discharge'!N18)="","",IF(COUNT(O6)=0,"",IF(O6=1,(((10^K4)*('[3]Discharge'!N18^N4))/100),((10^K4)*('[3]Discharge'!N18^N4))))))</f>
        <v>0.41344147000946685</v>
      </c>
      <c r="O20" s="26">
        <f t="shared" si="0"/>
        <v>17.311926682951125</v>
      </c>
      <c r="P20" s="27"/>
      <c r="Q20" s="4"/>
    </row>
    <row r="21" spans="1:17" ht="21.75">
      <c r="A21" s="3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4"/>
    </row>
    <row r="22" spans="1:17" ht="21.75">
      <c r="A22" s="3"/>
      <c r="B22" s="25">
        <v>11</v>
      </c>
      <c r="C22" s="26">
        <f>IF('[3]Discharge'!C20=0,0,IF(TRIM('[3]Discharge'!C20)="","",IF(COUNT(O6)=0,"",IF(O6=1,(((10^K4)*('[3]Discharge'!C20^N4))/100),((10^K4)*('[3]Discharge'!C20^N4))))))</f>
        <v>0.011843653386634958</v>
      </c>
      <c r="D22" s="26">
        <f>IF('[3]Discharge'!D20=0,0,IF(TRIM('[3]Discharge'!D20)="","",IF(COUNT(O6)=0,"",IF(O6=1,(((10^K4)*('[3]Discharge'!D20^N4))/100),((10^K4)*('[3]Discharge'!D20^N4))))))</f>
        <v>0</v>
      </c>
      <c r="E22" s="26">
        <f>IF('[3]Discharge'!E20=0,0,IF(TRIM('[3]Discharge'!E20)="","",IF(COUNT(O6)=0,"",IF(O6=1,(((10^K4)*('[3]Discharge'!E20^N4))/100),((10^K4)*('[3]Discharge'!E20^N4))))))</f>
        <v>0.5452426339936337</v>
      </c>
      <c r="F22" s="26">
        <f>IF('[3]Discharge'!F20=0,0,IF(TRIM('[3]Discharge'!F20)="","",IF(COUNT(O6)=0,"",IF(O6=1,(((10^K4)*('[3]Discharge'!F20^N4))/100),((10^K4)*('[3]Discharge'!F20^N4))))))</f>
        <v>0.035828662167095675</v>
      </c>
      <c r="G22" s="26">
        <f>IF('[3]Discharge'!G20=0,0,IF(TRIM('[3]Discharge'!G20)="","",IF(COUNT(O6)=0,"",IF(O6=1,(((10^K4)*('[3]Discharge'!G20^N4))/100),((10^K4)*('[3]Discharge'!G20^N4))))))</f>
        <v>4.544734314364254</v>
      </c>
      <c r="H22" s="26">
        <f>IF('[3]Discharge'!H20=0,0,IF(TRIM('[3]Discharge'!H20)="","",IF(COUNT(O6)=0,"",IF(O6=1,(((10^K4)*('[3]Discharge'!H20^N4))/100),((10^K4)*('[3]Discharge'!H20^N4))))))</f>
        <v>8.907982498759813</v>
      </c>
      <c r="I22" s="26">
        <f>IF('[3]Discharge'!I20=0,0,IF(TRIM('[3]Discharge'!I20)="","",IF(COUNT(O6)=0,"",IF(O6=1,(((10^K4)*('[3]Discharge'!I20^N4))/100),((10^K4)*('[3]Discharge'!I20^N4))))))</f>
        <v>2.023000000135996</v>
      </c>
      <c r="J22" s="26">
        <f>IF('[3]Discharge'!J20=0,0,IF(TRIM('[3]Discharge'!J20)="","",IF(COUNT(O6)=0,"",IF(O6=1,(((10^K4)*('[3]Discharge'!J20^N4))/100),((10^K4)*('[3]Discharge'!J20^N4))))))</f>
        <v>0.8014052108110823</v>
      </c>
      <c r="K22" s="26">
        <f>IF('[3]Discharge'!K20=0,0,IF(TRIM('[3]Discharge'!K20)="","",IF(COUNT(O6)=0,"",IF(O6=1,(((10^K4)*('[3]Discharge'!K20^N4))/100),((10^K4)*('[3]Discharge'!K20^N4))))))</f>
        <v>0.02263098358733902</v>
      </c>
      <c r="L22" s="26">
        <f>IF('[3]Discharge'!L20=0,0,IF(TRIM('[3]Discharge'!L20)="","",IF(COUNT(O6)=0,"",IF(O6=1,(((10^K4)*('[3]Discharge'!L20^N4))/100),((10^K4)*('[3]Discharge'!L20^N4))))))</f>
        <v>0.05116769847154527</v>
      </c>
      <c r="M22" s="26">
        <f>IF('[3]Discharge'!M20=0,0,IF(TRIM('[3]Discharge'!M20)="","",IF(COUNT(O6)=0,"",IF(O6=1,(((10^K4)*('[3]Discharge'!M20^N4))/100),((10^K4)*('[3]Discharge'!M20^N4))))))</f>
        <v>0.016914181234636852</v>
      </c>
      <c r="N22" s="26">
        <f>IF('[3]Discharge'!N20=0,0,IF(TRIM('[3]Discharge'!N20)="","",IF(COUNT(O6)=0,"",IF(O6=1,(((10^K4)*('[3]Discharge'!N20^N4))/100),((10^K4)*('[3]Discharge'!N20^N4))))))</f>
        <v>0.003915081308047631</v>
      </c>
      <c r="O22" s="26">
        <f t="shared" si="0"/>
        <v>16.964664918220077</v>
      </c>
      <c r="P22" s="27"/>
      <c r="Q22" s="4"/>
    </row>
    <row r="23" spans="1:17" ht="21.75">
      <c r="A23" s="3"/>
      <c r="B23" s="25">
        <v>12</v>
      </c>
      <c r="C23" s="26">
        <f>IF('[3]Discharge'!C21=0,0,IF(TRIM('[3]Discharge'!C21)="","",IF(COUNT(O6)=0,"",IF(O6=1,(((10^K4)*('[3]Discharge'!C21^N4))/100),((10^K4)*('[3]Discharge'!C21^N4))))))</f>
        <v>0.02263098358733902</v>
      </c>
      <c r="D23" s="26">
        <f>IF('[3]Discharge'!D21=0,0,IF(TRIM('[3]Discharge'!D21)="","",IF(COUNT(O6)=0,"",IF(O6=1,(((10^K4)*('[3]Discharge'!D21^N4))/100),((10^K4)*('[3]Discharge'!D21^N4))))))</f>
        <v>0</v>
      </c>
      <c r="E23" s="26">
        <f>IF('[3]Discharge'!E21=0,0,IF(TRIM('[3]Discharge'!E21)="","",IF(COUNT(O6)=0,"",IF(O6=1,(((10^K4)*('[3]Discharge'!E21^N4))/100),((10^K4)*('[3]Discharge'!E21^N4))))))</f>
        <v>0.4682585208732299</v>
      </c>
      <c r="F23" s="26">
        <f>IF('[3]Discharge'!F21=0,0,IF(TRIM('[3]Discharge'!F21)="","",IF(COUNT(O6)=0,"",IF(O6=1,(((10^K4)*('[3]Discharge'!F21^N4))/100),((10^K4)*('[3]Discharge'!F21^N4))))))</f>
        <v>0.035828662167095675</v>
      </c>
      <c r="G23" s="26">
        <f>IF('[3]Discharge'!G21=0,0,IF(TRIM('[3]Discharge'!G21)="","",IF(COUNT(O6)=0,"",IF(O6=1,(((10^K4)*('[3]Discharge'!G21^N4))/100),((10^K4)*('[3]Discharge'!G21^N4))))))</f>
        <v>8.907982498759813</v>
      </c>
      <c r="H23" s="26">
        <f>IF('[3]Discharge'!H21=0,0,IF(TRIM('[3]Discharge'!H21)="","",IF(COUNT(O6)=0,"",IF(O6=1,(((10^K4)*('[3]Discharge'!H21^N4))/100),((10^K4)*('[3]Discharge'!H21^N4))))))</f>
        <v>8.517639377769894</v>
      </c>
      <c r="I23" s="26">
        <f>IF('[3]Discharge'!I21=0,0,IF(TRIM('[3]Discharge'!I21)="","",IF(COUNT(O6)=0,"",IF(O6=1,(((10^K4)*('[3]Discharge'!I21^N4))/100),((10^K4)*('[3]Discharge'!I21^N4))))))</f>
        <v>1.863890867583925</v>
      </c>
      <c r="J23" s="26">
        <f>IF('[3]Discharge'!J21=0,0,IF(TRIM('[3]Discharge'!J21)="","",IF(COUNT(O6)=0,"",IF(O6=1,(((10^K4)*('[3]Discharge'!J21^N4))/100),((10^K4)*('[3]Discharge'!J21^N4))))))</f>
        <v>0.9918940868905195</v>
      </c>
      <c r="K23" s="26">
        <f>IF('[3]Discharge'!K21=0,0,IF(TRIM('[3]Discharge'!K21)="","",IF(COUNT(O6)=0,"",IF(O6=1,(((10^K4)*('[3]Discharge'!K21^N4))/100),((10^K4)*('[3]Discharge'!K21^N4))))))</f>
        <v>0.02894792592938364</v>
      </c>
      <c r="L23" s="26">
        <f>IF('[3]Discharge'!L21=0,0,IF(TRIM('[3]Discharge'!L21)="","",IF(COUNT(O6)=0,"",IF(O6=1,(((10^K4)*('[3]Discharge'!L21^N4))/100),((10^K4)*('[3]Discharge'!L21^N4))))))</f>
        <v>0.035828662167095675</v>
      </c>
      <c r="M23" s="26">
        <f>IF('[3]Discharge'!M21=0,0,IF(TRIM('[3]Discharge'!M21)="","",IF(COUNT(O6)=0,"",IF(O6=1,(((10^K4)*('[3]Discharge'!M21^N4))/100),((10^K4)*('[3]Discharge'!M21^N4))))))</f>
        <v>0.016914181234636852</v>
      </c>
      <c r="N23" s="26">
        <f>IF('[3]Discharge'!N21=0,0,IF(TRIM('[3]Discharge'!N21)="","",IF(COUNT(O6)=0,"",IF(O6=1,(((10^K4)*('[3]Discharge'!N21^N4))/100),((10^K4)*('[3]Discharge'!N21^N4))))))</f>
        <v>0.003915081308047631</v>
      </c>
      <c r="O23" s="26">
        <f t="shared" si="0"/>
        <v>20.893730848270977</v>
      </c>
      <c r="P23" s="27"/>
      <c r="Q23" s="4"/>
    </row>
    <row r="24" spans="1:17" ht="21.75">
      <c r="A24" s="3"/>
      <c r="B24" s="25">
        <v>13</v>
      </c>
      <c r="C24" s="26">
        <f>IF('[3]Discharge'!C10=0,0,IF(TRIM('[3]Discharge'!C22)="","",IF(COUNT(O6)=0,"",IF(O6=1,(((10^K4)*('[3]Discharge'!C22^N4))/100),((10^K4)*('[3]Discharge'!C22^N4))))))</f>
        <v>0.011843653386634958</v>
      </c>
      <c r="D24" s="26">
        <f>IF('[3]Discharge'!D22=0,0,IF(TRIM('[3]Discharge'!D22)="","",IF(COUNT(O6)=0,"",IF(O6=1,(((10^K4)*('[3]Discharge'!D22^N4))/100),((10^K4)*('[3]Discharge'!D22^N4))))))</f>
        <v>0</v>
      </c>
      <c r="E24" s="26">
        <f>IF('[3]Discharge'!E22=0,0,IF(TRIM('[3]Discharge'!E22)="","",IF(COUNT(O6)=0,"",IF(O6=1,(((10^K4)*('[3]Discharge'!E22^N4))/100),((10^K4)*('[3]Discharge'!E22^N4))))))</f>
        <v>0.4682585208732299</v>
      </c>
      <c r="F24" s="26">
        <f>IF('[3]Discharge'!F22=0,0,IF(TRIM('[3]Discharge'!F22)="","",IF(COUNT(O6)=0,"",IF(O6=1,(((10^K4)*('[3]Discharge'!F22^N4))/100),((10^K4)*('[3]Discharge'!F22^N4))))))</f>
        <v>0.02894792592938364</v>
      </c>
      <c r="G24" s="26">
        <f>IF('[3]Discharge'!G22=0,0,IF(TRIM('[3]Discharge'!G22)="","",IF(COUNT(O6)=0,"",IF(O6=1,(((10^K4)*('[3]Discharge'!G22^N4))/100),((10^K4)*('[3]Discharge'!G22^N4))))))</f>
        <v>8.133871940771646</v>
      </c>
      <c r="H24" s="26">
        <f>IF('[3]Discharge'!H22=0,0,IF(TRIM('[3]Discharge'!H22)="","",IF(COUNT(O6)=0,"",IF(O6=1,(((10^K4)*('[3]Discharge'!H22^N4))/100),((10^K4)*('[3]Discharge'!H22^N4))))))</f>
        <v>6.6661481901973705</v>
      </c>
      <c r="I24" s="26">
        <f>IF('[3]Discharge'!I22=0,0,IF(TRIM('[3]Discharge'!I22)="","",IF(COUNT(O6)=0,"",IF(O6=1,(((10^K4)*('[3]Discharge'!I22^N4))/100),((10^K4)*('[3]Discharge'!I22^N4))))))</f>
        <v>1.5605507874802516</v>
      </c>
      <c r="J24" s="26">
        <f>IF('[3]Discharge'!J22=0,0,IF(TRIM('[3]Discharge'!J22)="","",IF(COUNT(O6)=0,"",IF(O6=1,(((10^K4)*('[3]Discharge'!J22^N4))/100),((10^K4)*('[3]Discharge'!J22^N4))))))</f>
        <v>0.9918940868905195</v>
      </c>
      <c r="K24" s="26">
        <f>IF('[3]Discharge'!K22=0,0,IF(TRIM('[3]Discharge'!K22)="","",IF(COUNT(O6)=0,"",IF(O6=1,(((10^K4)*('[3]Discharge'!K22^N4))/100),((10^K4)*('[3]Discharge'!K22^N4))))))</f>
        <v>0.05116769847154527</v>
      </c>
      <c r="L24" s="26">
        <f>IF('[3]Discharge'!L22=0,0,IF(TRIM('[3]Discharge'!L22)="","",IF(COUNT(O6)=0,"",IF(O6=1,(((10^K4)*('[3]Discharge'!L22^N4))/100),((10^K4)*('[3]Discharge'!L22^N4))))))</f>
        <v>0.02263098358733902</v>
      </c>
      <c r="M24" s="26">
        <f>IF('[3]Discharge'!M22=0,0,IF(TRIM('[3]Discharge'!M22)="","",IF(COUNT(O6)=0,"",IF(O6=1,(((10^K4)*('[3]Discharge'!M22^N4))/100),((10^K4)*('[3]Discharge'!M22^N4))))))</f>
        <v>0.016914181234636852</v>
      </c>
      <c r="N24" s="26">
        <f>IF('[3]Discharge'!N22=0,0,IF(TRIM('[3]Discharge'!N22)="","",IF(COUNT(O6)=0,"",IF(O6=1,(((10^K4)*('[3]Discharge'!N22^N4))/100),((10^K4)*('[3]Discharge'!N22^N4))))))</f>
        <v>0.011843653386634958</v>
      </c>
      <c r="O24" s="26">
        <f t="shared" si="0"/>
        <v>17.96407162220919</v>
      </c>
      <c r="P24" s="27"/>
      <c r="Q24" s="4"/>
    </row>
    <row r="25" spans="1:17" ht="21.75">
      <c r="A25" s="3"/>
      <c r="B25" s="25">
        <v>14</v>
      </c>
      <c r="C25" s="26">
        <f>IF('[3]Discharge'!C10=0,0,IF(TRIM('[3]Discharge'!C23)="","",IF(COUNT(O6)=0,"",IF(O6=1,(((10^K4)*('[3]Discharge'!C23^N4))/100),((10^K4)*('[3]Discharge'!C23^N4))))))</f>
        <v>0.011843653386634958</v>
      </c>
      <c r="D25" s="26">
        <f>IF('[3]Discharge'!D23=0,0,IF(TRIM('[3]Discharge'!D23)="","",IF(COUNT(O6)=0,"",IF(O6=1,(((10^K4)*('[3]Discharge'!D23^N4))/100),((10^K4)*('[3]Discharge'!D23^N4))))))</f>
        <v>0.0012941835722683997</v>
      </c>
      <c r="E25" s="26">
        <f>IF('[3]Discharge'!E23=0,0,IF(TRIM('[3]Discharge'!E23)="","",IF(COUNT(O6)=0,"",IF(O6=1,(((10^K4)*('[3]Discharge'!E23^N4))/100),((10^K4)*('[3]Discharge'!E23^N4))))))</f>
        <v>0.3116739520082034</v>
      </c>
      <c r="F25" s="26">
        <f>IF('[3]Discharge'!F23=0,0,IF(TRIM('[3]Discharge'!F23)="","",IF(COUNT(O6)=0,"",IF(O6=1,(((10^K4)*('[3]Discharge'!F23^N4))/100),((10^K4)*('[3]Discharge'!F23^N4))))))</f>
        <v>0.035828662167095675</v>
      </c>
      <c r="G25" s="26">
        <f>IF('[3]Discharge'!G23=0,0,IF(TRIM('[3]Discharge'!G23)="","",IF(COUNT(O6)=0,"",IF(O6=1,(((10^K4)*('[3]Discharge'!G23^N4))/100),((10^K4)*('[3]Discharge'!G23^N4))))))</f>
        <v>4.0314982347737525</v>
      </c>
      <c r="H25" s="26">
        <f>IF('[3]Discharge'!H23=0,0,IF(TRIM('[3]Discharge'!H23)="","",IF(COUNT(O6)=0,"",IF(O6=1,(((10^K4)*('[3]Discharge'!H23^N4))/100),((10^K4)*('[3]Discharge'!H23^N4))))))</f>
        <v>7.0228097447816085</v>
      </c>
      <c r="I25" s="26">
        <f>IF('[3]Discharge'!I23=0,0,IF(TRIM('[3]Discharge'!I23)="","",IF(COUNT(O6)=0,"",IF(O6=1,(((10^K4)*('[3]Discharge'!I23^N4))/100),((10^K4)*('[3]Discharge'!I23^N4))))))</f>
        <v>1.5605507874802516</v>
      </c>
      <c r="J25" s="26">
        <f>IF('[3]Discharge'!J23=0,0,IF(TRIM('[3]Discharge'!J23)="","",IF(COUNT(O6)=0,"",IF(O6=1,(((10^K4)*('[3]Discharge'!J23^N4))/100),((10^K4)*('[3]Discharge'!J23^N4))))))</f>
        <v>1.197170149748996</v>
      </c>
      <c r="K25" s="26">
        <f>IF('[3]Discharge'!K23=0,0,IF(TRIM('[3]Discharge'!K23)="","",IF(COUNT(O6)=0,"",IF(O6=1,(((10^K4)*('[3]Discharge'!K23^N4))/100),((10^K4)*('[3]Discharge'!K23^N4))))))</f>
        <v>0.10838657555889512</v>
      </c>
      <c r="L25" s="26">
        <f>IF('[3]Discharge'!L23=0,0,IF(TRIM('[3]Discharge'!L23)="","",IF(COUNT(O6)=0,"",IF(O6=1,(((10^K4)*('[3]Discharge'!L23^N4))/100),((10^K4)*('[3]Discharge'!L23^N4))))))</f>
        <v>0.02263098358733902</v>
      </c>
      <c r="M25" s="26">
        <f>IF('[3]Discharge'!M23=0,0,IF(TRIM('[3]Discharge'!M23)="","",IF(COUNT(O6)=0,"",IF(O6=1,(((10^K4)*('[3]Discharge'!M23^N4))/100),((10^K4)*('[3]Discharge'!M23^N4))))))</f>
        <v>0.016914181234636852</v>
      </c>
      <c r="N25" s="26">
        <f>IF('[3]Discharge'!N23=0,0,IF(TRIM('[3]Discharge'!N23)="","",IF(COUNT(O6)=0,"",IF(O6=1,(((10^K4)*('[3]Discharge'!N23^N4))/100),((10^K4)*('[3]Discharge'!N23^N4))))))</f>
        <v>0.016914181234636852</v>
      </c>
      <c r="O25" s="26">
        <f t="shared" si="0"/>
        <v>14.337515289534316</v>
      </c>
      <c r="P25" s="27"/>
      <c r="Q25" s="4"/>
    </row>
    <row r="26" spans="1:17" ht="21.75">
      <c r="A26" s="3"/>
      <c r="B26" s="25">
        <v>15</v>
      </c>
      <c r="C26" s="26">
        <f>IF('[3]Discharge'!C24=0,0,IF(TRIM('[3]Discharge'!C24)="","",IF(COUNT(O6)=0,"",IF(O6=1,(((10^K4)*('[3]Discharge'!C24^N4))/100),((10^K4)*('[3]Discharge'!C24^N4))))))</f>
        <v>0.011843653386634958</v>
      </c>
      <c r="D26" s="26">
        <f>IF('[3]Discharge'!D24=0,0,IF(TRIM('[3]Discharge'!D24)="","",IF(COUNT(O6)=0,"",IF(O6=1,(((10^K4)*('[3]Discharge'!D24^N4))/100),((10^K4)*('[3]Discharge'!D24^N4))))))</f>
        <v>0.016914181234636852</v>
      </c>
      <c r="E26" s="26">
        <f>IF('[3]Discharge'!E24=0,0,IF(TRIM('[3]Discharge'!E24)="","",IF(COUNT(O6)=0,"",IF(O6=1,(((10^K4)*('[3]Discharge'!E24^N4))/100),((10^K4)*('[3]Discharge'!E24^N4))))))</f>
        <v>0.3116739520082034</v>
      </c>
      <c r="F26" s="26">
        <f>IF('[3]Discharge'!F24=0,0,IF(TRIM('[3]Discharge'!F24)="","",IF(COUNT(O6)=0,"",IF(O6=1,(((10^K4)*('[3]Discharge'!F24^N4))/100),((10^K4)*('[3]Discharge'!F24^N4))))))</f>
        <v>0.02263098358733902</v>
      </c>
      <c r="G26" s="26">
        <f>IF('[3]Discharge'!G24=0,0,IF(TRIM('[3]Discharge'!G24)="","",IF(COUNT(O6)=0,"",IF(O6=1,(((10^K4)*('[3]Discharge'!G24^N4))/100),((10^K4)*('[3]Discharge'!G24^N4))))))</f>
        <v>3.541607011607371</v>
      </c>
      <c r="H26" s="26">
        <f>IF('[3]Discharge'!H24=0,0,IF(TRIM('[3]Discharge'!H24)="","",IF(COUNT(O6)=0,"",IF(O6=1,(((10^K4)*('[3]Discharge'!H24^N4))/100),((10^K4)*('[3]Discharge'!H24^N4))))))</f>
        <v>5.080618982143536</v>
      </c>
      <c r="I26" s="26">
        <f>IF('[3]Discharge'!I24=0,0,IF(TRIM('[3]Discharge'!I24)="","",IF(COUNT(O6)=0,"",IF(O6=1,(((10^K4)*('[3]Discharge'!I24^N4))/100),((10^K4)*('[3]Discharge'!I24^N4))))))</f>
        <v>1.863890867583925</v>
      </c>
      <c r="J26" s="26">
        <f>IF('[3]Discharge'!J24=0,0,IF(TRIM('[3]Discharge'!J24)="","",IF(COUNT(O6)=0,"",IF(O6=1,(((10^K4)*('[3]Discharge'!J24^N4))/100),((10^K4)*('[3]Discharge'!J24^N4))))))</f>
        <v>0.9918940868905195</v>
      </c>
      <c r="K26" s="26">
        <f>IF('[3]Discharge'!K24=0,0,IF(TRIM('[3]Discharge'!K24)="","",IF(COUNT(O6)=0,"",IF(O6=1,(((10^K4)*('[3]Discharge'!K24^N4))/100),((10^K4)*('[3]Discharge'!K24^N4))))))</f>
        <v>0.043243533174346295</v>
      </c>
      <c r="L26" s="26">
        <f>IF('[3]Discharge'!L24=0,0,IF(TRIM('[3]Discharge'!L24)="","",IF(COUNT(O6)=0,"",IF(O6=1,(((10^K4)*('[3]Discharge'!L24^N4))/100),((10^K4)*('[3]Discharge'!L24^N4))))))</f>
        <v>0.02894792592938364</v>
      </c>
      <c r="M26" s="26">
        <f>IF('[3]Discharge'!M24=0,0,IF(TRIM('[3]Discharge'!M24)="","",IF(COUNT(O6)=0,"",IF(O6=1,(((10^K4)*('[3]Discharge'!M24^N4))/100),((10^K4)*('[3]Discharge'!M24^N4))))))</f>
        <v>0.02263098358733902</v>
      </c>
      <c r="N26" s="26">
        <f>IF('[3]Discharge'!N24=0,0,IF(TRIM('[3]Discharge'!N24)="","",IF(COUNT(O6)=0,"",IF(O6=1,(((10^K4)*('[3]Discharge'!N24^N4))/100),((10^K4)*('[3]Discharge'!N24^N4))))))</f>
        <v>0.035828662167095675</v>
      </c>
      <c r="O26" s="26">
        <f t="shared" si="0"/>
        <v>11.971724823300328</v>
      </c>
      <c r="P26" s="27"/>
      <c r="Q26" s="4"/>
    </row>
    <row r="27" spans="1:17" ht="21.75">
      <c r="A27" s="3"/>
      <c r="B27" s="25">
        <v>16</v>
      </c>
      <c r="C27" s="26">
        <f>IF('[3]Discharge'!C25=0,0,IF(TRIM('[3]Discharge'!C25)="","",IF(COUNT(O6)=0,"",IF(O6=1,(((10^K4)*('[3]Discharge'!C25^N4))/100),((10^K4)*('[3]Discharge'!C25^N4))))))</f>
        <v>0.011843653386634958</v>
      </c>
      <c r="D27" s="26">
        <f>IF('[3]Discharge'!D25=0,0,IF(TRIM('[3]Discharge'!D25)="","",IF(COUNT(O6)=0,"",IF(O6=1,(((10^K4)*('[3]Discharge'!D25^N4))/100),((10^K4)*('[3]Discharge'!D25^N4))))))</f>
        <v>0.02894792592938364</v>
      </c>
      <c r="E27" s="26">
        <f>IF('[3]Discharge'!E25=0,0,IF(TRIM('[3]Discharge'!E25)="","",IF(COUNT(O6)=0,"",IF(O6=1,(((10^K4)*('[3]Discharge'!E25^N4))/100),((10^K4)*('[3]Discharge'!E25^N4))))))</f>
        <v>0.05116769847154527</v>
      </c>
      <c r="F27" s="26">
        <f>IF('[3]Discharge'!F25=0,0,IF(TRIM('[3]Discharge'!F25)="","",IF(COUNT(O6)=0,"",IF(O6=1,(((10^K4)*('[3]Discharge'!F25^N4))/100),((10^K4)*('[3]Discharge'!F25^N4))))))</f>
        <v>0.05116769847154527</v>
      </c>
      <c r="G27" s="26">
        <f>IF('[3]Discharge'!G25=0,0,IF(TRIM('[3]Discharge'!G25)="","",IF(COUNT(O6)=0,"",IF(O6=1,(((10^K4)*('[3]Discharge'!G25^N4))/100),((10^K4)*('[3]Discharge'!G25^N4))))))</f>
        <v>40.79353247901093</v>
      </c>
      <c r="H27" s="26">
        <f>IF('[3]Discharge'!H25=0,0,IF(TRIM('[3]Discharge'!H25)="","",IF(COUNT(O6)=0,"",IF(O6=1,(((10^K4)*('[3]Discharge'!H25^N4))/100),((10^K4)*('[3]Discharge'!H25^N4))))))</f>
        <v>4.0314982347737525</v>
      </c>
      <c r="I27" s="26">
        <f>IF('[3]Discharge'!I25=0,0,IF(TRIM('[3]Discharge'!I25)="","",IF(COUNT(O6)=0,"",IF(O6=1,(((10^K4)*('[3]Discharge'!I25^N4))/100),((10^K4)*('[3]Discharge'!I25^N4))))))</f>
        <v>4.0314982347737525</v>
      </c>
      <c r="J27" s="26">
        <f>IF('[3]Discharge'!J25=0,0,IF(TRIM('[3]Discharge'!J25)="","",IF(COUNT(O6)=0,"",IF(O6=1,(((10^K4)*('[3]Discharge'!J25^N4))/100),((10^K4)*('[3]Discharge'!J25^N4))))))</f>
        <v>1.092729370861158</v>
      </c>
      <c r="K27" s="26">
        <f>IF('[3]Discharge'!K25=0,0,IF(TRIM('[3]Discharge'!K25)="","",IF(COUNT(O6)=0,"",IF(O6=1,(((10^K4)*('[3]Discharge'!K25^N4))/100),((10^K4)*('[3]Discharge'!K25^N4))))))</f>
        <v>0.4682585208732299</v>
      </c>
      <c r="L27" s="26">
        <f>IF('[3]Discharge'!L25=0,0,IF(TRIM('[3]Discharge'!L25)="","",IF(COUNT(O6)=0,"",IF(O6=1,(((10^K4)*('[3]Discharge'!L25^N4))/100),((10^K4)*('[3]Discharge'!L25^N4))))))</f>
        <v>0.035828662167095675</v>
      </c>
      <c r="M27" s="26">
        <f>IF('[3]Discharge'!M25=0,0,IF(TRIM('[3]Discharge'!M25)="","",IF(COUNT(O6)=0,"",IF(O6=1,(((10^K4)*('[3]Discharge'!M25^N4))/100),((10^K4)*('[3]Discharge'!M25^N4))))))</f>
        <v>0.02263098358733902</v>
      </c>
      <c r="N27" s="26">
        <f>IF('[3]Discharge'!N25=0,0,IF(TRIM('[3]Discharge'!N25)="","",IF(COUNT(O6)=0,"",IF(O6=1,(((10^K4)*('[3]Discharge'!N25^N4))/100),((10^K4)*('[3]Discharge'!N25^N4))))))</f>
        <v>0.035828662167095675</v>
      </c>
      <c r="O27" s="26">
        <f t="shared" si="0"/>
        <v>50.65493212447346</v>
      </c>
      <c r="P27" s="27"/>
      <c r="Q27" s="4"/>
    </row>
    <row r="28" spans="1:17" ht="21.75">
      <c r="A28" s="3"/>
      <c r="B28" s="25">
        <v>17</v>
      </c>
      <c r="C28" s="26">
        <f>IF('[3]Discharge'!C26=0,0,IF(TRIM('[3]Discharge'!C26)="","",IF(COUNT(O6)=0,"",IF(O6=1,(((10^K4)*('[3]Discharge'!C26^N4))/100),((10^K4)*('[3]Discharge'!C26^N4))))))</f>
        <v>0.0074809805668162605</v>
      </c>
      <c r="D28" s="26">
        <f>IF('[3]Discharge'!D26=0,0,IF(TRIM('[3]Discharge'!D26)="","",IF(COUNT(O6)=0,"",IF(O6=1,(((10^K4)*('[3]Discharge'!D26^N4))/100),((10^K4)*('[3]Discharge'!D26^N4))))))</f>
        <v>0.05116769847154527</v>
      </c>
      <c r="E28" s="26">
        <f>IF('[3]Discharge'!E26=0,0,IF(TRIM('[3]Discharge'!E26)="","",IF(COUNT(O6)=0,"",IF(O6=1,(((10^K4)*('[3]Discharge'!E26^N4))/100),((10^K4)*('[3]Discharge'!E26^N4))))))</f>
        <v>0.05116769847154527</v>
      </c>
      <c r="F28" s="26">
        <f>IF('[3]Discharge'!F26=0,0,IF(TRIM('[3]Discharge'!F26)="","",IF(COUNT(O6)=0,"",IF(O6=1,(((10^K4)*('[3]Discharge'!F26^N4))/100),((10^K4)*('[3]Discharge'!F26^N4))))))</f>
        <v>0.02894792592938364</v>
      </c>
      <c r="G28" s="26">
        <f>IF('[3]Discharge'!G26=0,0,IF(TRIM('[3]Discharge'!G26)="","",IF(COUNT(O6)=0,"",IF(O6=1,(((10^K4)*('[3]Discharge'!G26^N4))/100),((10^K4)*('[3]Discharge'!G26^N4))))))</f>
        <v>851.6761334459552</v>
      </c>
      <c r="H28" s="26">
        <f>IF('[3]Discharge'!H26=0,0,IF(TRIM('[3]Discharge'!H26)="","",IF(COUNT(O6)=0,"",IF(O6=1,(((10^K4)*('[3]Discharge'!H26^N4))/100),((10^K4)*('[3]Discharge'!H26^N4))))))</f>
        <v>8.907982498759813</v>
      </c>
      <c r="I28" s="26">
        <f>IF('[3]Discharge'!I26=0,0,IF(TRIM('[3]Discharge'!I26)="","",IF(COUNT(O6)=0,"",IF(O6=1,(((10^K4)*('[3]Discharge'!I26^N4))/100),((10^K4)*('[3]Discharge'!I26^N4))))))</f>
        <v>2.023000000135996</v>
      </c>
      <c r="J28" s="26">
        <f>IF('[3]Discharge'!J26=0,0,IF(TRIM('[3]Discharge'!J26)="","",IF(COUNT(O6)=0,"",IF(O6=1,(((10^K4)*('[3]Discharge'!J26^N4))/100),((10^K4)*('[3]Discharge'!J26^N4))))))</f>
        <v>1.092729370861158</v>
      </c>
      <c r="K28" s="26">
        <f>IF('[3]Discharge'!K26=0,0,IF(TRIM('[3]Discharge'!K26)="","",IF(COUNT(O6)=0,"",IF(O6=1,(((10^K4)*('[3]Discharge'!K26^N4))/100),((10^K4)*('[3]Discharge'!K26^N4))))))</f>
        <v>0.4682585208732299</v>
      </c>
      <c r="L28" s="26">
        <f>IF('[3]Discharge'!L26=0,0,IF(TRIM('[3]Discharge'!L26)="","",IF(COUNT(O6)=0,"",IF(O6=1,(((10^K4)*('[3]Discharge'!L26^N4))/100),((10^K4)*('[3]Discharge'!L26^N4))))))</f>
        <v>0.035828662167095675</v>
      </c>
      <c r="M28" s="26">
        <f>IF('[3]Discharge'!M26=0,0,IF(TRIM('[3]Discharge'!M26)="","",IF(COUNT(O6)=0,"",IF(O6=1,(((10^K4)*('[3]Discharge'!M26^N4))/100),((10^K4)*('[3]Discharge'!M26^N4))))))</f>
        <v>0.035828662167095675</v>
      </c>
      <c r="N28" s="26">
        <f>IF('[3]Discharge'!N26=0,0,IF(TRIM('[3]Discharge'!N26)="","",IF(COUNT(O6)=0,"",IF(O6=1,(((10^K4)*('[3]Discharge'!N26^N4))/100),((10^K4)*('[3]Discharge'!N26^N4))))))</f>
        <v>0.035828662167095675</v>
      </c>
      <c r="O28" s="26">
        <f t="shared" si="0"/>
        <v>864.414354126526</v>
      </c>
      <c r="P28" s="27"/>
      <c r="Q28" s="4"/>
    </row>
    <row r="29" spans="1:17" ht="21.75">
      <c r="A29" s="3"/>
      <c r="B29" s="25">
        <v>18</v>
      </c>
      <c r="C29" s="26">
        <f>IF('[3]Discharge'!C27=0,0,IF(TRIM('[3]Discharge'!C27)="","",IF(COUNT(O6)=0,"",IF(O6=1,(((10^K4)*('[3]Discharge'!C27^N4))/100),((10^K4)*('[3]Discharge'!C27^N4))))))</f>
        <v>0.016914181234636852</v>
      </c>
      <c r="D29" s="26">
        <f>IF('[3]Discharge'!D27=0,0,IF(TRIM('[3]Discharge'!D27)="","",IF(COUNT(O6)=0,"",IF(O6=1,(((10^K4)*('[3]Discharge'!D27^N4))/100),((10^K4)*('[3]Discharge'!D27^N4))))))</f>
        <v>0.10838657555889512</v>
      </c>
      <c r="E29" s="26">
        <f>IF('[3]Discharge'!E27=0,0,IF(TRIM('[3]Discharge'!E27)="","",IF(COUNT(O6)=0,"",IF(O6=1,(((10^K4)*('[3]Discharge'!E27^N4))/100),((10^K4)*('[3]Discharge'!E27^N4))))))</f>
        <v>0.035828662167095675</v>
      </c>
      <c r="F29" s="26">
        <f>IF('[3]Discharge'!F27=0,0,IF(TRIM('[3]Discharge'!F27)="","",IF(COUNT(O6)=0,"",IF(O6=1,(((10^K4)*('[3]Discharge'!F27^N4))/100),((10^K4)*('[3]Discharge'!F27^N4))))))</f>
        <v>0.02263098358733902</v>
      </c>
      <c r="G29" s="26">
        <f>IF('[3]Discharge'!G27=0,0,IF(TRIM('[3]Discharge'!G27)="","",IF(COUNT(O6)=0,"",IF(O6=1,(((10^K4)*('[3]Discharge'!G27^N4))/100),((10^K4)*('[3]Discharge'!G27^N4))))))</f>
        <v>77.6958690570956</v>
      </c>
      <c r="H29" s="26">
        <f>IF('[3]Discharge'!H27=0,0,IF(TRIM('[3]Discharge'!H27)="","",IF(COUNT(O6)=0,"",IF(O6=1,(((10^K4)*('[3]Discharge'!H27^N4))/100),((10^K4)*('[3]Discharge'!H27^N4))))))</f>
        <v>58.258138686299134</v>
      </c>
      <c r="I29" s="26">
        <f>IF('[3]Discharge'!I27=0,0,IF(TRIM('[3]Discharge'!I27)="","",IF(COUNT(O6)=0,"",IF(O6=1,(((10^K4)*('[3]Discharge'!I27^N4))/100),((10^K4)*('[3]Discharge'!I27^N4))))))</f>
        <v>1.7097049550945267</v>
      </c>
      <c r="J29" s="26">
        <f>IF('[3]Discharge'!J27=0,0,IF(TRIM('[3]Discharge'!J27)="","",IF(COUNT(O6)=0,"",IF(O6=1,(((10^K4)*('[3]Discharge'!J27^N4))/100),((10^K4)*('[3]Discharge'!J27^N4))))))</f>
        <v>1.092729370861158</v>
      </c>
      <c r="K29" s="26">
        <f>IF('[3]Discharge'!K27=0,0,IF(TRIM('[3]Discharge'!K27)="","",IF(COUNT(O6)=0,"",IF(O6=1,(((10^K4)*('[3]Discharge'!K27^N4))/100),((10^K4)*('[3]Discharge'!K27^N4))))))</f>
        <v>0.4682585208732299</v>
      </c>
      <c r="L29" s="26">
        <f>IF('[3]Discharge'!L27=0,0,IF(TRIM('[3]Discharge'!L27)="","",IF(COUNT(O6)=0,"",IF(O6=1,(((10^K4)*('[3]Discharge'!L27^N4))/100),((10^K4)*('[3]Discharge'!L27^N4))))))</f>
        <v>0.02894792592938364</v>
      </c>
      <c r="M29" s="26">
        <f>IF('[3]Discharge'!M27=0,0,IF(TRIM('[3]Discharge'!M27)="","",IF(COUNT(O6)=0,"",IF(O6=1,(((10^K4)*('[3]Discharge'!M27^N4))/100),((10^K4)*('[3]Discharge'!M27^N4))))))</f>
        <v>0.05116769847154527</v>
      </c>
      <c r="N29" s="26">
        <f>IF('[3]Discharge'!N27=0,0,IF(TRIM('[3]Discharge'!N27)="","",IF(COUNT(O6)=0,"",IF(O6=1,(((10^K4)*('[3]Discharge'!N27^N4))/100),((10^K4)*('[3]Discharge'!N27^N4))))))</f>
        <v>0.02894792592938364</v>
      </c>
      <c r="O29" s="26">
        <f t="shared" si="0"/>
        <v>139.5175245431019</v>
      </c>
      <c r="P29" s="27"/>
      <c r="Q29" s="4"/>
    </row>
    <row r="30" spans="1:17" ht="21.75">
      <c r="A30" s="3"/>
      <c r="B30" s="25">
        <v>19</v>
      </c>
      <c r="C30" s="26">
        <f>IF('[3]Discharge'!C28=0,0,IF(TRIM('[3]Discharge'!C28)="","",IF(COUNT(O6)=0,"",IF(O6=1,(((10^K4)*('[3]Discharge'!C28^N4))/100),((10^K4)*('[3]Discharge'!C28^N4))))))</f>
        <v>0.016914181234636852</v>
      </c>
      <c r="D30" s="26">
        <f>IF('[3]Discharge'!D28=0,0,IF(TRIM('[3]Discharge'!D28)="","",IF(COUNT(O6)=0,"",IF(O6=1,(((10^K4)*('[3]Discharge'!D28^N4))/100),((10^K4)*('[3]Discharge'!D28^N4))))))</f>
        <v>0.10838657555889512</v>
      </c>
      <c r="E30" s="26">
        <f>IF('[3]Discharge'!E28=0,0,IF('[3]Discharge'!E28=0,0,IF(TRIM('[3]Discharge'!E28)="","",IF(COUNT(O6)=0,"",IF(O6=1,(((10^K4)*('[3]Discharge'!E28^N4))/100),((10^K4)*('[3]Discharge'!E28^N4)))))))</f>
        <v>0.41344147000946685</v>
      </c>
      <c r="F30" s="26">
        <f>IF('[3]Discharge'!F28=0,0,IF(TRIM('[3]Discharge'!F28)="","",IF(COUNT(O6)=0,"",IF(O6=1,(((10^K4)*('[3]Discharge'!F28^N4))/100),((10^K4)*('[3]Discharge'!F28^N4))))))</f>
        <v>0.02263098358733902</v>
      </c>
      <c r="G30" s="26">
        <f>IF('[3]Discharge'!G28=0,0,IF(TRIM('[3]Discharge'!G28)="","",IF(COUNT(O6)=0,"",IF(O6=1,(((10^K4)*('[3]Discharge'!G28^N4))/100),((10^K4)*('[3]Discharge'!G28^N4))))))</f>
        <v>18.07188062061072</v>
      </c>
      <c r="H30" s="26">
        <f>IF('[3]Discharge'!H28=0,0,IF(TRIM('[3]Discharge'!H28)="","",IF(COUNT(O6)=0,"",IF(O6=1,(((10^K4)*('[3]Discharge'!H28^N4))/100),((10^K4)*('[3]Discharge'!H28^N4))))))</f>
        <v>38.04849069190488</v>
      </c>
      <c r="I30" s="26">
        <f>IF('[3]Discharge'!I28=0,0,IF(TRIM('[3]Discharge'!I28)="","",IF(COUNT(O6)=0,"",IF(O6=1,(((10^K4)*('[3]Discharge'!I28^N4))/100),((10^K4)*('[3]Discharge'!I28^N4))))))</f>
        <v>1.3051342586404706</v>
      </c>
      <c r="J30" s="26">
        <f>IF('[3]Discharge'!J28=0,0,IF(TRIM('[3]Discharge'!J28)="","",IF(COUNT(O6)=0,"",IF(O6=1,(((10^K4)*('[3]Discharge'!J28^N4))/100),((10^K4)*('[3]Discharge'!J28^N4))))))</f>
        <v>1.092729370861158</v>
      </c>
      <c r="K30" s="26">
        <f>IF('[3]Discharge'!K28=0,0,IF(TRIM('[3]Discharge'!K28)="","",IF(COUNT(O6)=0,"",IF(O6=1,(((10^K4)*('[3]Discharge'!K28^N4))/100),((10^K4)*('[3]Discharge'!K28^N4))))))</f>
        <v>0.6265246158538771</v>
      </c>
      <c r="L30" s="26">
        <f>IF('[3]Discharge'!L28=0,0,IF(TRIM('[3]Discharge'!L28)="","",IF(COUNT(O6)=0,"",IF(O6=1,(((10^K4)*('[3]Discharge'!L28^N4))/100),((10^K4)*('[3]Discharge'!L28^N4))))))</f>
        <v>0.02263098358733902</v>
      </c>
      <c r="M30" s="26">
        <f>IF('[3]Discharge'!M28=0,0,IF(TRIM('[3]Discharge'!M28)="","",IF(COUNT(O6)=0,"",IF(O6=1,(((10^K4)*('[3]Discharge'!M28^N4))/100),((10^K4)*('[3]Discharge'!M28^N4))))))</f>
        <v>0.05116769847154527</v>
      </c>
      <c r="N30" s="26">
        <f>IF('[3]Discharge'!N28=0,0,IF(TRIM('[3]Discharge'!N28)="","",IF(COUNT(O6)=0,"",IF(O6=1,(((10^K4)*('[3]Discharge'!N28^N4))/100),((10^K4)*('[3]Discharge'!N28^N4))))))</f>
        <v>0.41344147000946685</v>
      </c>
      <c r="O30" s="26">
        <f t="shared" si="0"/>
        <v>60.1933729203298</v>
      </c>
      <c r="P30" s="27"/>
      <c r="Q30" s="4"/>
    </row>
    <row r="31" spans="1:17" ht="21.75">
      <c r="A31" s="3"/>
      <c r="B31" s="25">
        <v>20</v>
      </c>
      <c r="C31" s="26">
        <f>IF('[3]Discharge'!C29=0,0,IF(TRIM('[3]Discharge'!C29)="","",IF(COUNT(O6)=0,"",IF(O6=1,(((10^K4)*('[3]Discharge'!C29^N4))/100),((10^K4)*('[3]Discharge'!C29^N4))))))</f>
        <v>0.016914181234636852</v>
      </c>
      <c r="D31" s="26">
        <f>IF('[3]Discharge'!D29=0,0,IF(TRIM('[3]Discharge'!D29)="","",IF(COUNT(O6)=0,"",IF(O6=1,(((10^K4)*('[3]Discharge'!D29^N4))/100),((10^K4)*('[3]Discharge'!D29^N4))))))</f>
        <v>0.05116769847154527</v>
      </c>
      <c r="E31" s="26">
        <f>IF('[3]Discharge'!E29=0,0,IF(TRIM('[3]Discharge'!E29)="","",IF(COUNT(O6)=0,"",IF(O6=1,(((10^K4)*('[3]Discharge'!E29^N4))/100),((10^K4)*('[3]Discharge'!E29^N4))))))</f>
        <v>0.5452426339936337</v>
      </c>
      <c r="F31" s="26">
        <f>IF('[3]Discharge'!F29=0,0,IF(TRIM('[3]Discharge'!F29)="","",IF(COUNT(O6)=0,"",IF(O6=1,(((10^K4)*('[3]Discharge'!F29^N4))/100),((10^K4)*('[3]Discharge'!F29^N4))))))</f>
        <v>0.02263098358733902</v>
      </c>
      <c r="G31" s="26">
        <f>IF('[3]Discharge'!G29=0,0,IF(TRIM('[3]Discharge'!G29)="","",IF(COUNT(O6)=0,"",IF(O6=1,(((10^K4)*('[3]Discharge'!G29^N4))/100),((10^K4)*('[3]Discharge'!G29^N4))))))</f>
        <v>11.199852330667484</v>
      </c>
      <c r="H31" s="26">
        <f>IF('[3]Discharge'!H29=0,0,IF(TRIM('[3]Discharge'!H29)="","",IF(COUNT(O6)=0,"",IF(O6=1,(((10^K4)*('[3]Discharge'!H29^N4))/100),((10^K4)*('[3]Discharge'!H29^N4))))))</f>
        <v>10.235938947381939</v>
      </c>
      <c r="I31" s="26">
        <f>IF('[3]Discharge'!I29=0,0,IF(TRIM('[3]Discharge'!I29)="","",IF(COUNT(O6)=0,"",IF(O6=1,(((10^K4)*('[3]Discharge'!I29^N4))/100),((10^K4)*('[3]Discharge'!I29^N4))))))</f>
        <v>1.3051342586404706</v>
      </c>
      <c r="J31" s="26">
        <f>IF('[3]Discharge'!J29=0,0,IF(TRIM('[3]Discharge'!J29)="","",IF(COUNT(O6)=0,"",IF(O6=1,(((10^K4)*('[3]Discharge'!J29^N4))/100),((10^K4)*('[3]Discharge'!J29^N4))))))</f>
        <v>1.092729370861158</v>
      </c>
      <c r="K31" s="26">
        <f>IF('[3]Discharge'!K29=0,0,IF(TRIM('[3]Discharge'!K29)="","",IF(COUNT(O6)=0,"",IF(O6=1,(((10^K4)*('[3]Discharge'!K29^N4))/100),((10^K4)*('[3]Discharge'!K29^N4))))))</f>
        <v>0.5452426339936337</v>
      </c>
      <c r="L31" s="26">
        <f>IF('[3]Discharge'!L29=0,0,IF(TRIM('[3]Discharge'!L29)="","",IF(COUNT(O6)=0,"",IF(O6=1,(((10^K4)*('[3]Discharge'!L29^N4))/100),((10^K4)*('[3]Discharge'!L29^N4))))))</f>
        <v>0.02263098358733902</v>
      </c>
      <c r="M31" s="26">
        <f>IF('[3]Discharge'!M29=0,0,IF(TRIM('[3]Discharge'!M29)="","",IF(COUNT(O6)=0,"",IF(O6=1,(((10^K4)*('[3]Discharge'!M29^N4))/100),((10^K4)*('[3]Discharge'!M29^N4))))))</f>
        <v>0.22105791865113372</v>
      </c>
      <c r="N31" s="26">
        <f>IF('[3]Discharge'!N29=0,0,IF(TRIM('[3]Discharge'!N29)="","",IF(COUNT(O6)=0,"",IF(O6=1,(((10^K4)*('[3]Discharge'!N29^N4))/100),((10^K4)*('[3]Discharge'!N29^N4))))))</f>
        <v>0.18023739592953733</v>
      </c>
      <c r="O31" s="26">
        <f t="shared" si="0"/>
        <v>25.43877933699985</v>
      </c>
      <c r="P31" s="27"/>
      <c r="Q31" s="4"/>
    </row>
    <row r="32" spans="1:17" ht="21.75">
      <c r="A32" s="3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4"/>
    </row>
    <row r="33" spans="1:17" ht="21.75">
      <c r="A33" s="3"/>
      <c r="B33" s="25">
        <v>21</v>
      </c>
      <c r="C33" s="26">
        <f>IF('[3]Discharge'!C31=0,0,IF(TRIM('[3]Discharge'!C31)="","",IF(COUNT(O6)=0,"",IF(O6=1,(((10^K4)*('[3]Discharge'!C31^N4))/100),((10^K4)*('[3]Discharge'!C31^N4))))))</f>
        <v>0.011843653386634958</v>
      </c>
      <c r="D33" s="26">
        <f>IF('[3]Discharge'!D31=0,0,IF(TRIM('[3]Discharge'!D31)="","",IF(COUNT(O6)=0,"",IF(O6=1,(((10^K4)*('[3]Discharge'!D31^N4))/100),((10^K4)*('[3]Discharge'!D31^N4))))))</f>
        <v>0.4682585208732299</v>
      </c>
      <c r="E33" s="26">
        <f>IF('[3]Discharge'!E31=0,0,IF(TRIM('[3]Discharge'!E31)="","",IF(COUNT(O6)=0,"",IF(O6=1,(((10^K4)*('[3]Discharge'!E31^N4))/100),((10^K4)*('[3]Discharge'!E31^N4))))))</f>
        <v>0.41344147000946685</v>
      </c>
      <c r="F33" s="26">
        <f>IF('[3]Discharge'!F31=0,0,IF(TRIM('[3]Discharge'!F31)="","",IF(COUNT(O6)=0,"",IF(O6=1,(((10^K4)*('[3]Discharge'!F31^N4))/100),((10^K4)*('[3]Discharge'!F31^N4))))))</f>
        <v>0.02263098358733902</v>
      </c>
      <c r="G33" s="26">
        <f>IF('[3]Discharge'!G31=0,0,IF(TRIM('[3]Discharge'!G31)="","",IF(COUNT(O6)=0,"",IF(O6=1,(((10^K4)*('[3]Discharge'!G31^N4))/100),((10^K4)*('[3]Discharge'!G31^N4))))))</f>
        <v>383.82597977658065</v>
      </c>
      <c r="H33" s="26">
        <f>IF('[3]Discharge'!H31=0,0,IF(TRIM('[3]Discharge'!H31)="","",IF(COUNT(O6)=0,"",IF(O6=1,(((10^K4)*('[3]Discharge'!H31^N4))/100),((10^K4)*('[3]Discharge'!H31^N4))))))</f>
        <v>8.907982498759813</v>
      </c>
      <c r="I33" s="26">
        <f>IF('[3]Discharge'!I31=0,0,IF(TRIM('[3]Discharge'!I31)="","",IF(COUNT(O6)=0,"",IF(O6=1,(((10^K4)*('[3]Discharge'!I31^N4))/100),((10^K4)*('[3]Discharge'!I31^N4))))))</f>
        <v>1.197170149748996</v>
      </c>
      <c r="J33" s="26">
        <f>IF('[3]Discharge'!J31=0,0,IF(TRIM('[3]Discharge'!J31)="","",IF(COUNT(O6)=0,"",IF(O6=1,(((10^K4)*('[3]Discharge'!J31^N4))/100),((10^K4)*('[3]Discharge'!J31^N4))))))</f>
        <v>1.092729370861158</v>
      </c>
      <c r="K33" s="26">
        <f>IF('[3]Discharge'!K31=0,0,IF(TRIM('[3]Discharge'!K31)="","",IF(COUNT(O6)=0,"",IF(O6=1,(((10^K4)*('[3]Discharge'!K31^N4))/100),((10^K4)*('[3]Discharge'!K31^N4))))))</f>
        <v>0.4682585208732299</v>
      </c>
      <c r="L33" s="26">
        <f>IF('[3]Discharge'!L31=0,0,IF(TRIM('[3]Discharge'!L31)="","",IF(COUNT(O6)=0,"",IF(O6=1,(((10^K4)*('[3]Discharge'!L31^N4))/100),((10^K4)*('[3]Discharge'!L31^N4))))))</f>
        <v>0.02263098358733902</v>
      </c>
      <c r="M33" s="26">
        <f>IF('[3]Discharge'!M31=0,0,IF(TRIM('[3]Discharge'!M31)="","",IF(COUNT(O6)=0,"",IF(O6=1,(((10^K4)*('[3]Discharge'!M31^N4))/100),((10^K4)*('[3]Discharge'!M31^N4))))))</f>
        <v>0.07779710145112727</v>
      </c>
      <c r="N33" s="26">
        <f>IF('[3]Discharge'!N31=0,0,IF(TRIM('[3]Discharge'!N31)="","",IF(COUNT(O6)=0,"",IF(O6=1,(((10^K4)*('[3]Discharge'!N31^N4))/100),((10^K4)*('[3]Discharge'!N31^N4))))))</f>
        <v>0.0074809805668162605</v>
      </c>
      <c r="O33" s="26">
        <f t="shared" si="0"/>
        <v>396.51620401028583</v>
      </c>
      <c r="P33" s="27"/>
      <c r="Q33" s="4"/>
    </row>
    <row r="34" spans="1:17" ht="21.75">
      <c r="A34" s="3"/>
      <c r="B34" s="25">
        <v>22</v>
      </c>
      <c r="C34" s="26">
        <f>IF('[3]Discharge'!C32=0,0,IF(TRIM('[3]Discharge'!C32)="","",IF(COUNT(O6)=0,"",IF(O6=1,(((10^K4)*('[3]Discharge'!C32^N4))/100),((10^K4)*('[3]Discharge'!C32^N4))))))</f>
        <v>0.011843653386634958</v>
      </c>
      <c r="D34" s="26">
        <f>IF('[3]Discharge'!D32=0,0,IF(TRIM('[3]Discharge'!D32)="","",IF(COUNT(O6)=0,"",IF(O6=1,(((10^K4)*('[3]Discharge'!D32^N4))/100),((10^K4)*('[3]Discharge'!D32^N4))))))</f>
        <v>0.4682585208732299</v>
      </c>
      <c r="E34" s="26">
        <f>IF('[3]Discharge'!E32=0,0,IF(TRIM('[3]Discharge'!E32)="","",IF(COUNT(O6)=0,"",IF(O6=1,(((10^K4)*('[3]Discharge'!E32^N4))/100),((10^K4)*('[3]Discharge'!E32^N4))))))</f>
        <v>0.07779710145112727</v>
      </c>
      <c r="F34" s="26">
        <f>IF('[3]Discharge'!F32=0,0,IF(TRIM('[3]Discharge'!F32)="","",IF(COUNT(O6)=0,"",IF(O6=1,(((10^K4)*('[3]Discharge'!F32^N4))/100),((10^K4)*('[3]Discharge'!F32^N4))))))</f>
        <v>0.02263098358733902</v>
      </c>
      <c r="G34" s="26">
        <f>IF('[3]Discharge'!G32=0,0,IF(TRIM('[3]Discharge'!G32)="","",IF(COUNT(O6)=0,"",IF(O6=1,(((10^K4)*('[3]Discharge'!G32^N4))/100),((10^K4)*('[3]Discharge'!G32^N4))))))</f>
        <v>148.6231165466861</v>
      </c>
      <c r="H34" s="26">
        <f>IF('[3]Discharge'!H32=0,0,IF(TRIM('[3]Discharge'!H32)="","",IF(COUNT(O6)=0,"",IF(O6=1,(((10^K4)*('[3]Discharge'!H32^N4))/100),((10^K4)*('[3]Discharge'!H32^N4))))))</f>
        <v>8.517639377769894</v>
      </c>
      <c r="I34" s="26">
        <f>IF('[3]Discharge'!I32=0,0,IF(TRIM('[3]Discharge'!I32)="","",IF(COUNT(O6)=0,"",IF(O6=1,(((10^K4)*('[3]Discharge'!I32^N4))/100),((10^K4)*('[3]Discharge'!I32^N4))))))</f>
        <v>0.9918940868905195</v>
      </c>
      <c r="J34" s="26">
        <f>IF('[3]Discharge'!J32=0,0,IF(TRIM('[3]Discharge'!J32)="","",IF(COUNT(O6)=0,"",IF(O6=1,(((10^K4)*('[3]Discharge'!J32^N4))/100),((10^K4)*('[3]Discharge'!J32^N4))))))</f>
        <v>0.9918940868905195</v>
      </c>
      <c r="K34" s="26">
        <f>IF('[3]Discharge'!K32=0,0,IF(TRIM('[3]Discharge'!K32)="","",IF(COUNT(O6)=0,"",IF(O6=1,(((10^K4)*('[3]Discharge'!K32^N4))/100),((10^K4)*('[3]Discharge'!K32^N4))))))</f>
        <v>0.6265246158538771</v>
      </c>
      <c r="L34" s="26">
        <f>IF('[3]Discharge'!L32=0,0,IF(TRIM('[3]Discharge'!L32)="","",IF(COUNT(O6)=0,"",IF(O6=1,(((10^K4)*('[3]Discharge'!L32^N4))/100),((10^K4)*('[3]Discharge'!L32^N4))))))</f>
        <v>0.016914181234636852</v>
      </c>
      <c r="M34" s="26">
        <f>IF('[3]Discharge'!M32=0,0,IF(TRIM('[3]Discharge'!M32)="","",IF(COUNT(O6)=0,"",IF(O6=1,(((10^K4)*('[3]Discharge'!M32^N4))/100),((10^K4)*('[3]Discharge'!M32^N4))))))</f>
        <v>0.02263098358733902</v>
      </c>
      <c r="N34" s="26">
        <f>IF('[3]Discharge'!N32=0,0,IF(TRIM('[3]Discharge'!N32)="","",IF(COUNT(O6)=0,"",IF(O6=1,(((10^K4)*('[3]Discharge'!N32^N4))/100),((10^K4)*('[3]Discharge'!N32^N4))))))</f>
        <v>0.011843653386634958</v>
      </c>
      <c r="O34" s="26">
        <f t="shared" si="0"/>
        <v>160.38298779159783</v>
      </c>
      <c r="P34" s="27"/>
      <c r="Q34" s="4"/>
    </row>
    <row r="35" spans="1:17" ht="21.75">
      <c r="A35" s="3"/>
      <c r="B35" s="25">
        <v>23</v>
      </c>
      <c r="C35" s="26">
        <f>IF('[3]Discharge'!C33=0,0,IF(TRIM('[3]Discharge'!C33)="","",IF(COUNT(O6)=0,"",IF(O6=1,(((10^K4)*('[3]Discharge'!C33^N4))/100),((10^K4)*('[3]Discharge'!C33^N4))))))</f>
        <v>0.011843653386634958</v>
      </c>
      <c r="D35" s="26">
        <f>IF('[3]Discharge'!D33=0,0,IF(TRIM('[3]Discharge'!D33)="","",IF(COUNT(O6)=0,"",IF(O6=1,(((10^K4)*('[3]Discharge'!D33^N4))/100),((10^K4)*('[3]Discharge'!D33^N4))))))</f>
        <v>0.3612166106989288</v>
      </c>
      <c r="E35" s="26">
        <f>IF('[3]Discharge'!E33=0,0,IF(TRIM('[3]Discharge'!E33)="","",IF(COUNT(O6)=0,"",IF(O6=1,(((10^K4)*('[3]Discharge'!E33^N4))/100),((10^K4)*('[3]Discharge'!E33^N4))))))</f>
        <v>0.02263098358733902</v>
      </c>
      <c r="F35" s="26">
        <f>IF('[3]Discharge'!F33=0,0,IF(TRIM('[3]Discharge'!F33)="","",IF(COUNT(O6)=0,"",IF(O6=1,(((10^K4)*('[3]Discharge'!F33^N4))/100),((10^K4)*('[3]Discharge'!F33^N4))))))</f>
        <v>0.02263098358733902</v>
      </c>
      <c r="G35" s="26">
        <f>IF('[3]Discharge'!G33=0,0,IF(TRIM('[3]Discharge'!G33)="","",IF(COUNT(O6)=0,"",IF(O6=1,(((10^K4)*('[3]Discharge'!G33^N4))/100),((10^K4)*('[3]Discharge'!G33^N4))))))</f>
        <v>53.23664787982498</v>
      </c>
      <c r="H35" s="26">
        <f>IF('[3]Discharge'!H33=0,0,IF(TRIM('[3]Discharge'!H33)="","",IF(COUNT(O6)=0,"",IF(O6=1,(((10^K4)*('[3]Discharge'!H33^N4))/100),((10^K4)*('[3]Discharge'!H33^N4))))))</f>
        <v>5.3568556802529725</v>
      </c>
      <c r="I35" s="26">
        <f>IF('[3]Discharge'!I33=0,0,IF(TRIM('[3]Discharge'!I33)="","",IF(COUNT(O6)=0,"",IF(O6=1,(((10^K4)*('[3]Discharge'!I33^N4))/100),((10^K4)*('[3]Discharge'!I33^N4))))))</f>
        <v>0.8014052108110823</v>
      </c>
      <c r="J35" s="26">
        <f>IF('[3]Discharge'!J33=0,0,IF(TRIM('[3]Discharge'!J33)="","",IF(COUNT(O6)=0,"",IF(O6=1,(((10^K4)*('[3]Discharge'!J33^N4))/100),((10^K4)*('[3]Discharge'!J33^N4))))))</f>
        <v>0.9918940868905195</v>
      </c>
      <c r="K35" s="26">
        <f>IF('[3]Discharge'!K33=0,0,IF(TRIM('[3]Discharge'!K33)="","",IF(COUNT(O6)=0,"",IF(O6=1,(((10^K4)*('[3]Discharge'!K33^N4))/100),((10^K4)*('[3]Discharge'!K33^N4))))))</f>
        <v>0.6265246158538771</v>
      </c>
      <c r="L35" s="26">
        <f>IF('[3]Discharge'!L33=0,0,IF(TRIM('[3]Discharge'!L33)="","",IF(COUNT(O6)=0,"",IF(O6=1,(((10^K4)*('[3]Discharge'!L33^N4))/100),((10^K4)*('[3]Discharge'!L33^N4))))))</f>
        <v>0.02894792592938364</v>
      </c>
      <c r="M35" s="26">
        <f>IF('[3]Discharge'!M33=0,0,IF(TRIM('[3]Discharge'!M33)="","",IF(COUNT(O6)=0,"",IF(O6=1,(((10^K4)*('[3]Discharge'!M33^N4))/100),((10^K4)*('[3]Discharge'!M33^N4))))))</f>
        <v>0.016914181234636852</v>
      </c>
      <c r="N35" s="26">
        <f>IF('[3]Discharge'!N33=0,0,IF(TRIM('[3]Discharge'!N33)="","",IF(COUNT(O6)=0,"",IF(O6=1,(((10^K4)*('[3]Discharge'!N33^N4))/100),((10^K4)*('[3]Discharge'!N33^N4))))))</f>
        <v>0.016914181234636852</v>
      </c>
      <c r="O35" s="26">
        <f t="shared" si="0"/>
        <v>61.49442599329233</v>
      </c>
      <c r="P35" s="27"/>
      <c r="Q35" s="4"/>
    </row>
    <row r="36" spans="1:17" ht="21.75">
      <c r="A36" s="3"/>
      <c r="B36" s="25">
        <v>24</v>
      </c>
      <c r="C36" s="26">
        <f>IF('[3]Discharge'!C34=0,0,IF(TRIM('[3]Discharge'!C34)="","",IF(COUNT(O6)=0,"",IF(O6=1,(((10^K4)*('[3]Discharge'!C34^N4))/100),((10^K4)*('[3]Discharge'!C34^N4))))))</f>
        <v>0.011843653386634958</v>
      </c>
      <c r="D36" s="26">
        <f>IF('[3]Discharge'!D34=0,0,IF(TRIM('[3]Discharge'!D34)="","",IF(COUNT(O6)=0,"",IF(O6=1,(((10^K4)*('[3]Discharge'!D34^N4))/100),((10^K4)*('[3]Discharge'!D34^N4))))))</f>
        <v>0.043243533174346295</v>
      </c>
      <c r="E36" s="26">
        <f>IF('[3]Discharge'!E34=0,0,IF(TRIM('[3]Discharge'!E34)="","",IF(COUNT(O6)=0,"",IF(O6=1,(((10^K4)*('[3]Discharge'!E34^N4))/100),((10^K4)*('[3]Discharge'!E34^N4))))))</f>
        <v>0.02894792592938364</v>
      </c>
      <c r="F36" s="26">
        <f>IF('[3]Discharge'!F34=0,0,IF(TRIM('[3]Discharge'!F34)="","",IF(COUNT(O6)=0,"",IF(O6=1,(((10^K4)*('[3]Discharge'!F34^N4))/100),((10^K4)*('[3]Discharge'!F34^N4))))))</f>
        <v>0.02894792592938364</v>
      </c>
      <c r="G36" s="26">
        <f>IF('[3]Discharge'!G34=0,0,IF(TRIM('[3]Discharge'!G34)="","",IF(COUNT(O6)=0,"",IF(O6=1,(((10^K4)*('[3]Discharge'!G34^N4))/100),((10^K4)*('[3]Discharge'!G34^N4))))))</f>
        <v>43.711300263305844</v>
      </c>
      <c r="H36" s="26">
        <f>IF('[3]Discharge'!H34=0,0,IF(TRIM('[3]Discharge'!H34)="","",IF(COUNT(O6)=0,"",IF(O6=1,(((10^K4)*('[3]Discharge'!H34^N4))/100),((10^K4)*('[3]Discharge'!H34^N4))))))</f>
        <v>4.285243403947914</v>
      </c>
      <c r="I36" s="26">
        <f>IF('[3]Discharge'!I34=0,0,IF(TRIM('[3]Discharge'!I34)="","",IF(COUNT(O6)=0,"",IF(O6=1,(((10^K4)*('[3]Discharge'!I34^N4))/100),((10^K4)*('[3]Discharge'!I34^N4))))))</f>
        <v>0.8014052108110823</v>
      </c>
      <c r="J36" s="26">
        <f>IF('[3]Discharge'!J34=0,0,IF(TRIM('[3]Discharge'!J34)="","",IF(COUNT(O6)=0,"",IF(O6=1,(((10^K4)*('[3]Discharge'!J34^N4))/100),((10^K4)*('[3]Discharge'!J34^N4))))))</f>
        <v>0.9918940868905195</v>
      </c>
      <c r="K36" s="26">
        <f>IF('[3]Discharge'!K34=0,0,IF(TRIM('[3]Discharge'!K34)="","",IF(COUNT(O6)=0,"",IF(O6=1,(((10^K4)*('[3]Discharge'!K34^N4))/100),((10^K4)*('[3]Discharge'!K34^N4))))))</f>
        <v>0.6265246158538771</v>
      </c>
      <c r="L36" s="26">
        <f>IF('[3]Discharge'!L34=0,0,IF(TRIM('[3]Discharge'!L34)="","",IF(COUNT(O6)=0,"",IF(O6=1,(((10^K4)*('[3]Discharge'!L34^N4))/100),((10^K4)*('[3]Discharge'!L34^N4))))))</f>
        <v>0.043243533174346295</v>
      </c>
      <c r="M36" s="26">
        <f>IF('[3]Discharge'!M34=0,0,IF(TRIM('[3]Discharge'!M34)="","",IF(COUNT(O6)=0,"",IF(O6=1,(((10^K4)*('[3]Discharge'!M34^N4))/100),((10^K4)*('[3]Discharge'!M34^N4))))))</f>
        <v>0.016914181234636852</v>
      </c>
      <c r="N36" s="26">
        <f>IF('[3]Discharge'!N34=0,0,IF(TRIM('[3]Discharge'!N34)="","",IF(COUNT(O6)=0,"",IF(O6=1,(((10^K4)*('[3]Discharge'!N34^N4))/100),((10^K4)*('[3]Discharge'!N34^N4))))))</f>
        <v>0.016914181234636852</v>
      </c>
      <c r="O36" s="26">
        <f t="shared" si="0"/>
        <v>50.60642251487261</v>
      </c>
      <c r="P36" s="27"/>
      <c r="Q36" s="4"/>
    </row>
    <row r="37" spans="1:17" ht="21.75">
      <c r="A37" s="3"/>
      <c r="B37" s="25">
        <v>25</v>
      </c>
      <c r="C37" s="26">
        <f>IF('[3]Discharge'!C35=0,0,IF(TRIM('[3]Discharge'!C35)="","",IF(COUNT(O6)=0,"",IF(O6=1,(((10^K4)*('[3]Discharge'!C35^N4))/100),((10^K4)*('[3]Discharge'!C35^N4))))))</f>
        <v>0.0074809805668162605</v>
      </c>
      <c r="D37" s="26">
        <f>IF('[3]Discharge'!D35=0,0,IF(TRIM('[3]Discharge'!D35)="","",IF(COUNT(O6)=0,"",IF(O6=1,(((10^K4)*('[3]Discharge'!D35^N4))/100),((10^K4)*('[3]Discharge'!D35^N4))))))</f>
        <v>0.07779710145112727</v>
      </c>
      <c r="E37" s="26">
        <f>IF('[3]Discharge'!E35=0,0,IF(TRIM('[3]Discharge'!E35)="","",IF(COUNT(O6)=0,"",IF(O6=1,(((10^K4)*('[3]Discharge'!E35^N4))/100),((10^K4)*('[3]Discharge'!E35^N4))))))</f>
        <v>0.02263098358733902</v>
      </c>
      <c r="F37" s="26">
        <f>IF('[3]Discharge'!F35=0,0,IF(TRIM('[3]Discharge'!F35)="","",IF(COUNT(O6)=0,"",IF(O6=1,(((10^K4)*('[3]Discharge'!F35^N4))/100),((10^K4)*('[3]Discharge'!F35^N4))))))</f>
        <v>0.41344147000946685</v>
      </c>
      <c r="G37" s="26">
        <f>IF('[3]Discharge'!G35=0,0,IF(TRIM('[3]Discharge'!G35)="","",IF(COUNT(O6)=0,"",IF(O6=1,(((10^K4)*('[3]Discharge'!G35^N4))/100),((10^K4)*('[3]Discharge'!G35^N4))))))</f>
        <v>84.6302087647344</v>
      </c>
      <c r="H37" s="26">
        <f>IF('[3]Discharge'!H35=0,0,IF(TRIM('[3]Discharge'!H35)="","",IF(COUNT(O6)=0,"",IF(O6=1,(((10^K4)*('[3]Discharge'!H35^N4))/100),((10^K4)*('[3]Discharge'!H35^N4))))))</f>
        <v>3.541607011607371</v>
      </c>
      <c r="I37" s="26">
        <f>IF('[3]Discharge'!I35=0,0,IF(TRIM('[3]Discharge'!I35)="","",IF(COUNT(O6)=0,"",IF(O6=1,(((10^K4)*('[3]Discharge'!I35^N4))/100),((10^K4)*('[3]Discharge'!I35^N4))))))</f>
        <v>0.9918940868905195</v>
      </c>
      <c r="J37" s="26">
        <f>IF('[3]Discharge'!J35=0,0,IF(TRIM('[3]Discharge'!J35)="","",IF(COUNT(O6)=0,"",IF(O6=1,(((10^K4)*('[3]Discharge'!J35^N4))/100),((10^K4)*('[3]Discharge'!J35^N4))))))</f>
        <v>0.9918940868905195</v>
      </c>
      <c r="K37" s="26">
        <f>IF('[3]Discharge'!K35=0,0,IF(TRIM('[3]Discharge'!K35)="","",IF(COUNT(O6)=0,"",IF(O6=1,(((10^K4)*('[3]Discharge'!K35^N4))/100),((10^K4)*('[3]Discharge'!K35^N4))))))</f>
        <v>0.6265246158538771</v>
      </c>
      <c r="L37" s="26">
        <f>IF('[3]Discharge'!L35=0,0,IF(TRIM('[3]Discharge'!L35)="","",IF(COUNT(O6)=0,"",IF(O6=1,(((10^K4)*('[3]Discharge'!L35^N4))/100),((10^K4)*('[3]Discharge'!L35^N4))))))</f>
        <v>0.043243533174346295</v>
      </c>
      <c r="M37" s="26">
        <f>IF('[3]Discharge'!M35=0,0,IF(TRIM('[3]Discharge'!M35)="","",IF(COUNT(O6)=0,"",IF(O6=1,(((10^K4)*('[3]Discharge'!M35^N4))/100),((10^K4)*('[3]Discharge'!M35^N4))))))</f>
        <v>0.016914181234636852</v>
      </c>
      <c r="N37" s="26">
        <f>IF('[3]Discharge'!N35=0,0,IF(TRIM('[3]Discharge'!N35)="","",IF(COUNT(O6)=0,"",IF(O6=1,(((10^K4)*('[3]Discharge'!N35^N4))/100),((10^K4)*('[3]Discharge'!N35^N4))))))</f>
        <v>0.011843653386634958</v>
      </c>
      <c r="O37" s="26">
        <f t="shared" si="0"/>
        <v>91.37548046938707</v>
      </c>
      <c r="P37" s="27"/>
      <c r="Q37" s="4"/>
    </row>
    <row r="38" spans="1:17" ht="21.75">
      <c r="A38" s="3"/>
      <c r="B38" s="25">
        <v>26</v>
      </c>
      <c r="C38" s="26">
        <f>IF('[3]Discharge'!C36=0,0,IF(TRIM('[3]Discharge'!C36)="","",IF(COUNT(O6)=0,"",IF(O6=1,(((10^K4)*('[3]Discharge'!C36^N4))/100),((10^K4)*('[3]Discharge'!C36^N4))))))</f>
        <v>0.003915081308047631</v>
      </c>
      <c r="D38" s="26">
        <f>IF('[3]Discharge'!D36=0,0,IF(TRIM('[3]Discharge'!D36)="","",IF(COUNT(O6)=0,"",IF(O6=1,(((10^K4)*('[3]Discharge'!D36^N4))/100),((10^K4)*('[3]Discharge'!D36^N4))))))</f>
        <v>0.4682585208732299</v>
      </c>
      <c r="E38" s="26">
        <f>IF('[3]Discharge'!E36=0,0,IF(TRIM('[3]Discharge'!E36)="","",IF(COUNT(O6)=0,"",IF(O6=1,(((10^K4)*('[3]Discharge'!E36^N4))/100),((10^K4)*('[3]Discharge'!E36^N4))))))</f>
        <v>0.02263098358733902</v>
      </c>
      <c r="F38" s="26">
        <f>IF('[3]Discharge'!F36=0,0,IF(TRIM('[3]Discharge'!F36)="","",IF(COUNT(O6)=0,"",IF(O6=1,(((10^K4)*('[3]Discharge'!F36^N4))/100),((10^K4)*('[3]Discharge'!F36^N4))))))</f>
        <v>0.4682585208732299</v>
      </c>
      <c r="G38" s="26">
        <f>IF('[3]Discharge'!G36=0,0,IF(TRIM('[3]Discharge'!G36)="","",IF(COUNT(O6)=0,"",IF(O6=1,(((10^K4)*('[3]Discharge'!G36^N4))/100),((10^K4)*('[3]Discharge'!G36^N4))))))</f>
        <v>173.67156074607604</v>
      </c>
      <c r="H38" s="26">
        <f>IF('[3]Discharge'!H36=0,0,IF(TRIM('[3]Discharge'!H36)="","",IF(COUNT(O6)=0,"",IF(O6=1,(((10^K4)*('[3]Discharge'!H36^N4))/100),((10^K4)*('[3]Discharge'!H36^N4))))))</f>
        <v>3.305654952113651</v>
      </c>
      <c r="I38" s="26">
        <f>IF('[3]Discharge'!I36=0,0,IF(TRIM('[3]Discharge'!I36)="","",IF(COUNT(O6)=0,"",IF(O6=1,(((10^K4)*('[3]Discharge'!I36^N4))/100),((10^K4)*('[3]Discharge'!I36^N4))))))</f>
        <v>1.3051342586404706</v>
      </c>
      <c r="J38" s="26">
        <f>IF('[3]Discharge'!J36=0,0,IF(TRIM('[3]Discharge'!J36)="","",IF(COUNT(O6)=0,"",IF(O6=1,(((10^K4)*('[3]Discharge'!J36^N4))/100),((10^K4)*('[3]Discharge'!J36^N4))))))</f>
        <v>0.9918940868905195</v>
      </c>
      <c r="K38" s="26">
        <f>IF('[3]Discharge'!K36=0,0,IF(TRIM('[3]Discharge'!K36)="","",IF(COUNT(O6)=0,"",IF(O6=1,(((10^K4)*('[3]Discharge'!K36^N4))/100),((10^K4)*('[3]Discharge'!K36^N4))))))</f>
        <v>0.4682585208732299</v>
      </c>
      <c r="L38" s="26">
        <f>IF('[3]Discharge'!L36=0,0,IF(TRIM('[3]Discharge'!L36)="","",IF(COUNT(O6)=0,"",IF(O6=1,(((10^K4)*('[3]Discharge'!L36^N4))/100),((10^K4)*('[3]Discharge'!L36^N4))))))</f>
        <v>0.035828662167095675</v>
      </c>
      <c r="M38" s="26">
        <f>IF('[3]Discharge'!M36=0,0,IF(TRIM('[3]Discharge'!M36)="","",IF(COUNT(O6)=0,"",IF(O6=1,(((10^K4)*('[3]Discharge'!M36^N4))/100),((10^K4)*('[3]Discharge'!M36^N4))))))</f>
        <v>0.011843653386634958</v>
      </c>
      <c r="N38" s="26">
        <f>IF('[3]Discharge'!N36=0,0,IF(TRIM('[3]Discharge'!N36)="","",IF(COUNT(O6)=0,"",IF(O6=1,(((10^K4)*('[3]Discharge'!N36^N4))/100),((10^K4)*('[3]Discharge'!N36^N4))))))</f>
        <v>0.035828662167095675</v>
      </c>
      <c r="O38" s="26">
        <f t="shared" si="0"/>
        <v>180.78906664895658</v>
      </c>
      <c r="P38" s="27"/>
      <c r="Q38" s="4"/>
    </row>
    <row r="39" spans="1:17" ht="21.75">
      <c r="A39" s="3"/>
      <c r="B39" s="25">
        <v>27</v>
      </c>
      <c r="C39" s="26">
        <f>IF('[3]Discharge'!C37=0,0,IF(TRIM('[3]Discharge'!C37)="","",IF(COUNT(O6)=0,"",IF(O6=1,(((10^K4)*('[3]Discharge'!C37^N4))/100),((10^K4)*('[3]Discharge'!C37^N4))))))</f>
        <v>0.003915081308047631</v>
      </c>
      <c r="D39" s="26">
        <f>IF('[3]Discharge'!D37=0,0,IF(TRIM('[3]Discharge'!D37)="","",IF(COUNT(O6)=0,"",IF(O6=1,(((10^K4)*('[3]Discharge'!D37^N4))/100),((10^K4)*('[3]Discharge'!D37^N4))))))</f>
        <v>0.4682585208732299</v>
      </c>
      <c r="E39" s="26">
        <f>IF('[3]Discharge'!E37=0,0,IF(TRIM('[3]Discharge'!E37)="","",IF(COUNT(O6)=0,"",IF(O6=1,(((10^K4)*('[3]Discharge'!E37^N4))/100),((10^K4)*('[3]Discharge'!E37^N4))))))</f>
        <v>0.02894792592938364</v>
      </c>
      <c r="F39" s="26">
        <f>IF('[3]Discharge'!F37=0,0,IF(TRIM('[3]Discharge'!F37)="","",IF(COUNT(O6)=0,"",IF(O6=1,(((10^K4)*('[3]Discharge'!F37^N4))/100),((10^K4)*('[3]Discharge'!F37^N4))))))</f>
        <v>0.41344147000946685</v>
      </c>
      <c r="G39" s="26">
        <f>IF('[3]Discharge'!G37=0,0,IF(TRIM('[3]Discharge'!G37)="","",IF(COUNT(O6)=0,"",IF(O6=1,(((10^K4)*('[3]Discharge'!G37^N4))/100),((10^K4)*('[3]Discharge'!G37^N4))))))</f>
        <v>99.15217466610578</v>
      </c>
      <c r="H39" s="26">
        <f>IF('[3]Discharge'!H37=0,0,IF(TRIM('[3]Discharge'!H37)="","",IF(COUNT(O6)=0,"",IF(O6=1,(((10^K4)*('[3]Discharge'!H37^N4))/100),((10^K4)*('[3]Discharge'!H37^N4))))))</f>
        <v>3.305654952113651</v>
      </c>
      <c r="I39" s="26">
        <f>IF('[3]Discharge'!I37=0,0,IF(TRIM('[3]Discharge'!I37)="","",IF(COUNT(O6)=0,"",IF(O6=1,(((10^K4)*('[3]Discharge'!I37^N4))/100),((10^K4)*('[3]Discharge'!I37^N4))))))</f>
        <v>1.092729370861158</v>
      </c>
      <c r="J39" s="26">
        <f>IF('[3]Discharge'!J37=0,0,IF(TRIM('[3]Discharge'!J37)="","",IF(COUNT(O6)=0,"",IF(O6=1,(((10^K4)*('[3]Discharge'!J37^N4))/100),((10^K4)*('[3]Discharge'!J37^N4))))))</f>
        <v>0.9918940868905195</v>
      </c>
      <c r="K39" s="26">
        <f>IF('[3]Discharge'!K37=0,0,IF(TRIM('[3]Discharge'!K37)="","",IF(COUNT(O6)=0,"",IF(O6=1,(((10^K4)*('[3]Discharge'!K37^N4))/100),((10^K4)*('[3]Discharge'!K37^N4))))))</f>
        <v>0.4682585208732299</v>
      </c>
      <c r="L39" s="26">
        <f>IF('[3]Discharge'!L37=0,0,IF(TRIM('[3]Discharge'!L37)="","",IF(COUNT(O6)=0,"",IF(O6=1,(((10^K4)*('[3]Discharge'!L37^N4))/100),((10^K4)*('[3]Discharge'!L37^N4))))))</f>
        <v>0.05116769847154527</v>
      </c>
      <c r="M39" s="26">
        <f>IF('[3]Discharge'!M37=0,0,IF(TRIM('[3]Discharge'!M37)="","",IF(COUNT(O6)=0,"",IF(O6=1,(((10^K4)*('[3]Discharge'!M37^N4))/100),((10^K4)*('[3]Discharge'!M37^N4))))))</f>
        <v>0.011843653386634958</v>
      </c>
      <c r="N39" s="26">
        <f>IF('[3]Discharge'!N37=0,0,IF(TRIM('[3]Discharge'!N37)="","",IF(COUNT(O6)=0,"",IF(O6=1,(((10^K4)*('[3]Discharge'!N37^N4))/100),((10^K4)*('[3]Discharge'!N37^N4))))))</f>
        <v>0.02894792592938364</v>
      </c>
      <c r="O39" s="26">
        <f t="shared" si="0"/>
        <v>106.01723387275206</v>
      </c>
      <c r="P39" s="27"/>
      <c r="Q39" s="4"/>
    </row>
    <row r="40" spans="1:17" ht="21.75">
      <c r="A40" s="3"/>
      <c r="B40" s="25">
        <v>28</v>
      </c>
      <c r="C40" s="26">
        <f>IF('[3]Discharge'!C38=0,0,IF(TRIM('[3]Discharge'!C38)="","",IF(COUNT(O6)=0,"",IF(O6=1,(((10^K4)*('[3]Discharge'!C38^N4))/100),((10^K4)*('[3]Discharge'!C38^N4))))))</f>
        <v>0.003915081308047631</v>
      </c>
      <c r="D40" s="26">
        <f>IF('[3]Discharge'!D38=0,0,IF(TRIM('[3]Discharge'!D38)="","",IF(COUNT(O6)=0,"",IF(O6=1,(((10^K4)*('[3]Discharge'!D38^N4))/100),((10^K4)*('[3]Discharge'!D38^N4))))))</f>
        <v>0.3116739520082034</v>
      </c>
      <c r="E40" s="26">
        <f>IF('[3]Discharge'!E38=0,0,IF(TRIM('[3]Discharge'!E38)="","",IF(COUNT(O6)=0,"",IF(O6=1,(((10^K4)*('[3]Discharge'!E38^N4))/100),((10^K4)*('[3]Discharge'!E38^N4))))))</f>
        <v>0.035828662167095675</v>
      </c>
      <c r="F40" s="26">
        <f>IF('[3]Discharge'!F38=0,0,IF(TRIM('[3]Discharge'!F38)="","",IF(COUNT(O6)=0,"",IF(O6=1,(((10^K4)*('[3]Discharge'!F38^N4))/100),((10^K4)*('[3]Discharge'!F38^N4))))))</f>
        <v>0.8014052108110823</v>
      </c>
      <c r="G40" s="26">
        <f>IF('[3]Discharge'!G38=0,0,IF(TRIM('[3]Discharge'!G38)="","",IF(COUNT(O6)=0,"",IF(O6=1,(((10^K4)*('[3]Discharge'!G38^N4))/100),((10^K4)*('[3]Discharge'!G38^N4))))))</f>
        <v>336.75902917480755</v>
      </c>
      <c r="H40" s="26">
        <f>IF('[3]Discharge'!H38=0,0,IF(TRIM('[3]Discharge'!H38)="","",IF(COUNT(O6)=0,"",IF(O6=1,(((10^K4)*('[3]Discharge'!H38^N4))/100),((10^K4)*('[3]Discharge'!H38^N4))))))</f>
        <v>4.285243403947914</v>
      </c>
      <c r="I40" s="26">
        <f>IF('[3]Discharge'!I38=0,0,IF(TRIM('[3]Discharge'!I38)="","",IF(COUNT(O6)=0,"",IF(O6=1,(((10^K4)*('[3]Discharge'!I38^N4))/100),((10^K4)*('[3]Discharge'!I38^N4))))))</f>
        <v>1.092729370861158</v>
      </c>
      <c r="J40" s="26">
        <f>IF('[3]Discharge'!J38=0,0,IF(TRIM('[3]Discharge'!J38)="","",IF(COUNT(O6)=0,"",IF(O6=1,(((10^K4)*('[3]Discharge'!J38^N4))/100),((10^K4)*('[3]Discharge'!J38^N4))))))</f>
        <v>0.9918940868905195</v>
      </c>
      <c r="K40" s="26">
        <f>IF('[3]Discharge'!K38=0,0,IF(TRIM('[3]Discharge'!K38)="","",IF(COUNT(O6)=0,"",IF(O6=1,(((10^K4)*('[3]Discharge'!K38^N4))/100),((10^K4)*('[3]Discharge'!K38^N4))))))</f>
        <v>0.6265246158538771</v>
      </c>
      <c r="L40" s="26">
        <f>IF('[3]Discharge'!L38=0,0,IF(TRIM('[3]Discharge'!L38)="","",IF(COUNT(O6)=0,"",IF(O6=1,(((10^K4)*('[3]Discharge'!L38^N4))/100),((10^K4)*('[3]Discharge'!L38^N4))))))</f>
        <v>0.41344147000946685</v>
      </c>
      <c r="M40" s="26">
        <f>IF('[3]Discharge'!M38=0,0,IF(TRIM('[3]Discharge'!M38)="","",IF(COUNT(O6)=0,"",IF(O6=1,(((10^K4)*('[3]Discharge'!M38^N4))/100),((10^K4)*('[3]Discharge'!M38^N4))))))</f>
        <v>0.0074809805668162605</v>
      </c>
      <c r="N40" s="26">
        <f>IF('[3]Discharge'!N38=0,0,IF(TRIM('[3]Discharge'!N38)="","",IF(COUNT(O6)=0,"",IF(O6=1,(((10^K4)*('[3]Discharge'!N38^N4))/100),((10^K4)*('[3]Discharge'!N38^N4))))))</f>
        <v>0.0074809805668162605</v>
      </c>
      <c r="O40" s="26">
        <f t="shared" si="0"/>
        <v>345.3366469897985</v>
      </c>
      <c r="P40" s="27"/>
      <c r="Q40" s="4"/>
    </row>
    <row r="41" spans="1:17" ht="21.75">
      <c r="A41" s="3"/>
      <c r="B41" s="25">
        <v>29</v>
      </c>
      <c r="C41" s="26">
        <f>IF('[3]Discharge'!C39=0,0,IF(TRIM('[3]Discharge'!C39)="","",IF(COUNT(O6)=0,"",IF(O6=1,(((10^K4)*('[3]Discharge'!C39^N4))/100),((10^K4)*('[3]Discharge'!C39^N4))))))</f>
        <v>0.003915081308047631</v>
      </c>
      <c r="D41" s="26">
        <f>IF('[3]Discharge'!D39=0,0,IF(TRIM('[3]Discharge'!D39)="","",IF(COUNT(O6)=0,"",IF(O6=1,(((10^K4)*('[3]Discharge'!D39^N4))/100),((10^K4)*('[3]Discharge'!D39^N4))))))</f>
        <v>0.3612166106989288</v>
      </c>
      <c r="E41" s="26">
        <f>IF('[3]Discharge'!E39=0,0,IF(TRIM('[3]Discharge'!E39)="","",IF(COUNT(O6)=0,"",IF(O6=1,(((10^K4)*('[3]Discharge'!E39^N4))/100),((10^K4)*('[3]Discharge'!E39^N4))))))</f>
        <v>0.035828662167095675</v>
      </c>
      <c r="F41" s="26">
        <f>IF('[3]Discharge'!F39=0,0,IF(TRIM('[3]Discharge'!F39)="","",IF(COUNT(O6)=0,"",IF(O6=1,(((10^K4)*('[3]Discharge'!F39^N4))/100),((10^K4)*('[3]Discharge'!F39^N4))))))</f>
        <v>0.4682585208732299</v>
      </c>
      <c r="G41" s="26">
        <f>IF('[3]Discharge'!G39=0,0,IF(TRIM('[3]Discharge'!G39)="","",IF(COUNT(O6)=0,"",IF(O6=1,(((10^K4)*('[3]Discharge'!G39^N4))/100),((10^K4)*('[3]Discharge'!G39^N4))))))</f>
        <v>122.50593699045014</v>
      </c>
      <c r="H41" s="26">
        <f>IF('[3]Discharge'!H39=0,0,IF(TRIM('[3]Discharge'!H39)="","",IF(COUNT(O6)=0,"",IF(O6=1,(((10^K4)*('[3]Discharge'!H39^N4))/100),((10^K4)*('[3]Discharge'!H39^N4))))))</f>
        <v>3.541607011607371</v>
      </c>
      <c r="I41" s="26">
        <f>IF('[3]Discharge'!I39=0,0,IF(TRIM('[3]Discharge'!I39)="","",IF(COUNT(O6)=0,"",IF(O6=1,(((10^K4)*('[3]Discharge'!I39^N4))/100),((10^K4)*('[3]Discharge'!I39^N4))))))</f>
        <v>0.8947535489743502</v>
      </c>
      <c r="J41" s="26">
        <f>IF('[3]Discharge'!J39=0,0,IF(TRIM('[3]Discharge'!J39)="","",IF(COUNT(O6)=0,"",IF(O6=1,(((10^K4)*('[3]Discharge'!J39^N4))/100),((10^K4)*('[3]Discharge'!J39^N4))))))</f>
        <v>0.9918940868905195</v>
      </c>
      <c r="K41" s="26">
        <f>IF('[3]Discharge'!K39=0,0,IF(TRIM('[3]Discharge'!K39)="","",IF(COUNT(O6)=0,"",IF(O6=1,(((10^K4)*('[3]Discharge'!K39^N4))/100),((10^K4)*('[3]Discharge'!K39^N4))))))</f>
        <v>0.3612166106989288</v>
      </c>
      <c r="L41" s="26">
        <f>IF('[3]Discharge'!L39=0,0,IF(TRIM('[3]Discharge'!L39)="","",IF(COUNT(O6)=0,"",IF(O6=1,(((10^K4)*('[3]Discharge'!L39^N4))/100),((10^K4)*('[3]Discharge'!L39^N4))))))</f>
        <v>0.41344147000946685</v>
      </c>
      <c r="M41" s="26">
        <f>IF('[3]Discharge'!M39=0,0,IF(TRIM('[3]Discharge'!M39)="","",IF(COUNT(O6)=0,"",IF(O6=1,(((10^K4)*('[3]Discharge'!M39^N4))/100),((10^K4)*('[3]Discharge'!M39^N4))))))</f>
        <v>0.0033087661450906403</v>
      </c>
      <c r="N41" s="26">
        <f>IF('[3]Discharge'!N39=0,0,IF(TRIM('[3]Discharge'!N39)="","",IF(COUNT(O6)=0,"",IF(O6=1,(((10^K4)*('[3]Discharge'!N39^N4))/100),((10^K4)*('[3]Discharge'!N39^N4))))))</f>
        <v>0.003915081308047631</v>
      </c>
      <c r="O41" s="26">
        <f t="shared" si="0"/>
        <v>129.5852924411312</v>
      </c>
      <c r="P41" s="27"/>
      <c r="Q41" s="4"/>
    </row>
    <row r="42" spans="1:17" ht="21.75">
      <c r="A42" s="3"/>
      <c r="B42" s="25">
        <v>30</v>
      </c>
      <c r="C42" s="26">
        <f>IF('[3]Discharge'!C40=0,0,IF(TRIM('[3]Discharge'!C40)="","",IF(COUNT(O6)=0,"",IF(O6=1,(((10^K4)*('[3]Discharge'!C40^N4))/100),((10^K4)*('[3]Discharge'!C40^N4))))))</f>
        <v>0.003915081308047631</v>
      </c>
      <c r="D42" s="26">
        <f>IF('[3]Discharge'!D40=0,0,IF(TRIM('[3]Discharge'!D40)="","",IF(COUNT(O6)=0,"",IF(O6=1,(((10^K4)*('[3]Discharge'!D40^N4))/100),((10^K4)*('[3]Discharge'!D40^N4))))))</f>
        <v>0.4682585208732299</v>
      </c>
      <c r="E42" s="26">
        <f>IF('[3]Discharge'!E40=0,0,IF(TRIM('[3]Discharge'!E40)="","",IF(COUNT(O6)=0,"",IF(O6=1,(((10^K4)*('[3]Discharge'!E40^N4))/100),((10^K4)*('[3]Discharge'!E40^N4))))))</f>
        <v>0.035828662167095675</v>
      </c>
      <c r="F42" s="26">
        <f>IF('[3]Discharge'!F40=0,0,IF(TRIM('[3]Discharge'!F40)="","",IF(COUNT(O6)=0,"",IF(O6=1,(((10^K4)*('[3]Discharge'!F40^N4))/100),((10^K4)*('[3]Discharge'!F40^N4))))))</f>
        <v>0.4682585208732299</v>
      </c>
      <c r="G42" s="26">
        <f>IF('[3]Discharge'!G40=0,0,IF(TRIM('[3]Discharge'!G40)="","",IF(COUNT(O6)=0,"",IF(O6=1,(((10^K4)*('[3]Discharge'!G40^N4))/100),((10^K4)*('[3]Discharge'!G40^N4))))))</f>
        <v>45.249882175860954</v>
      </c>
      <c r="H42" s="26">
        <f>IF('[3]Discharge'!H40=0,0,IF(TRIM('[3]Discharge'!H40)="","",IF(COUNT(O6)=0,"",IF(O6=1,(((10^K4)*('[3]Discharge'!H40^N4))/100),((10^K4)*('[3]Discharge'!H40^N4))))))</f>
        <v>3.0758377051829435</v>
      </c>
      <c r="I42" s="26">
        <f>IF('[3]Discharge'!I40=0,0,IF(TRIM('[3]Discharge'!I40)="","",IF(COUNT(O6)=0,"",IF(O6=1,(((10^K4)*('[3]Discharge'!I40^N4))/100),((10^K4)*('[3]Discharge'!I40^N4))))))</f>
        <v>0.8014052108110823</v>
      </c>
      <c r="J42" s="26">
        <f>IF('[3]Discharge'!J40=0,0,IF(TRIM('[3]Discharge'!J40)="","",IF(COUNT(O6)=0,"",IF(O6=1,(((10^K4)*('[3]Discharge'!J40^N4))/100),((10^K4)*('[3]Discharge'!J40^N4))))))</f>
        <v>0.8947535489743502</v>
      </c>
      <c r="K42" s="26">
        <f>IF('[3]Discharge'!K40=0,0,IF(TRIM('[3]Discharge'!K40)="","",IF(COUNT(O6)=0,"",IF(O6=1,(((10^K4)*('[3]Discharge'!K40^N4))/100),((10^K4)*('[3]Discharge'!K40^N4))))))</f>
        <v>0.14261505820858023</v>
      </c>
      <c r="L42" s="26">
        <f>IF('[3]Discharge'!L40=0,0,IF(TRIM('[3]Discharge'!L40)="","",IF(COUNT(O6)=0,"",IF(O6=1,(((10^K4)*('[3]Discharge'!L40^N4))/100),((10^K4)*('[3]Discharge'!L40^N4))))))</f>
        <v>0.41344147000946685</v>
      </c>
      <c r="M42" s="26"/>
      <c r="N42" s="26">
        <f>IF('[3]Discharge'!N40=0,0,IF(TRIM('[3]Discharge'!N40)="","",IF(COUNT(O6)=0,"",IF(O6=1,(((10^K4)*('[3]Discharge'!N40^N4))/100),((10^K4)*('[3]Discharge'!N40^N4))))))</f>
        <v>0.0074809805668162605</v>
      </c>
      <c r="O42" s="26">
        <f>IF(AND(C42="",D42="",E42="",F42="",G42="",H42="",I42="",J42="",K42="",L42="",M42="",N42=""),"",SUM(C42:N42))</f>
        <v>51.561676934835795</v>
      </c>
      <c r="P42" s="27"/>
      <c r="Q42" s="4"/>
    </row>
    <row r="43" spans="1:17" ht="21.75">
      <c r="A43" s="3"/>
      <c r="B43" s="25">
        <v>31</v>
      </c>
      <c r="C43" s="26"/>
      <c r="D43" s="26">
        <f>IF('[3]Discharge'!D41=0,0,IF(TRIM('[3]Discharge'!D41)="","",IF(COUNT(O6)=0,"",IF(O6=1,(((10^K4)*('[3]Discharge'!D41^N4))/100),((10^K4)*('[3]Discharge'!D41^N4))))))</f>
        <v>0.4682585208732299</v>
      </c>
      <c r="E43" s="26"/>
      <c r="F43" s="26">
        <f>IF('[3]Discharge'!F41=0,0,IF(TRIM('[3]Discharge'!F41)="","",IF(COUNT(O6)=0,"",IF(O6=1,(((10^K4)*('[3]Discharge'!F41^N4))/100),((10^K4)*('[3]Discharge'!F41^N4))))))</f>
        <v>310.9092241987417</v>
      </c>
      <c r="G43" s="26">
        <f>IF('[3]Discharge'!G41=0,0,IF(TRIM('[3]Discharge'!G41)="","",IF(COUNT(O6)=0,"",IF(O6=1,(((10^K4)*('[3]Discharge'!G41^N4))/100),((10^K4)*('[3]Discharge'!G41^N4))))))</f>
        <v>53.23664787982498</v>
      </c>
      <c r="H43" s="26"/>
      <c r="I43" s="26">
        <f>IF('[3]Discharge'!I41=0,0,IF(TRIM('[3]Discharge'!I41)="","",IF(COUNT(O6)=0,"",IF(O6=1,(((10^K4)*('[3]Discharge'!I41^N4))/100),((10^K4)*('[3]Discharge'!I41^N4))))))</f>
        <v>0.8014052108110823</v>
      </c>
      <c r="J43" s="26"/>
      <c r="K43" s="26">
        <f>IF('[3]Discharge'!K41=0,0,IF(TRIM('[3]Discharge'!K41)="","",IF(COUNT(O6)=0,"",IF(O6=1,(((10^K4)*('[3]Discharge'!K41^N4))/100),((10^K4)*('[3]Discharge'!K41^N4))))))</f>
        <v>0.41344147000946685</v>
      </c>
      <c r="L43" s="26">
        <f>IF(TRIM('[3]Discharge'!L41)="","",IF(COUNT(O6)=0,"",IF(O6=1,(((10^K4)*('[3]Discharge'!L41^N4))/100),((10^K4)*('[3]Discharge'!L41^N4)))))</f>
        <v>0.41344147000946685</v>
      </c>
      <c r="M43" s="26"/>
      <c r="N43" s="29">
        <f>IF('[3]Discharge'!N41=0,0,IF(TRIM('[3]Discharge'!N41)="","",IF(COUNT(O6)=0,"",IF(O6=1,(((10^K4)*('[3]Discharge'!N41^N4))/100),((10^K4)*('[3]Discharge'!N41^N4))))))</f>
        <v>0.0074809805668162605</v>
      </c>
      <c r="O43" s="26">
        <f t="shared" si="0"/>
        <v>366.2498997308367</v>
      </c>
      <c r="P43" s="27"/>
      <c r="Q43" s="4"/>
    </row>
    <row r="44" spans="1:17" ht="21.75">
      <c r="A44" s="3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"/>
    </row>
    <row r="45" spans="1:16" ht="21.75">
      <c r="A45" s="3"/>
      <c r="B45" s="1" t="s">
        <v>28</v>
      </c>
      <c r="C45" s="26">
        <f>IF(COUNT(C11:C43)=0,"",SUM(C11:C43))</f>
        <v>1.2660569467263147</v>
      </c>
      <c r="D45" s="26">
        <f aca="true" t="shared" si="1" ref="D45:M45">IF(COUNT(D11:D43)=0,"",SUM(D11:D43))</f>
        <v>4.3674936874127805</v>
      </c>
      <c r="E45" s="26">
        <f t="shared" si="1"/>
        <v>9.712470753658865</v>
      </c>
      <c r="F45" s="26">
        <f t="shared" si="1"/>
        <v>315.6409663484113</v>
      </c>
      <c r="G45" s="26">
        <f t="shared" si="1"/>
        <v>2733.108023120338</v>
      </c>
      <c r="H45" s="26">
        <f t="shared" si="1"/>
        <v>1334.5272157519555</v>
      </c>
      <c r="I45" s="26">
        <f t="shared" si="1"/>
        <v>52.16026852116141</v>
      </c>
      <c r="J45" s="26">
        <f t="shared" si="1"/>
        <v>30.52563541586821</v>
      </c>
      <c r="K45" s="26">
        <f t="shared" si="1"/>
        <v>15.036064661020689</v>
      </c>
      <c r="L45" s="26">
        <f t="shared" si="1"/>
        <v>3.5644606304390303</v>
      </c>
      <c r="M45" s="26">
        <f t="shared" si="1"/>
        <v>2.068294493315667</v>
      </c>
      <c r="N45" s="26">
        <f>IF(COUNT(N11:N43)=0,"",SUM(N11:N43))</f>
        <v>1.9164199438663052</v>
      </c>
      <c r="O45" s="34">
        <f>IF(COUNT(C45:N45)=0,"",SUM(C45:N45))</f>
        <v>4503.893370274174</v>
      </c>
      <c r="P45" s="32" t="s">
        <v>29</v>
      </c>
    </row>
    <row r="46" spans="1:17" ht="21.75">
      <c r="A46" s="3"/>
      <c r="B46" s="1" t="s">
        <v>30</v>
      </c>
      <c r="C46" s="26">
        <f>IF(COUNT(C11:C43)=0,"",AVERAGE(C11:C43))</f>
        <v>0.04220189822421049</v>
      </c>
      <c r="D46" s="26">
        <f aca="true" t="shared" si="2" ref="D46:N46">IF(COUNT(D11:D43)=0,"",AVERAGE(D11:D43))</f>
        <v>0.14088689314234776</v>
      </c>
      <c r="E46" s="26">
        <f t="shared" si="2"/>
        <v>0.3237490251219622</v>
      </c>
      <c r="F46" s="26">
        <f t="shared" si="2"/>
        <v>10.181966656400366</v>
      </c>
      <c r="G46" s="26">
        <f t="shared" si="2"/>
        <v>88.16477493936574</v>
      </c>
      <c r="H46" s="26">
        <f t="shared" si="2"/>
        <v>44.48424052506518</v>
      </c>
      <c r="I46" s="26">
        <f t="shared" si="2"/>
        <v>1.682589307134239</v>
      </c>
      <c r="J46" s="26">
        <f t="shared" si="2"/>
        <v>1.0175211805289404</v>
      </c>
      <c r="K46" s="26">
        <f t="shared" si="2"/>
        <v>0.48503434390389316</v>
      </c>
      <c r="L46" s="26">
        <f t="shared" si="2"/>
        <v>0.1149826009819042</v>
      </c>
      <c r="M46" s="26">
        <f t="shared" si="2"/>
        <v>0.07132049976950575</v>
      </c>
      <c r="N46" s="26">
        <f t="shared" si="2"/>
        <v>0.06181999818923565</v>
      </c>
      <c r="O46" s="26">
        <f>IF(COUNT(C46:N46)=0,"",SUM(C46:N46))</f>
        <v>146.77108786782753</v>
      </c>
      <c r="P46" s="27"/>
      <c r="Q46" s="4"/>
    </row>
    <row r="47" spans="1:17" ht="21.75">
      <c r="A47" s="3"/>
      <c r="B47" s="1" t="s">
        <v>31</v>
      </c>
      <c r="C47" s="26">
        <f>IF(COUNT(C11:C43)=0,"",MAX(C11:C43))</f>
        <v>0.3612166106989288</v>
      </c>
      <c r="D47" s="26">
        <f aca="true" t="shared" si="3" ref="D47:N47">IF(COUNT(D11:D43)=0,"",MAX(D11:D43))</f>
        <v>0.4682585208732299</v>
      </c>
      <c r="E47" s="26">
        <f t="shared" si="3"/>
        <v>0.7119561118033869</v>
      </c>
      <c r="F47" s="26">
        <f t="shared" si="3"/>
        <v>310.9092241987417</v>
      </c>
      <c r="G47" s="26">
        <f t="shared" si="3"/>
        <v>851.6761334459552</v>
      </c>
      <c r="H47" s="26">
        <f t="shared" si="3"/>
        <v>356.6486224902905</v>
      </c>
      <c r="I47" s="26">
        <f t="shared" si="3"/>
        <v>4.0314982347737525</v>
      </c>
      <c r="J47" s="26">
        <f t="shared" si="3"/>
        <v>1.3051342586404706</v>
      </c>
      <c r="K47" s="26">
        <f t="shared" si="3"/>
        <v>0.8947535489743502</v>
      </c>
      <c r="L47" s="26">
        <f t="shared" si="3"/>
        <v>0.41344147000946685</v>
      </c>
      <c r="M47" s="26">
        <f t="shared" si="3"/>
        <v>0.41344147000946685</v>
      </c>
      <c r="N47" s="26">
        <f t="shared" si="3"/>
        <v>0.41344147000946685</v>
      </c>
      <c r="O47" s="26">
        <f>IF(COUNT(C47:N47)=0,"",MAX(C47:N47))</f>
        <v>851.6761334459552</v>
      </c>
      <c r="P47" s="27"/>
      <c r="Q47" s="4"/>
    </row>
    <row r="48" spans="1:17" ht="21.75">
      <c r="A48" s="3"/>
      <c r="B48" s="1" t="s">
        <v>32</v>
      </c>
      <c r="C48" s="26">
        <f>IF(COUNT(C11:C43)=0,"",MIN(C11:C43))</f>
        <v>0.003915081308047631</v>
      </c>
      <c r="D48" s="26">
        <f aca="true" t="shared" si="4" ref="D48:N48">IF(COUNT(D11:D43)=0,"",MIN(D11:D43))</f>
        <v>0</v>
      </c>
      <c r="E48" s="26">
        <f t="shared" si="4"/>
        <v>0.02263098358733902</v>
      </c>
      <c r="F48" s="26">
        <f t="shared" si="4"/>
        <v>0.016914181234636852</v>
      </c>
      <c r="G48" s="26">
        <f t="shared" si="4"/>
        <v>1.7097049550945267</v>
      </c>
      <c r="H48" s="26">
        <f t="shared" si="4"/>
        <v>3.0758377051829435</v>
      </c>
      <c r="I48" s="26">
        <f t="shared" si="4"/>
        <v>0.8014052108110823</v>
      </c>
      <c r="J48" s="26">
        <f t="shared" si="4"/>
        <v>0.7119561118033869</v>
      </c>
      <c r="K48" s="26">
        <f t="shared" si="4"/>
        <v>0.02263098358733902</v>
      </c>
      <c r="L48" s="26">
        <f t="shared" si="4"/>
        <v>0.016914181234636852</v>
      </c>
      <c r="M48" s="26">
        <f t="shared" si="4"/>
        <v>0.0033087661450906403</v>
      </c>
      <c r="N48" s="26">
        <f t="shared" si="4"/>
        <v>0.003915081308047631</v>
      </c>
      <c r="O48" s="26">
        <f>IF(COUNT(C48:N48)=0,"",MIN(C48:N48))</f>
        <v>0</v>
      </c>
      <c r="P48" s="27"/>
      <c r="Q48" s="4"/>
    </row>
  </sheetData>
  <sheetProtection/>
  <mergeCells count="13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4" ht="21.75">
      <c r="A1" s="75" t="s">
        <v>0</v>
      </c>
      <c r="B1" s="76"/>
      <c r="C1" s="77" t="str">
        <f>'[4]c-form'!AG4</f>
        <v>Ban PiTai,  Banlung, Nan,Y.65</v>
      </c>
      <c r="D1" s="77"/>
      <c r="E1" s="77"/>
      <c r="F1" s="77"/>
      <c r="G1" s="77"/>
      <c r="H1" s="77"/>
      <c r="I1" s="77"/>
      <c r="J1" s="77"/>
      <c r="K1" s="36"/>
      <c r="M1" s="75" t="s">
        <v>1</v>
      </c>
      <c r="N1" s="76"/>
    </row>
    <row r="2" spans="1:14" ht="21.75">
      <c r="A2" s="75" t="s">
        <v>2</v>
      </c>
      <c r="B2" s="76"/>
      <c r="C2" s="77" t="str">
        <f>'[4]c-form'!AG3</f>
        <v>Nam Pi</v>
      </c>
      <c r="D2" s="77"/>
      <c r="E2" s="77"/>
      <c r="F2" s="77"/>
      <c r="G2" s="77"/>
      <c r="H2" s="37"/>
      <c r="I2" s="37"/>
      <c r="J2" s="37"/>
      <c r="K2" s="36"/>
      <c r="M2" s="38" t="s">
        <v>3</v>
      </c>
      <c r="N2" s="39"/>
    </row>
    <row r="3" spans="1:14" ht="21.75">
      <c r="A3" s="35" t="s">
        <v>4</v>
      </c>
      <c r="B3" s="35"/>
      <c r="C3" s="77" t="str">
        <f>'[4]c-form'!AH3</f>
        <v>Yom</v>
      </c>
      <c r="D3" s="77"/>
      <c r="E3" s="77"/>
      <c r="F3" s="77"/>
      <c r="G3" s="77"/>
      <c r="H3" s="37"/>
      <c r="I3" s="37"/>
      <c r="J3" s="37"/>
      <c r="K3" s="36"/>
      <c r="M3" s="75" t="s">
        <v>5</v>
      </c>
      <c r="N3" s="75"/>
    </row>
    <row r="4" spans="1:15" ht="21.75">
      <c r="A4" s="38" t="s">
        <v>6</v>
      </c>
      <c r="B4" s="40"/>
      <c r="C4" s="78" t="str">
        <f>'[4]c-form'!AI3</f>
        <v>Yom</v>
      </c>
      <c r="D4" s="78"/>
      <c r="E4" s="78"/>
      <c r="F4" s="78"/>
      <c r="G4" s="78"/>
      <c r="J4" s="42" t="s">
        <v>7</v>
      </c>
      <c r="K4" s="79">
        <v>0.3025473725</v>
      </c>
      <c r="L4" s="80"/>
      <c r="M4" s="11" t="s">
        <v>8</v>
      </c>
      <c r="N4" s="81">
        <v>1.609</v>
      </c>
      <c r="O4" s="82"/>
    </row>
    <row r="5" spans="1:17" ht="21.75">
      <c r="A5" s="38"/>
      <c r="B5" s="40"/>
      <c r="C5" s="41"/>
      <c r="D5" s="41"/>
      <c r="E5" s="41"/>
      <c r="F5" s="41"/>
      <c r="G5" s="41"/>
      <c r="J5" s="83" t="s">
        <v>9</v>
      </c>
      <c r="K5" s="84"/>
      <c r="L5" s="45">
        <v>2020</v>
      </c>
      <c r="M5" s="43" t="s">
        <v>10</v>
      </c>
      <c r="N5" s="45">
        <v>2020</v>
      </c>
      <c r="O5" s="14" t="s">
        <v>11</v>
      </c>
      <c r="P5" s="46">
        <v>16</v>
      </c>
      <c r="Q5" s="47" t="s">
        <v>12</v>
      </c>
    </row>
    <row r="6" spans="1:15" ht="21.75">
      <c r="A6" s="38"/>
      <c r="B6" s="40"/>
      <c r="C6" s="41"/>
      <c r="D6" s="41"/>
      <c r="E6" s="41"/>
      <c r="F6" s="41"/>
      <c r="G6" s="41"/>
      <c r="H6" s="75" t="str">
        <f>IF(TRIM('[4]c-form'!AJ3)&lt;&gt;"","Water  Year   "&amp;'[4]c-form'!AJ3,"Water  Year   ")</f>
        <v>Water  Year   2020</v>
      </c>
      <c r="I6" s="75"/>
      <c r="J6" s="48"/>
      <c r="N6" s="49" t="s">
        <v>13</v>
      </c>
      <c r="O6" s="19">
        <v>0</v>
      </c>
    </row>
    <row r="7" spans="2:15" ht="21.75">
      <c r="B7" s="85" t="str">
        <f>IF(TRIM('[4]c-form'!AJ3)&lt;&gt;"","Suspended Sediment, in Tons per Day, Water Year April 1, "&amp;'[4]c-form'!AJ3&amp;" to March 31,  "&amp;'[4]c-form'!AJ3+1,"Suspended Sediment, in  Tons per Day, Water Year April 1,         to March 31,  ")</f>
        <v>Suspended Sediment, in Tons per Day, Water Year April 1, 2020 to March 31,  2021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2:11" ht="21.75">
      <c r="B8" s="51"/>
      <c r="C8" s="36"/>
      <c r="D8" s="36"/>
      <c r="E8" s="36"/>
      <c r="F8" s="36"/>
      <c r="G8" s="36"/>
      <c r="H8" s="36"/>
      <c r="I8" s="36"/>
      <c r="J8" s="36"/>
      <c r="K8" s="36"/>
    </row>
    <row r="9" spans="1:17" ht="23.25">
      <c r="A9" s="52"/>
      <c r="B9" s="53" t="s">
        <v>14</v>
      </c>
      <c r="C9" s="54" t="s">
        <v>15</v>
      </c>
      <c r="D9" s="54" t="s">
        <v>16</v>
      </c>
      <c r="E9" s="54" t="s">
        <v>17</v>
      </c>
      <c r="F9" s="54" t="s">
        <v>18</v>
      </c>
      <c r="G9" s="54" t="s">
        <v>19</v>
      </c>
      <c r="H9" s="54" t="s">
        <v>20</v>
      </c>
      <c r="I9" s="54" t="s">
        <v>21</v>
      </c>
      <c r="J9" s="54" t="s">
        <v>22</v>
      </c>
      <c r="K9" s="54" t="s">
        <v>23</v>
      </c>
      <c r="L9" s="54" t="s">
        <v>24</v>
      </c>
      <c r="M9" s="54" t="s">
        <v>25</v>
      </c>
      <c r="N9" s="54" t="s">
        <v>26</v>
      </c>
      <c r="O9" s="87" t="s">
        <v>27</v>
      </c>
      <c r="P9" s="72"/>
      <c r="Q9" s="52"/>
    </row>
    <row r="11" spans="2:17" ht="21.75">
      <c r="B11" s="50">
        <v>1</v>
      </c>
      <c r="C11" s="55">
        <f>IF('[4]Discharge'!C9=0,0,IF(TRIM('[4]Discharge'!C9)="","",IF(COUNT(O6)=0,"",IF(O6=1,(((10^K4)*('[4]Discharge'!C9^N4))/100),((10^K4)*('[4]Discharge'!C9^N4))))))</f>
        <v>0.011304774364425995</v>
      </c>
      <c r="D11" s="55">
        <f>IF('[4]Discharge'!D9=0,0,IF(TRIM('[4]Discharge'!D9)="","",IF(COUNT(O6)=0,"",IF(O6=1,(((10^K4)*('[4]Discharge'!D9^N4))/100),((10^K4)*('[4]Discharge'!D9^N4))))))</f>
        <v>0.2019794849520098</v>
      </c>
      <c r="E11" s="55">
        <f>IF('[4]Discharge'!E9=0,0,IF(TRIM('[4]Discharge'!E9)="","",IF(COUNT(O6)=0,"",IF(O6=1,(((10^K4)*('[4]Discharge'!E9^N4))/100),((10^K4)*('[4]Discharge'!E9^N4))))))</f>
        <v>0.08485303524408835</v>
      </c>
      <c r="F11" s="55">
        <f>IF('[4]Discharge'!F9=0,0,IF(TRIM('[4]Discharge'!F9)="","",IF(COUNT(O6)=0,"",IF(O6=1,(((10^K4)*('[4]Discharge'!F9^N4))/100),((10^K4)*('[4]Discharge'!F9^N4))))))</f>
        <v>0.2892247613171007</v>
      </c>
      <c r="G11" s="55">
        <f>IF('[4]Discharge'!G9=0,0,IF(TRIM('[4]Discharge'!G9)="","",IF(COUNT(O6)=0,"",IF(O6=1,(((10^K4)*('[4]Discharge'!G9^N4))/100),((10^K4)*('[4]Discharge'!G9^N4))))))</f>
        <v>0.3537504084825318</v>
      </c>
      <c r="H11" s="55">
        <f>IF('[4]Discharge'!H9=0,0,IF(TRIM('[4]Discharge'!H9)="","",IF(COUNT(O6)=0,"",IF(O6=1,(((10^K4)*('[4]Discharge'!H9^N4))/100),((10^K4)*('[4]Discharge'!H9^N4))))))</f>
        <v>1.633879380359446</v>
      </c>
      <c r="I11" s="55">
        <f>IF('[4]Discharge'!I9=0,0,IF(TRIM('[4]Discharge'!I9)="","",IF(COUNT(O6)=0,"",IF(O6=1,(((10^K4)*('[4]Discharge'!I9^N4))/100),((10^K4)*('[4]Discharge'!I9^N4))))))</f>
        <v>1.3179864619299693</v>
      </c>
      <c r="J11" s="55">
        <f>IF('[4]Discharge'!J9=0,0,IF(TRIM('[4]Discharge'!J9)="","",IF(COUNT(O6)=0,"",IF(O6=1,(((10^K4)*('[4]Discharge'!J9^N4))/100),((10^K4)*('[4]Discharge'!J9^N4))))))</f>
        <v>0.7895541270285225</v>
      </c>
      <c r="K11" s="55">
        <f>IF('[4]Discharge'!K9=0,0,IF(TRIM('[4]Discharge'!K9)="","",IF(COUNT(O6)=0,"",IF(O6=1,(((10^K4)*('[4]Discharge'!K9^N4))/100),((10^K4)*('[4]Discharge'!K9^N4))))))</f>
        <v>0.7226154564074254</v>
      </c>
      <c r="L11" s="55">
        <f>IF('[4]Discharge'!L9=0,0,IF(TRIM('[4]Discharge'!L9)="","",IF(COUNT(O6)=0,"",IF(O6=1,(((10^K4)*('[4]Discharge'!L9^N4))/100),((10^K4)*('[4]Discharge'!L9^N4))))))</f>
        <v>0.1886111923843514</v>
      </c>
      <c r="M11" s="55">
        <f>IF('[4]Discharge'!M9=0,0,IF(TRIM('[4]Discharge'!M9)="","",IF(COUNT(O6)=0,"",IF(O6=1,(((10^K4)*('[4]Discharge'!M9^N4))/100),((10^K4)*('[4]Discharge'!M9^N4))))))</f>
        <v>0.08485303524408835</v>
      </c>
      <c r="N11" s="55">
        <f>IF('[4]Discharge'!N9=0,0,IF(TRIM('[4]Discharge'!N9)="","",IF(COUNT(O6)=0,"",IF(O6=1,(((10^K4)*('[4]Discharge'!N9^N4))/100),((10^K4)*('[4]Discharge'!N9^N4))))))</f>
        <v>0.007115992330619248</v>
      </c>
      <c r="O11" s="88">
        <f>IF(AND(C11="",D11="",E11="",F11="",G11="",H11="",I11="",J11="",K11="",L11="",M11="",N11=""),"",SUM(C11:N11))</f>
        <v>5.685728110044578</v>
      </c>
      <c r="P11" s="74"/>
      <c r="Q11" s="44"/>
    </row>
    <row r="12" spans="2:17" ht="21.75">
      <c r="B12" s="50">
        <v>2</v>
      </c>
      <c r="C12" s="55">
        <f>IF('[4]Discharge'!C10=0,0,IF(TRIM('[4]Discharge'!C10)="","",IF(COUNT(O6)=0,"",IF(O6=1,(((10^K4)*('[4]Discharge'!C10^N4))/100),((10^K4)*('[4]Discharge'!C10^N4))))))</f>
        <v>0.011304774364425995</v>
      </c>
      <c r="D12" s="55">
        <f>IF('[4]Discharge'!D10=0,0,IF(TRIM('[4]Discharge'!D10)="","",IF(COUNT(O6)=0,"",IF(O6=1,(((10^K4)*('[4]Discharge'!D10^N4))/100),((10^K4)*('[4]Discharge'!D10^N4))))))</f>
        <v>0.16292893462905003</v>
      </c>
      <c r="E12" s="55">
        <f>IF('[4]Discharge'!E10=0,0,IF(TRIM('[4]Discharge'!E10)="","",IF(COUNT(O6)=0,"",IF(O6=1,(((10^K4)*('[4]Discharge'!E10^N4))/100),((10^K4)*('[4]Discharge'!E10^N4))))))</f>
        <v>0.22974151962706105</v>
      </c>
      <c r="F12" s="55">
        <f>IF('[4]Discharge'!F10=0,0,IF(TRIM('[4]Discharge'!F10)="","",IF(COUNT(O6)=0,"",IF(O6=1,(((10^K4)*('[4]Discharge'!F10^N4))/100),((10^K4)*('[4]Discharge'!F10^N4))))))</f>
        <v>0.1886111923843514</v>
      </c>
      <c r="G12" s="55">
        <f>IF('[4]Discharge'!G10=0,0,IF(TRIM('[4]Discharge'!G10)="","",IF(COUNT(O6)=0,"",IF(O6=1,(((10^K4)*('[4]Discharge'!G10^N4))/100),((10^K4)*('[4]Discharge'!G10^N4))))))</f>
        <v>5.542010598202732</v>
      </c>
      <c r="H12" s="55">
        <f>IF('[4]Discharge'!H10=0,0,IF(TRIM('[4]Discharge'!H10)="","",IF(COUNT(O6)=0,"",IF(O6=1,(((10^K4)*('[4]Discharge'!H10^N4))/100),((10^K4)*('[4]Discharge'!H10^N4))))))</f>
        <v>1.40158409834738</v>
      </c>
      <c r="I12" s="55">
        <f>IF('[4]Discharge'!I10=0,0,IF(TRIM('[4]Discharge'!I10)="","",IF(COUNT(O6)=0,"",IF(O6=1,(((10^K4)*('[4]Discharge'!I10^N4))/100),((10^K4)*('[4]Discharge'!I10^N4))))))</f>
        <v>1.3179864619299693</v>
      </c>
      <c r="J12" s="55">
        <f>IF('[4]Discharge'!J10=0,0,IF(TRIM('[4]Discharge'!J10)="","",IF(COUNT(O6)=0,"",IF(O6=1,(((10^K4)*('[4]Discharge'!J10^N4))/100),((10^K4)*('[4]Discharge'!J10^N4))))))</f>
        <v>0.7895541270285225</v>
      </c>
      <c r="K12" s="55">
        <f>IF('[4]Discharge'!K10=0,0,IF(TRIM('[4]Discharge'!K10)="","",IF(COUNT(O6)=0,"",IF(O6=1,(((10^K4)*('[4]Discharge'!K10^N4))/100),((10^K4)*('[4]Discharge'!K10^N4))))))</f>
        <v>0.7226154564074254</v>
      </c>
      <c r="L12" s="55">
        <f>IF('[4]Discharge'!L10=0,0,IF(TRIM('[4]Discharge'!L10)="","",IF(COUNT(O6)=0,"",IF(O6=1,(((10^K4)*('[4]Discharge'!L10^N4))/100),((10^K4)*('[4]Discharge'!L10^N4))))))</f>
        <v>0.2019794849520098</v>
      </c>
      <c r="M12" s="55">
        <f>IF('[4]Discharge'!M10=0,0,IF(TRIM('[4]Discharge'!M10)="","",IF(COUNT(O6)=0,"",IF(O6=1,(((10^K4)*('[4]Discharge'!M10^N4))/100),((10^K4)*('[4]Discharge'!M10^N4))))))</f>
        <v>0.12713959779540515</v>
      </c>
      <c r="N12" s="55">
        <f>IF('[4]Discharge'!N10=0,0,IF(TRIM('[4]Discharge'!N10)="","",IF(COUNT(O6)=0,"",IF(O6=1,(((10^K4)*('[4]Discharge'!N10^N4))/100),((10^K4)*('[4]Discharge'!N10^N4))))))</f>
        <v>0.007115992330619248</v>
      </c>
      <c r="O12" s="88">
        <f aca="true" t="shared" si="0" ref="O12:O43">IF(AND(C12="",D12="",E12="",F12="",G12="",H12="",I12="",J12="",K12="",L12="",M12="",N12=""),"",SUM(C12:N12))</f>
        <v>10.702572237998952</v>
      </c>
      <c r="P12" s="74"/>
      <c r="Q12" s="44"/>
    </row>
    <row r="13" spans="2:17" ht="21.75">
      <c r="B13" s="50">
        <v>3</v>
      </c>
      <c r="C13" s="55">
        <f>IF('[4]Discharge'!C11=0,0,IF(TRIM('[4]Discharge'!C11)="","",IF(COUNT(O6)=0,"",IF(O6=1,(((10^K4)*('[4]Discharge'!C11^N4))/100),((10^K4)*('[4]Discharge'!C11^N4))))))</f>
        <v>0.011304774364425995</v>
      </c>
      <c r="D13" s="55">
        <f>IF('[4]Discharge'!D11=0,0,IF(TRIM('[4]Discharge'!D11)="","",IF(COUNT(O6)=0,"",IF(O6=1,(((10^K4)*('[4]Discharge'!D11^N4))/100),((10^K4)*('[4]Discharge'!D11^N4))))))</f>
        <v>0.16292893462905003</v>
      </c>
      <c r="E13" s="55">
        <f>IF('[4]Discharge'!E11=0,0,IF(TRIM('[4]Discharge'!E11)="","",IF(COUNT(O6)=0,"",IF(O6=1,(((10^K4)*('[4]Discharge'!E11^N4))/100),((10^K4)*('[4]Discharge'!E11^N4))))))</f>
        <v>0.16292893462905003</v>
      </c>
      <c r="F13" s="55">
        <f>IF('[4]Discharge'!F11=0,0,IF(TRIM('[4]Discharge'!F11)="","",IF(COUNT(O6)=0,"",IF(O6=1,(((10^K4)*('[4]Discharge'!F11^N4))/100),((10^K4)*('[4]Discharge'!F11^N4))))))</f>
        <v>0.12713959779540515</v>
      </c>
      <c r="G13" s="55">
        <f>IF('[4]Discharge'!G11=0,0,IF(TRIM('[4]Discharge'!G11)="","",IF(COUNT(O6)=0,"",IF(O6=1,(((10^K4)*('[4]Discharge'!G11^N4))/100),((10^K4)*('[4]Discharge'!G11^N4))))))</f>
        <v>34.90183485470971</v>
      </c>
      <c r="H13" s="55">
        <f>IF('[4]Discharge'!H11=0,0,IF(TRIM('[4]Discharge'!H11)="","",IF(COUNT(O6)=0,"",IF(O6=1,(((10^K4)*('[4]Discharge'!H11^N4))/100),((10^K4)*('[4]Discharge'!H11^N4))))))</f>
        <v>1.3179864619299693</v>
      </c>
      <c r="I13" s="55">
        <f>IF('[4]Discharge'!I11=0,0,IF(TRIM('[4]Discharge'!I11)="","",IF(COUNT(O6)=0,"",IF(O6=1,(((10^K4)*('[4]Discharge'!I11^N4))/100),((10^K4)*('[4]Discharge'!I11^N4))))))</f>
        <v>1.0790814157152864</v>
      </c>
      <c r="J13" s="55">
        <f>IF('[4]Discharge'!J11=0,0,IF(TRIM('[4]Discharge'!J11)="","",IF(COUNT(O6)=0,"",IF(O6=1,(((10^K4)*('[4]Discharge'!J11^N4))/100),((10^K4)*('[4]Discharge'!J11^N4))))))</f>
        <v>0.7226154564074254</v>
      </c>
      <c r="K13" s="55">
        <f>IF('[4]Discharge'!K11=0,0,IF(TRIM('[4]Discharge'!K11)="","",IF(COUNT(O6)=0,"",IF(O6=1,(((10^K4)*('[4]Discharge'!K11^N4))/100),((10^K4)*('[4]Discharge'!K11^N4))))))</f>
        <v>0.6579457856516601</v>
      </c>
      <c r="L13" s="55">
        <f>IF('[4]Discharge'!L11=0,0,IF(TRIM('[4]Discharge'!L11)="","",IF(COUNT(O6)=0,"",IF(O6=1,(((10^K4)*('[4]Discharge'!L11^N4))/100),((10^K4)*('[4]Discharge'!L11^N4))))))</f>
        <v>0.24412466988815767</v>
      </c>
      <c r="M13" s="55">
        <f>IF('[4]Discharge'!M11=0,0,IF(TRIM('[4]Discharge'!M11)="","",IF(COUNT(O6)=0,"",IF(O6=1,(((10^K4)*('[4]Discharge'!M11^N4))/100),((10^K4)*('[4]Discharge'!M11^N4))))))</f>
        <v>0.27387081305919225</v>
      </c>
      <c r="N13" s="55">
        <f>IF('[4]Discharge'!N11=0,0,IF(TRIM('[4]Discharge'!N11)="","",IF(COUNT(O6)=0,"",IF(O6=1,(((10^K4)*('[4]Discharge'!N11^N4))/100),((10^K4)*('[4]Discharge'!N11^N4))))))</f>
        <v>0.007115992330619248</v>
      </c>
      <c r="O13" s="88">
        <f t="shared" si="0"/>
        <v>39.668877691109955</v>
      </c>
      <c r="P13" s="74"/>
      <c r="Q13" s="44"/>
    </row>
    <row r="14" spans="2:17" ht="21.75">
      <c r="B14" s="50">
        <v>4</v>
      </c>
      <c r="C14" s="55">
        <f>IF('[4]Discharge'!C12=0,0,IF(TRIM('[4]Discharge'!C12)="","",IF(COUNT(O6)=0,"",IF(O6=1,(((10^K4)*('[4]Discharge'!C12^N4))/100),((10^K4)*('[4]Discharge'!C12^N4))))))</f>
        <v>0.007115992330619248</v>
      </c>
      <c r="D14" s="55">
        <f>IF('[4]Discharge'!D12=0,0,IF(TRIM('[4]Discharge'!D12)="","",IF(COUNT(O6)=0,"",IF(O6=1,(((10^K4)*('[4]Discharge'!D12^N4))/100),((10^K4)*('[4]Discharge'!D12^N4))))))</f>
        <v>0.16292893462905003</v>
      </c>
      <c r="E14" s="55">
        <f>IF('[4]Discharge'!E12=0,0,IF(TRIM('[4]Discharge'!E12)="","",IF(COUNT(O6)=0,"",IF(O6=1,(((10^K4)*('[4]Discharge'!E12^N4))/100),((10^K4)*('[4]Discharge'!E12^N4))))))</f>
        <v>0.423076769420085</v>
      </c>
      <c r="F14" s="55">
        <f>IF('[4]Discharge'!F12=0,0,IF(TRIM('[4]Discharge'!F12)="","",IF(COUNT(O6)=0,"",IF(O6=1,(((10^K4)*('[4]Discharge'!F12^N4))/100),((10^K4)*('[4]Discharge'!F12^N4))))))</f>
        <v>0.12713959779540515</v>
      </c>
      <c r="G14" s="55">
        <f>IF('[4]Discharge'!G12=0,0,IF(TRIM('[4]Discharge'!G12)="","",IF(COUNT(O6)=0,"",IF(O6=1,(((10^K4)*('[4]Discharge'!G12^N4))/100),((10^K4)*('[4]Discharge'!G12^N4))))))</f>
        <v>8.430582896241393</v>
      </c>
      <c r="H14" s="55">
        <f>IF('[4]Discharge'!H12=0,0,IF(TRIM('[4]Discharge'!H12)="","",IF(COUNT(O6)=0,"",IF(O6=1,(((10^K4)*('[4]Discharge'!H12^N4))/100),((10^K4)*('[4]Discharge'!H12^N4))))))</f>
        <v>1.3179864619299693</v>
      </c>
      <c r="I14" s="55">
        <f>IF('[4]Discharge'!I12=0,0,IF(TRIM('[4]Discharge'!I12)="","",IF(COUNT(O6)=0,"",IF(O6=1,(((10^K4)*('[4]Discharge'!I12^N4))/100),((10^K4)*('[4]Discharge'!I12^N4))))))</f>
        <v>0.930048509098407</v>
      </c>
      <c r="J14" s="55">
        <f>IF('[4]Discharge'!J12=0,0,IF(TRIM('[4]Discharge'!J12)="","",IF(COUNT(O6)=0,"",IF(O6=1,(((10^K4)*('[4]Discharge'!J12^N4))/100),((10^K4)*('[4]Discharge'!J12^N4))))))</f>
        <v>0.7895541270285225</v>
      </c>
      <c r="K14" s="55">
        <f>IF('[4]Discharge'!K12=0,0,IF(TRIM('[4]Discharge'!K12)="","",IF(COUNT(O6)=0,"",IF(O6=1,(((10^K4)*('[4]Discharge'!K12^N4))/100),((10^K4)*('[4]Discharge'!K12^N4))))))</f>
        <v>0.4594750128138852</v>
      </c>
      <c r="L14" s="55">
        <f>IF('[4]Discharge'!L12=0,0,IF(TRIM('[4]Discharge'!L12)="","",IF(COUNT(O6)=0,"",IF(O6=1,(((10^K4)*('[4]Discharge'!L12^N4))/100),((10^K4)*('[4]Discharge'!L12^N4))))))</f>
        <v>0.16292893462905003</v>
      </c>
      <c r="M14" s="55">
        <f>IF('[4]Discharge'!M12=0,0,IF(TRIM('[4]Discharge'!M12)="","",IF(COUNT(O6)=0,"",IF(O6=1,(((10^K4)*('[4]Discharge'!M12^N4))/100),((10^K4)*('[4]Discharge'!M12^N4))))))</f>
        <v>0.24412466988815767</v>
      </c>
      <c r="N14" s="55">
        <f>IF('[4]Discharge'!N12=0,0,IF(TRIM('[4]Discharge'!N12)="","",IF(COUNT(O6)=0,"",IF(O6=1,(((10^K4)*('[4]Discharge'!N12^N4))/100),((10^K4)*('[4]Discharge'!N12^N4))))))</f>
        <v>0.003705993348581304</v>
      </c>
      <c r="O14" s="88">
        <f t="shared" si="0"/>
        <v>13.058667899153127</v>
      </c>
      <c r="P14" s="74"/>
      <c r="Q14" s="44"/>
    </row>
    <row r="15" spans="2:17" ht="21.75">
      <c r="B15" s="50">
        <v>5</v>
      </c>
      <c r="C15" s="55">
        <f>IF('[4]Discharge'!C13=0,0,IF(TRIM('[4]Discharge'!C13)="","",IF(COUNT(O6)=0,"",IF(O6=1,(((10^K4)*('[4]Discharge'!C13^N4))/100),(((10^K4)*('[4]Discharge'!C13^N4)))))))</f>
        <v>0.003705993348581304</v>
      </c>
      <c r="D15" s="55">
        <f>IF('[4]Discharge'!D13=0,0,IF(TRIM('[4]Discharge'!D13)="","",IF(COUNT(O6)=0,"",IF(O6=1,(((10^K4)*('[4]Discharge'!D13^N4))/100),((10^K4)*('[4]Discharge'!D13^N4))))))</f>
        <v>0.150627627446152</v>
      </c>
      <c r="E15" s="55">
        <f>IF('[4]Discharge'!E13=0,0,IF(TRIM('[4]Discharge'!E13)="","",IF(COUNT(O6)=0,"",IF(O6=1,(((10^K4)*('[4]Discharge'!E13^N4))/100),((10^K4)*('[4]Discharge'!E13^N4))))))</f>
        <v>0.38782704950378183</v>
      </c>
      <c r="F15" s="55">
        <f>IF('[4]Discharge'!F13=0,0,IF(TRIM('[4]Discharge'!F13)="","",IF(COUNT(O6)=0,"",IF(O6=1,(((10^K4)*('[4]Discharge'!F13^N4))/100),((10^K4)*('[4]Discharge'!F13^N4))))))</f>
        <v>0.12713959779540515</v>
      </c>
      <c r="G15" s="55">
        <f>IF('[4]Discharge'!G13=0,0,IF(TRIM('[4]Discharge'!G13)="","",IF(COUNT(O6)=0,"",IF(O6=1,(((10^K4)*('[4]Discharge'!G13^N4))/100),((10^K4)*('[4]Discharge'!G13^N4))))))</f>
        <v>8.044840929640056</v>
      </c>
      <c r="H15" s="55">
        <f>IF('[4]Discharge'!H13=0,0,IF(TRIM('[4]Discharge'!H13)="","",IF(COUNT(O6)=0,"",IF(O6=1,(((10^K4)*('[4]Discharge'!H13^N4))/100),((10^K4)*('[4]Discharge'!H13^N4))))))</f>
        <v>1.3179864619299693</v>
      </c>
      <c r="I15" s="55">
        <f>IF('[4]Discharge'!I13=0,0,IF(TRIM('[4]Discharge'!I13)="","",IF(COUNT(O6)=0,"",IF(O6=1,(((10^K4)*('[4]Discharge'!I13^N4))/100),((10^K4)*('[4]Discharge'!I13^N4))))))</f>
        <v>0.930048509098407</v>
      </c>
      <c r="J15" s="55">
        <f>IF('[4]Discharge'!J13=0,0,IF(TRIM('[4]Discharge'!J13)="","",IF(COUNT(O6)=0,"",IF(O6=1,(((10^K4)*('[4]Discharge'!J13^N4))/100),((10^K4)*('[4]Discharge'!J13^N4))))))</f>
        <v>1.0790814157152864</v>
      </c>
      <c r="K15" s="55">
        <f>IF('[4]Discharge'!K13=0,0,IF(TRIM('[4]Discharge'!K13)="","",IF(COUNT(O6)=0,"",IF(O6=1,(((10^K4)*('[4]Discharge'!K13^N4))/100),((10^K4)*('[4]Discharge'!K13^N4))))))</f>
        <v>0.423076769420085</v>
      </c>
      <c r="L15" s="55">
        <f>IF('[4]Discharge'!L13=0,0,IF(TRIM('[4]Discharge'!L13)="","",IF(COUNT(O6)=0,"",IF(O6=1,(((10^K4)*('[4]Discharge'!L13^N4))/100),((10^K4)*('[4]Discharge'!L13^N4))))))</f>
        <v>0.16292893462905003</v>
      </c>
      <c r="M15" s="55">
        <f>IF('[4]Discharge'!M13=0,0,IF(TRIM('[4]Discharge'!M13)="","",IF(COUNT(O6)=0,"",IF(O6=1,(((10^K4)*('[4]Discharge'!M13^N4))/100),((10^K4)*('[4]Discharge'!M13^N4))))))</f>
        <v>0.0948152530190385</v>
      </c>
      <c r="N15" s="55">
        <f>IF('[4]Discharge'!N13=0,0,IF(TRIM('[4]Discharge'!N13)="","",IF(COUNT(O6)=0,"",IF(O6=1,(((10^K4)*('[4]Discharge'!N13^N4))/100),((10^K4)*('[4]Discharge'!N13^N4))))))</f>
        <v>0.003705993348581304</v>
      </c>
      <c r="O15" s="88">
        <f t="shared" si="0"/>
        <v>12.725784534894396</v>
      </c>
      <c r="P15" s="74"/>
      <c r="Q15" s="44"/>
    </row>
    <row r="16" spans="2:17" ht="21.75">
      <c r="B16" s="50">
        <v>6</v>
      </c>
      <c r="C16" s="55">
        <f>IF('[4]Discharge'!C14=0,0,IF(TRIM('[4]Discharge'!C14)="","",IF(COUNT(O6)=0,"",IF(O6=1,(((10^K4)*('[4]Discharge'!C14^N4))/100),((10^K4)*('[4]Discharge'!C14^N4))))))</f>
        <v>0.003705993348581304</v>
      </c>
      <c r="D16" s="55">
        <f>IF('[4]Discharge'!D14=0,0,IF(TRIM('[4]Discharge'!D14)="","",IF(COUNT(O6)=0,"",IF(O6=1,(((10^K4)*('[4]Discharge'!D14^N4))/100),((10^K4)*('[4]Discharge'!D14^N4))))))</f>
        <v>0.150627627446152</v>
      </c>
      <c r="E16" s="55">
        <f>IF('[4]Discharge'!E14=0,0,IF(TRIM('[4]Discharge'!E14)="","",IF(COUNT(O6)=0,"",IF(O6=1,(((10^K4)*('[4]Discharge'!E14^N4))/100),((10^K4)*('[4]Discharge'!E14^N4))))))</f>
        <v>0.22974151962706105</v>
      </c>
      <c r="F16" s="55">
        <f>IF('[4]Discharge'!F14=0,0,IF(TRIM('[4]Discharge'!F14)="","",IF(COUNT(O6)=0,"",IF(O6=1,(((10^K4)*('[4]Discharge'!F14^N4))/100),((10^K4)*('[4]Discharge'!F14^N4))))))</f>
        <v>0.16292893462905003</v>
      </c>
      <c r="G16" s="55">
        <f>IF('[4]Discharge'!G14=0,0,IF(TRIM('[4]Discharge'!G14)="","",IF(COUNT(O6)=0,"",IF(O6=1,(((10^K4)*('[4]Discharge'!G14^N4))/100),((10^K4)*('[4]Discharge'!G14^N4))))))</f>
        <v>11.317157856420678</v>
      </c>
      <c r="H16" s="55">
        <f>IF('[4]Discharge'!H14=0,0,IF(TRIM('[4]Discharge'!H14)="","",IF(COUNT(O6)=0,"",IF(O6=1,(((10^K4)*('[4]Discharge'!H14^N4))/100),((10^K4)*('[4]Discharge'!H14^N4))))))</f>
        <v>1.0790814157152864</v>
      </c>
      <c r="I16" s="55">
        <f>IF('[4]Discharge'!I14=0,0,IF(TRIM('[4]Discharge'!I14)="","",IF(COUNT(O6)=0,"",IF(O6=1,(((10^K4)*('[4]Discharge'!I14^N4))/100),((10^K4)*('[4]Discharge'!I14^N4))))))</f>
        <v>0.930048509098407</v>
      </c>
      <c r="J16" s="55">
        <f>IF('[4]Discharge'!J14=0,0,IF(TRIM('[4]Discharge'!J14)="","",IF(COUNT(O6)=0,"",IF(O6=1,(((10^K4)*('[4]Discharge'!J14^N4))/100),((10^K4)*('[4]Discharge'!J14^N4))))))</f>
        <v>1.2363493633820861</v>
      </c>
      <c r="K16" s="55">
        <f>IF('[4]Discharge'!K14=0,0,IF(TRIM('[4]Discharge'!K14)="","",IF(COUNT(O6)=0,"",IF(O6=1,(((10^K4)*('[4]Discharge'!K14^N4))/100),((10^K4)*('[4]Discharge'!K14^N4))))))</f>
        <v>0.27387081305919225</v>
      </c>
      <c r="L16" s="55">
        <f>IF('[4]Discharge'!L14=0,0,IF(TRIM('[4]Discharge'!L14)="","",IF(COUNT(O6)=0,"",IF(O6=1,(((10^K4)*('[4]Discharge'!L14^N4))/100),((10^K4)*('[4]Discharge'!L14^N4))))))</f>
        <v>0.12713959779540515</v>
      </c>
      <c r="M16" s="55">
        <f>IF('[4]Discharge'!M14=0,0,IF(TRIM('[4]Discharge'!M14)="","",IF(COUNT(O6)=0,"",IF(O6=1,(((10^K4)*('[4]Discharge'!M14^N4))/100),((10^K4)*('[4]Discharge'!M14^N4))))))</f>
        <v>0.04937957781666581</v>
      </c>
      <c r="N16" s="55">
        <f>IF('[4]Discharge'!N14=0,0,IF(TRIM('[4]Discharge'!N14)="","",IF(COUNT(O6)=0,"",IF(O6=1,(((10^K4)*('[4]Discharge'!N14^N4))/100),((10^K4)*('[4]Discharge'!N14^N4))))))</f>
        <v>0.007115992330619248</v>
      </c>
      <c r="O16" s="88">
        <f t="shared" si="0"/>
        <v>15.567147200669186</v>
      </c>
      <c r="P16" s="74"/>
      <c r="Q16" s="44"/>
    </row>
    <row r="17" spans="2:17" ht="21.75">
      <c r="B17" s="50">
        <v>7</v>
      </c>
      <c r="C17" s="55">
        <f>IF('[4]Discharge'!C15=0,0,IF(TRIM('[4]Discharge'!C15)="","",IF(COUNT(O6)=0,"",IF(O6=1,(((10^K4)*('[4]Discharge'!C15^N4))/100),((10^K4)*('[4]Discharge'!C15^N4))))))</f>
        <v>0.003705993348581304</v>
      </c>
      <c r="D17" s="55">
        <f>IF('[4]Discharge'!D15=0,0,IF(TRIM('[4]Discharge'!D15)="","",IF(COUNT(O6)=0,"",IF(O6=1,(((10^K4)*('[4]Discharge'!D15^N4))/100),((10^K4)*('[4]Discharge'!D15^N4))))))</f>
        <v>0.06621402636195237</v>
      </c>
      <c r="E17" s="55">
        <f>IF('[4]Discharge'!E15=0,0,IF(TRIM('[4]Discharge'!E15)="","",IF(COUNT(O6)=0,"",IF(O6=1,(((10^K4)*('[4]Discharge'!E15^N4))/100),((10^K4)*('[4]Discharge'!E15^N4))))))</f>
        <v>0.16292893462905003</v>
      </c>
      <c r="F17" s="55">
        <f>IF('[4]Discharge'!F15=0,0,IF(TRIM('[4]Discharge'!F15)="","",IF(COUNT(O6)=0,"",IF(O6=1,(((10^K4)*('[4]Discharge'!F15^N4))/100),((10^K4)*('[4]Discharge'!F15^N4))))))</f>
        <v>0.22974151962706105</v>
      </c>
      <c r="G17" s="55">
        <f>IF('[4]Discharge'!G15=0,0,IF(TRIM('[4]Discharge'!G15)="","",IF(COUNT(O6)=0,"",IF(O6=1,(((10^K4)*('[4]Discharge'!G15^N4))/100),((10^K4)*('[4]Discharge'!G15^N4))))))</f>
        <v>8.044840929640056</v>
      </c>
      <c r="H17" s="55">
        <f>IF('[4]Discharge'!H15=0,0,IF(TRIM('[4]Discharge'!H15)="","",IF(COUNT(O6)=0,"",IF(O6=1,(((10^K4)*('[4]Discharge'!H15^N4))/100),((10^K4)*('[4]Discharge'!H15^N4))))))</f>
        <v>1.7550196633798123</v>
      </c>
      <c r="I17" s="55">
        <f>IF('[4]Discharge'!I15=0,0,IF(TRIM('[4]Discharge'!I15)="","",IF(COUNT(O6)=0,"",IF(O6=1,(((10^K4)*('[4]Discharge'!I15^N4))/100),((10^K4)*('[4]Discharge'!I15^N4))))))</f>
        <v>0.8587134380183826</v>
      </c>
      <c r="J17" s="55">
        <f>IF('[4]Discharge'!J15=0,0,IF(TRIM('[4]Discharge'!J15)="","",IF(COUNT(O6)=0,"",IF(O6=1,(((10^K4)*('[4]Discharge'!J15^N4))/100),((10^K4)*('[4]Discharge'!J15^N4))))))</f>
        <v>1.1567035157122139</v>
      </c>
      <c r="K17" s="55">
        <f>IF('[4]Discharge'!K15=0,0,IF(TRIM('[4]Discharge'!K15)="","",IF(COUNT(O6)=0,"",IF(O6=1,(((10^K4)*('[4]Discharge'!K15^N4))/100),((10^K4)*('[4]Discharge'!K15^N4))))))</f>
        <v>0.38782704950378183</v>
      </c>
      <c r="L17" s="55">
        <f>IF('[4]Discharge'!L15=0,0,IF(TRIM('[4]Discharge'!L15)="","",IF(COUNT(O6)=0,"",IF(O6=1,(((10^K4)*('[4]Discharge'!L15^N4))/100),((10^K4)*('[4]Discharge'!L15^N4))))))</f>
        <v>0.0753151293589822</v>
      </c>
      <c r="M17" s="55">
        <f>IF('[4]Discharge'!M15=0,0,IF(TRIM('[4]Discharge'!M15)="","",IF(COUNT(O6)=0,"",IF(O6=1,(((10^K4)*('[4]Discharge'!M15^N4))/100),((10^K4)*('[4]Discharge'!M15^N4))))))</f>
        <v>0.04937957781666581</v>
      </c>
      <c r="N17" s="55">
        <f>IF('[4]Discharge'!N15=0,0,IF(TRIM('[4]Discharge'!N15)="","",IF(COUNT(O6)=0,"",IF(O6=1,(((10^K4)*('[4]Discharge'!N15^N4))/100),((10^K4)*('[4]Discharge'!N15^N4))))))</f>
        <v>0.003705993348581304</v>
      </c>
      <c r="O17" s="88">
        <f t="shared" si="0"/>
        <v>12.794095770745121</v>
      </c>
      <c r="P17" s="74"/>
      <c r="Q17" s="44"/>
    </row>
    <row r="18" spans="2:17" ht="21.75">
      <c r="B18" s="50">
        <v>8</v>
      </c>
      <c r="C18" s="55">
        <f>IF('[4]Discharge'!C16=0,0,IF(TRIM('[4]Discharge'!C16)="","",IF(COUNT(O6)=0,"",IF(O6=1,(((10^K4)*('[4]Discharge'!C16^N4))/100),((10^K4)*('[4]Discharge'!C16^N4))))))</f>
        <v>0.0012149191356661147</v>
      </c>
      <c r="D18" s="55">
        <f>IF('[4]Discharge'!D16=0,0,IF(TRIM('[4]Discharge'!D16)="","",IF(COUNT(O6)=0,"",IF(O6=1,(((10^K4)*('[4]Discharge'!D16^N4))/100),((10^K4)*('[4]Discharge'!D16^N4))))))</f>
        <v>0.06621402636195237</v>
      </c>
      <c r="E18" s="55">
        <f>IF('[4]Discharge'!E16=0,0,IF(TRIM('[4]Discharge'!E16)="","",IF(COUNT(O6)=0,"",IF(O6=1,(((10^K4)*('[4]Discharge'!E16^N4))/100),((10^K4)*('[4]Discharge'!E16^N4))))))</f>
        <v>0.12713959779540515</v>
      </c>
      <c r="F18" s="55">
        <f>IF('[4]Discharge'!F16=0,0,IF(TRIM('[4]Discharge'!F16)="","",IF(COUNT(O6)=0,"",IF(O6=1,(((10^K4)*('[4]Discharge'!F16^N4))/100),((10^K4)*('[4]Discharge'!F16^N4))))))</f>
        <v>0.5356273306126886</v>
      </c>
      <c r="G18" s="55">
        <f>IF('[4]Discharge'!G16=0,0,IF(TRIM('[4]Discharge'!G16)="","",IF(COUNT(O6)=0,"",IF(O6=1,(((10^K4)*('[4]Discharge'!G16^N4))/100),((10^K4)*('[4]Discharge'!G16^N4))))))</f>
        <v>2.691224931198508</v>
      </c>
      <c r="H18" s="55">
        <f>IF('[4]Discharge'!H16=0,0,IF(TRIM('[4]Discharge'!H16)="","",IF(COUNT(O6)=0,"",IF(O6=1,(((10^K4)*('[4]Discharge'!H16^N4))/100),((10^K4)*('[4]Discharge'!H16^N4))))))</f>
        <v>6.122159436347137</v>
      </c>
      <c r="I18" s="55">
        <f>IF('[4]Discharge'!I16=0,0,IF(TRIM('[4]Discharge'!I16)="","",IF(COUNT(O6)=0,"",IF(O6=1,(((10^K4)*('[4]Discharge'!I16^N4))/100),((10^K4)*('[4]Discharge'!I16^N4))))))</f>
        <v>0.930048509098407</v>
      </c>
      <c r="J18" s="55">
        <f>IF('[4]Discharge'!J16=0,0,IF(TRIM('[4]Discharge'!J16)="","",IF(COUNT(O6)=0,"",IF(O6=1,(((10^K4)*('[4]Discharge'!J16^N4))/100),((10^K4)*('[4]Discharge'!J16^N4))))))</f>
        <v>1.0790814157152864</v>
      </c>
      <c r="K18" s="55">
        <f>IF('[4]Discharge'!K16=0,0,IF(TRIM('[4]Discharge'!K16)="","",IF(COUNT(O6)=0,"",IF(O6=1,(((10^K4)*('[4]Discharge'!K16^N4))/100),((10^K4)*('[4]Discharge'!K16^N4))))))</f>
        <v>0.22974151962706105</v>
      </c>
      <c r="L18" s="55">
        <f>IF('[4]Discharge'!L16=0,0,IF(TRIM('[4]Discharge'!L16)="","",IF(COUNT(O6)=0,"",IF(O6=1,(((10^K4)*('[4]Discharge'!L16^N4))/100),((10^K4)*('[4]Discharge'!L16^N4))))))</f>
        <v>0.0948152530190385</v>
      </c>
      <c r="M18" s="55">
        <f>IF('[4]Discharge'!M16=0,0,IF(TRIM('[4]Discharge'!M16)="","",IF(COUNT(O6)=0,"",IF(O6=1,(((10^K4)*('[4]Discharge'!M16^N4))/100),((10^K4)*('[4]Discharge'!M16^N4))))))</f>
        <v>0.06621402636195237</v>
      </c>
      <c r="N18" s="55">
        <f>IF('[4]Discharge'!N16=0,0,IF(TRIM('[4]Discharge'!N16)="","",IF(COUNT(O6)=0,"",IF(O6=1,(((10^K4)*('[4]Discharge'!N16^N4))/100),((10^K4)*('[4]Discharge'!N16^N4))))))</f>
        <v>0.003705993348581304</v>
      </c>
      <c r="O18" s="88">
        <f t="shared" si="0"/>
        <v>11.947186958621685</v>
      </c>
      <c r="P18" s="74"/>
      <c r="Q18" s="44"/>
    </row>
    <row r="19" spans="2:17" ht="21.75">
      <c r="B19" s="50">
        <v>9</v>
      </c>
      <c r="C19" s="55">
        <f>IF('[4]Discharge'!C17=0,0,IF(TRIM('[4]Discharge'!C17)="","",IF(COUNT(O6)=0,"",IF(O6=1,(((10^K4)*('[4]Discharge'!C17^N4))/100),((10^K4)*('[4]Discharge'!C17^N4))))))</f>
        <v>0.0012149191356661147</v>
      </c>
      <c r="D19" s="55">
        <f>IF('[4]Discharge'!D17=0,0,IF(TRIM('[4]Discharge'!D17)="","",IF(COUNT(O6)=0,"",IF(O6=1,(((10^K4)*('[4]Discharge'!D17^N4))/100),((10^K4)*('[4]Discharge'!D17^N4))))))</f>
        <v>0.06621402636195237</v>
      </c>
      <c r="E19" s="55">
        <f>IF('[4]Discharge'!E17=0,0,IF(TRIM('[4]Discharge'!E17)="","",IF(COUNT(O6)=0,"",IF(O6=1,(((10^K4)*('[4]Discharge'!E17^N4))/100),((10^K4)*('[4]Discharge'!E17^N4))))))</f>
        <v>0.0948152530190385</v>
      </c>
      <c r="F19" s="55">
        <f>IF('[4]Discharge'!F17=0,0,IF(TRIM('[4]Discharge'!F17)="","",IF(COUNT(O6)=0,"",IF(O6=1,(((10^K4)*('[4]Discharge'!F17^N4))/100),((10^K4)*('[4]Discharge'!F17^N4))))))</f>
        <v>0.7895541270285225</v>
      </c>
      <c r="G19" s="55">
        <f>IF('[4]Discharge'!G17=0,0,IF(TRIM('[4]Discharge'!G17)="","",IF(COUNT(O6)=0,"",IF(O6=1,(((10^K4)*('[4]Discharge'!G17^N4))/100),((10^K4)*('[4]Discharge'!G17^N4))))))</f>
        <v>1.5160472737207016</v>
      </c>
      <c r="H19" s="55">
        <f>IF('[4]Discharge'!H17=0,0,IF(TRIM('[4]Discharge'!H17)="","",IF(COUNT(O6)=0,"",IF(O6=1,(((10^K4)*('[4]Discharge'!H17^N4))/100),((10^K4)*('[4]Discharge'!H17^N4))))))</f>
        <v>7.66597609505162</v>
      </c>
      <c r="I19" s="55">
        <f>IF('[4]Discharge'!I17=0,0,IF(TRIM('[4]Discharge'!I17)="","",IF(COUNT(O6)=0,"",IF(O6=1,(((10^K4)*('[4]Discharge'!I17^N4))/100),((10^K4)*('[4]Discharge'!I17^N4))))))</f>
        <v>0.8587134380183826</v>
      </c>
      <c r="J19" s="55">
        <f>IF('[4]Discharge'!J17=0,0,IF(TRIM('[4]Discharge'!J17)="","",IF(COUNT(O6)=0,"",IF(O6=1,(((10^K4)*('[4]Discharge'!J17^N4))/100),((10^K4)*('[4]Discharge'!J17^N4))))))</f>
        <v>0.930048509098407</v>
      </c>
      <c r="K19" s="55">
        <f>IF('[4]Discharge'!K17=0,0,IF(TRIM('[4]Discharge'!K17)="","",IF(COUNT(O6)=0,"",IF(O6=1,(((10^K4)*('[4]Discharge'!K17^N4))/100),((10^K4)*('[4]Discharge'!K17^N4))))))</f>
        <v>0.2892247613171007</v>
      </c>
      <c r="L19" s="55">
        <f>IF('[4]Discharge'!L17=0,0,IF(TRIM('[4]Discharge'!L17)="","",IF(COUNT(O6)=0,"",IF(O6=1,(((10^K4)*('[4]Discharge'!L17^N4))/100),((10^K4)*('[4]Discharge'!L17^N4))))))</f>
        <v>0.2019794849520098</v>
      </c>
      <c r="M19" s="55">
        <f>IF('[4]Discharge'!M17=0,0,IF(TRIM('[4]Discharge'!M17)="","",IF(COUNT(O6)=0,"",IF(O6=1,(((10^K4)*('[4]Discharge'!M17^N4))/100),((10^K4)*('[4]Discharge'!M17^N4))))))</f>
        <v>0.150627627446152</v>
      </c>
      <c r="N19" s="55">
        <f>IF('[4]Discharge'!N17=0,0,IF(TRIM('[4]Discharge'!N17)="","",IF(COUNT(O6)=0,"",IF(O6=1,(((10^K4)*('[4]Discharge'!N17^N4))/100),((10^K4)*('[4]Discharge'!N17^N4))))))</f>
        <v>0.007115992330619248</v>
      </c>
      <c r="O19" s="88">
        <f t="shared" si="0"/>
        <v>12.571531507480172</v>
      </c>
      <c r="P19" s="74"/>
      <c r="Q19" s="44"/>
    </row>
    <row r="20" spans="2:17" ht="21.75">
      <c r="B20" s="50">
        <v>10</v>
      </c>
      <c r="C20" s="55">
        <f>IF('[4]Discharge'!C18=0,0,IF(TRIM('[4]Discharge'!C18)="","",IF(COUNT(O6)=0,"",IF(O6=1,(((10^K4)*('[4]Discharge'!C18^N4))/100),((10^K4)*('[4]Discharge'!C18^N4))))))</f>
        <v>0.0012149191356661147</v>
      </c>
      <c r="D20" s="55">
        <f>IF('[4]Discharge'!D18=0,0,IF(TRIM('[4]Discharge'!D18)="","",IF(COUNT(O6)=0,"",IF(O6=1,(((10^K4)*('[4]Discharge'!D18^N4))/100),((10^K4)*('[4]Discharge'!D18^N4))))))</f>
        <v>0.06621402636195237</v>
      </c>
      <c r="E20" s="55">
        <f>IF('[4]Discharge'!E18=0,0,IF(TRIM('[4]Discharge'!E18)="","",IF(COUNT(O6)=0,"",IF(O6=1,(((10^K4)*('[4]Discharge'!E18^N4))/100),((10^K4)*('[4]Discharge'!E18^N4))))))</f>
        <v>0.12713959779540515</v>
      </c>
      <c r="F20" s="55">
        <f>IF('[4]Discharge'!F18=0,0,IF(TRIM('[4]Discharge'!F18)="","",IF(COUNT(O6)=0,"",IF(O6=1,(((10^K4)*('[4]Discharge'!F18^N4))/100),((10^K4)*('[4]Discharge'!F18^N4))))))</f>
        <v>0.7895541270285225</v>
      </c>
      <c r="G20" s="55">
        <f>IF('[4]Discharge'!G18=0,0,IF(TRIM('[4]Discharge'!G18)="","",IF(COUNT(O6)=0,"",IF(O6=1,(((10^K4)*('[4]Discharge'!G18^N4))/100),((10^K4)*('[4]Discharge'!G18^N4))))))</f>
        <v>1.40158409834738</v>
      </c>
      <c r="H20" s="55">
        <f>IF('[4]Discharge'!H18=0,0,IF(TRIM('[4]Discharge'!H18)="","",IF(COUNT(O6)=0,"",IF(O6=1,(((10^K4)*('[4]Discharge'!H18^N4))/100),((10^K4)*('[4]Discharge'!H18^N4))))))</f>
        <v>5.829353011767693</v>
      </c>
      <c r="I20" s="55">
        <f>IF('[4]Discharge'!I18=0,0,IF(TRIM('[4]Discharge'!I18)="","",IF(COUNT(O6)=0,"",IF(O6=1,(((10^K4)*('[4]Discharge'!I18^N4))/100),((10^K4)*('[4]Discharge'!I18^N4))))))</f>
        <v>0.7895541270285225</v>
      </c>
      <c r="J20" s="55">
        <f>IF('[4]Discharge'!J18=0,0,IF(TRIM('[4]Discharge'!J18)="","",IF(COUNT(O6)=0,"",IF(O6=1,(((10^K4)*('[4]Discharge'!J18^N4))/100),((10^K4)*('[4]Discharge'!J18^N4))))))</f>
        <v>0.930048509098407</v>
      </c>
      <c r="K20" s="55">
        <f>IF('[4]Discharge'!K18=0,0,IF(TRIM('[4]Discharge'!K18)="","",IF(COUNT(O6)=0,"",IF(O6=1,(((10^K4)*('[4]Discharge'!K18^N4))/100),((10^K4)*('[4]Discharge'!K18^N4))))))</f>
        <v>0.08485303524408835</v>
      </c>
      <c r="L20" s="55">
        <f>IF('[4]Discharge'!L18=0,0,IF(TRIM('[4]Discharge'!L18)="","",IF(COUNT(O6)=0,"",IF(O6=1,(((10^K4)*('[4]Discharge'!L18^N4))/100),((10^K4)*('[4]Discharge'!L18^N4))))))</f>
        <v>0.11596840579318794</v>
      </c>
      <c r="M20" s="55">
        <f>IF('[4]Discharge'!M18=0,0,IF(TRIM('[4]Discharge'!M18)="","",IF(COUNT(O6)=0,"",IF(O6=1,(((10^K4)*('[4]Discharge'!M18^N4))/100),((10^K4)*('[4]Discharge'!M18^N4))))))</f>
        <v>0.11596840579318794</v>
      </c>
      <c r="N20" s="55">
        <f>IF('[4]Discharge'!N18=0,0,IF(TRIM('[4]Discharge'!N18)="","",IF(COUNT(O6)=0,"",IF(O6=1,(((10^K4)*('[4]Discharge'!N18^N4))/100),((10^K4)*('[4]Discharge'!N18^N4))))))</f>
        <v>0.011304774364425995</v>
      </c>
      <c r="O20" s="88">
        <f t="shared" si="0"/>
        <v>10.262757037758437</v>
      </c>
      <c r="P20" s="74"/>
      <c r="Q20" s="44"/>
    </row>
    <row r="21" spans="2:17" ht="21.75">
      <c r="B21" s="50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88"/>
      <c r="P21" s="74"/>
      <c r="Q21" s="44"/>
    </row>
    <row r="22" spans="2:17" ht="21.75">
      <c r="B22" s="50">
        <v>11</v>
      </c>
      <c r="C22" s="55">
        <f>IF('[4]Discharge'!C20=0,0,IF(TRIM('[4]Discharge'!C20)="","",IF(COUNT(O6)=0,"",IF(O6=1,(((10^K4)*('[4]Discharge'!C20^N4))/100),((10^K4)*('[4]Discharge'!C20^N4))))))</f>
        <v>0.0012149191356661147</v>
      </c>
      <c r="D22" s="55">
        <f>IF('[4]Discharge'!D20=0,0,IF(TRIM('[4]Discharge'!D20)="","",IF(COUNT(O6)=0,"",IF(O6=1,(((10^K4)*('[4]Discharge'!D20^N4))/100),((10^K4)*('[4]Discharge'!D20^N4))))))</f>
        <v>0.06621402636195237</v>
      </c>
      <c r="E22" s="55">
        <f>IF('[4]Discharge'!E20=0,0,IF(TRIM('[4]Discharge'!E20)="","",IF(COUNT(O6)=0,"",IF(O6=1,(((10^K4)*('[4]Discharge'!E20^N4))/100),((10^K4)*('[4]Discharge'!E20^N4))))))</f>
        <v>0.12713959779540515</v>
      </c>
      <c r="F22" s="55">
        <f>IF('[4]Discharge'!F20=0,0,IF(TRIM('[4]Discharge'!F20)="","",IF(COUNT(O6)=0,"",IF(O6=1,(((10^K4)*('[4]Discharge'!F20^N4))/100),((10^K4)*('[4]Discharge'!F20^N4))))))</f>
        <v>0.6161188887453163</v>
      </c>
      <c r="G22" s="55">
        <f>IF('[4]Discharge'!G20=0,0,IF(TRIM('[4]Discharge'!G20)="","",IF(COUNT(O6)=0,"",IF(O6=1,(((10^K4)*('[4]Discharge'!G20^N4))/100),((10^K4)*('[4]Discharge'!G20^N4))))))</f>
        <v>1.40158409834738</v>
      </c>
      <c r="H22" s="55">
        <f>IF('[4]Discharge'!H20=0,0,IF(TRIM('[4]Discharge'!H20)="","",IF(COUNT(O6)=0,"",IF(O6=1,(((10^K4)*('[4]Discharge'!H20^N4))/100),((10^K4)*('[4]Discharge'!H20^N4))))))</f>
        <v>6.420365170154398</v>
      </c>
      <c r="I22" s="55">
        <f>IF('[4]Discharge'!I20=0,0,IF(TRIM('[4]Discharge'!I20)="","",IF(COUNT(O6)=0,"",IF(O6=1,(((10^K4)*('[4]Discharge'!I20^N4))/100),((10^K4)*('[4]Discharge'!I20^N4))))))</f>
        <v>0.7895541270285225</v>
      </c>
      <c r="J22" s="55">
        <f>IF('[4]Discharge'!J20=0,0,IF(TRIM('[4]Discharge'!J20)="","",IF(COUNT(O6)=0,"",IF(O6=1,(((10^K4)*('[4]Discharge'!J20^N4))/100),((10^K4)*('[4]Discharge'!J20^N4))))))</f>
        <v>0.8587134380183826</v>
      </c>
      <c r="K22" s="55">
        <f>IF('[4]Discharge'!K20=0,0,IF(TRIM('[4]Discharge'!K20)="","",IF(COUNT(O6)=0,"",IF(O6=1,(((10^K4)*('[4]Discharge'!K20^N4))/100),((10^K4)*('[4]Discharge'!K20^N4))))))</f>
        <v>0.016187884963028032</v>
      </c>
      <c r="L22" s="55">
        <f>IF('[4]Discharge'!L20=0,0,IF(TRIM('[4]Discharge'!L20)="","",IF(COUNT(O6)=0,"",IF(O6=1,(((10^K4)*('[4]Discharge'!L20^N4))/100),((10^K4)*('[4]Discharge'!L20^N4))))))</f>
        <v>0.11596840579318794</v>
      </c>
      <c r="M22" s="55">
        <f>IF('[4]Discharge'!M20=0,0,IF(TRIM('[4]Discharge'!M20)="","",IF(COUNT(O6)=0,"",IF(O6=1,(((10^K4)*('[4]Discharge'!M20^N4))/100),((10^K4)*('[4]Discharge'!M20^N4))))))</f>
        <v>0.150627627446152</v>
      </c>
      <c r="N22" s="55">
        <f>IF('[4]Discharge'!N20=0,0,IF(TRIM('[4]Discharge'!N20)="","",IF(COUNT(O6)=0,"",IF(O6=1,(((10^K4)*('[4]Discharge'!N20^N4))/100),((10^K4)*('[4]Discharge'!N20^N4))))))</f>
        <v>0.011304774364425995</v>
      </c>
      <c r="O22" s="88">
        <f t="shared" si="0"/>
        <v>10.574992958153816</v>
      </c>
      <c r="P22" s="74"/>
      <c r="Q22" s="44"/>
    </row>
    <row r="23" spans="2:17" ht="21.75">
      <c r="B23" s="50">
        <v>12</v>
      </c>
      <c r="C23" s="55">
        <f>IF('[4]Discharge'!C21=0,0,IF(TRIM('[4]Discharge'!C21)="","",IF(COUNT(O6)=0,"",IF(O6=1,(((10^K4)*('[4]Discharge'!C21^N4))/100),((10^K4)*('[4]Discharge'!C21^N4))))))</f>
        <v>0.0012149191356661147</v>
      </c>
      <c r="D23" s="55">
        <f>IF('[4]Discharge'!D21=0,0,IF(TRIM('[4]Discharge'!D21)="","",IF(COUNT(O6)=0,"",IF(O6=1,(((10^K4)*('[4]Discharge'!D21^N4))/100),((10^K4)*('[4]Discharge'!D21^N4))))))</f>
        <v>0.041679602668920485</v>
      </c>
      <c r="E23" s="55">
        <f>IF('[4]Discharge'!E21=0,0,IF(TRIM('[4]Discharge'!E21)="","",IF(COUNT(O6)=0,"",IF(O6=1,(((10^K4)*('[4]Discharge'!E21^N4))/100),((10^K4)*('[4]Discharge'!E21^N4))))))</f>
        <v>0.12713959779540515</v>
      </c>
      <c r="F23" s="55">
        <f>IF('[4]Discharge'!F21=0,0,IF(TRIM('[4]Discharge'!F21)="","",IF(COUNT(O6)=0,"",IF(O6=1,(((10^K4)*('[4]Discharge'!F21^N4))/100),((10^K4)*('[4]Discharge'!F21^N4))))))</f>
        <v>0.16292893462905003</v>
      </c>
      <c r="G23" s="55">
        <f>IF('[4]Discharge'!G21=0,0,IF(TRIM('[4]Discharge'!G21)="","",IF(COUNT(O6)=0,"",IF(O6=1,(((10^K4)*('[4]Discharge'!G21^N4))/100),((10^K4)*('[4]Discharge'!G21^N4))))))</f>
        <v>1.40158409834738</v>
      </c>
      <c r="H23" s="55">
        <f>IF('[4]Discharge'!H21=0,0,IF(TRIM('[4]Discharge'!H21)="","",IF(COUNT(O6)=0,"",IF(O6=1,(((10^K4)*('[4]Discharge'!H21^N4))/100),((10^K4)*('[4]Discharge'!H21^N4))))))</f>
        <v>2.5483570517132113</v>
      </c>
      <c r="I23" s="55">
        <f>IF('[4]Discharge'!I21=0,0,IF(TRIM('[4]Discharge'!I21)="","",IF(COUNT(O6)=0,"",IF(O6=1,(((10^K4)*('[4]Discharge'!I21^N4))/100),((10^K4)*('[4]Discharge'!I21^N4))))))</f>
        <v>0.3537504084825318</v>
      </c>
      <c r="J23" s="55">
        <f>IF('[4]Discharge'!J21=0,0,IF(TRIM('[4]Discharge'!J21)="","",IF(COUNT(O6)=0,"",IF(O6=1,(((10^K4)*('[4]Discharge'!J21^N4))/100),((10^K4)*('[4]Discharge'!J21^N4))))))</f>
        <v>0.930048509098407</v>
      </c>
      <c r="K23" s="55">
        <f>IF('[4]Discharge'!K21=0,0,IF(TRIM('[4]Discharge'!K21)="","",IF(COUNT(O6)=0,"",IF(O6=1,(((10^K4)*('[4]Discharge'!K21^N4))/100),((10^K4)*('[4]Discharge'!K21^N4))))))</f>
        <v>0.016187884963028032</v>
      </c>
      <c r="L23" s="55">
        <f>IF('[4]Discharge'!L21=0,0,IF(TRIM('[4]Discharge'!L21)="","",IF(COUNT(O6)=0,"",IF(O6=1,(((10^K4)*('[4]Discharge'!L21^N4))/100),((10^K4)*('[4]Discharge'!L21^N4))))))</f>
        <v>0.12713959779540515</v>
      </c>
      <c r="M23" s="55">
        <f>IF('[4]Discharge'!M21=0,0,IF(TRIM('[4]Discharge'!M21)="","",IF(COUNT(O6)=0,"",IF(O6=1,(((10^K4)*('[4]Discharge'!M21^N4))/100),((10^K4)*('[4]Discharge'!M21^N4))))))</f>
        <v>0.08485303524408835</v>
      </c>
      <c r="N23" s="55">
        <f>IF('[4]Discharge'!N21=0,0,IF(TRIM('[4]Discharge'!N21)="","",IF(COUNT(O6)=0,"",IF(O6=1,(((10^K4)*('[4]Discharge'!N21^N4))/100),((10^K4)*('[4]Discharge'!N21^N4))))))</f>
        <v>0.016187884963028032</v>
      </c>
      <c r="O23" s="88">
        <f t="shared" si="0"/>
        <v>5.81107152483612</v>
      </c>
      <c r="P23" s="74"/>
      <c r="Q23" s="44"/>
    </row>
    <row r="24" spans="2:17" ht="21.75">
      <c r="B24" s="50">
        <v>13</v>
      </c>
      <c r="C24" s="55">
        <f>IF('[4]Discharge'!C10=0,0,IF(TRIM('[4]Discharge'!C22)="","",IF(COUNT(O6)=0,"",IF(O6=1,(((10^K4)*('[4]Discharge'!C22^N4))/100),((10^K4)*('[4]Discharge'!C22^N4))))))</f>
        <v>0.0012149191356661147</v>
      </c>
      <c r="D24" s="55">
        <f>IF('[4]Discharge'!D22=0,0,IF(TRIM('[4]Discharge'!D22)="","",IF(COUNT(O6)=0,"",IF(O6=1,(((10^K4)*('[4]Discharge'!D22^N4))/100),((10^K4)*('[4]Discharge'!D22^N4))))))</f>
        <v>0.041679602668920485</v>
      </c>
      <c r="E24" s="55">
        <f>IF('[4]Discharge'!E22=0,0,IF(TRIM('[4]Discharge'!E22)="","",IF(COUNT(O6)=0,"",IF(O6=1,(((10^K4)*('[4]Discharge'!E22^N4))/100),((10^K4)*('[4]Discharge'!E22^N4))))))</f>
        <v>0.150627627446152</v>
      </c>
      <c r="F24" s="55">
        <f>IF('[4]Discharge'!F22=0,0,IF(TRIM('[4]Discharge'!F22)="","",IF(COUNT(O6)=0,"",IF(O6=1,(((10^K4)*('[4]Discharge'!F22^N4))/100),((10^K4)*('[4]Discharge'!F22^N4))))))</f>
        <v>0.27387081305919225</v>
      </c>
      <c r="G24" s="55">
        <f>IF('[4]Discharge'!G22=0,0,IF(TRIM('[4]Discharge'!G22)="","",IF(COUNT(O6)=0,"",IF(O6=1,(((10^K4)*('[4]Discharge'!G22^N4))/100),((10^K4)*('[4]Discharge'!G22^N4))))))</f>
        <v>1.3179864619299693</v>
      </c>
      <c r="H24" s="55">
        <f>IF('[4]Discharge'!H22=0,0,IF(TRIM('[4]Discharge'!H22)="","",IF(COUNT(O6)=0,"",IF(O6=1,(((10^K4)*('[4]Discharge'!H22^N4))/100),((10^K4)*('[4]Discharge'!H22^N4))))))</f>
        <v>1.633879380359446</v>
      </c>
      <c r="I24" s="55">
        <f>IF('[4]Discharge'!I22=0,0,IF(TRIM('[4]Discharge'!I22)="","",IF(COUNT(O6)=0,"",IF(O6=1,(((10^K4)*('[4]Discharge'!I22^N4))/100),((10^K4)*('[4]Discharge'!I22^N4))))))</f>
        <v>0.2019794849520098</v>
      </c>
      <c r="J24" s="55">
        <f>IF('[4]Discharge'!J22=0,0,IF(TRIM('[4]Discharge'!J22)="","",IF(COUNT(O6)=0,"",IF(O6=1,(((10^K4)*('[4]Discharge'!J22^N4))/100),((10^K4)*('[4]Discharge'!J22^N4))))))</f>
        <v>0.930048509098407</v>
      </c>
      <c r="K24" s="55">
        <f>IF('[4]Discharge'!K22=0,0,IF(TRIM('[4]Discharge'!K22)="","",IF(COUNT(O6)=0,"",IF(O6=1,(((10^K4)*('[4]Discharge'!K22^N4))/100),((10^K4)*('[4]Discharge'!K22^N4))))))</f>
        <v>0.041679602668920485</v>
      </c>
      <c r="L24" s="55">
        <f>IF('[4]Discharge'!L22=0,0,IF(TRIM('[4]Discharge'!L22)="","",IF(COUNT(O6)=0,"",IF(O6=1,(((10^K4)*('[4]Discharge'!L22^N4))/100),((10^K4)*('[4]Discharge'!L22^N4))))))</f>
        <v>0.12713959779540515</v>
      </c>
      <c r="M24" s="55">
        <f>IF('[4]Discharge'!M22=0,0,IF(TRIM('[4]Discharge'!M22)="","",IF(COUNT(O6)=0,"",IF(O6=1,(((10^K4)*('[4]Discharge'!M22^N4))/100),((10^K4)*('[4]Discharge'!M22^N4))))))</f>
        <v>0.08485303524408835</v>
      </c>
      <c r="N24" s="55">
        <f>IF('[4]Discharge'!N22=0,0,IF(TRIM('[4]Discharge'!N22)="","",IF(COUNT(O6)=0,"",IF(O6=1,(((10^K4)*('[4]Discharge'!N22^N4))/100),((10^K4)*('[4]Discharge'!N22^N4))))))</f>
        <v>0.016187884963028032</v>
      </c>
      <c r="O24" s="88">
        <f t="shared" si="0"/>
        <v>4.821146919321205</v>
      </c>
      <c r="P24" s="74"/>
      <c r="Q24" s="44"/>
    </row>
    <row r="25" spans="2:17" ht="21.75">
      <c r="B25" s="50">
        <v>14</v>
      </c>
      <c r="C25" s="55">
        <f>IF('[4]Discharge'!C10=0,0,IF(TRIM('[4]Discharge'!C23)="","",IF(COUNT(O6)=0,"",IF(O6=1,(((10^K4)*('[4]Discharge'!C23^N4))/100),((10^K4)*('[4]Discharge'!C23^N4))))))</f>
        <v>0.003705993348581304</v>
      </c>
      <c r="D25" s="55">
        <f>IF('[4]Discharge'!D23=0,0,IF(TRIM('[4]Discharge'!D23)="","",IF(COUNT(O6)=0,"",IF(O6=1,(((10^K4)*('[4]Discharge'!D23^N4))/100),((10^K4)*('[4]Discharge'!D23^N4))))))</f>
        <v>0.041679602668920485</v>
      </c>
      <c r="E25" s="55">
        <f>IF('[4]Discharge'!E23=0,0,IF(TRIM('[4]Discharge'!E23)="","",IF(COUNT(O6)=0,"",IF(O6=1,(((10^K4)*('[4]Discharge'!E23^N4))/100),((10^K4)*('[4]Discharge'!E23^N4))))))</f>
        <v>0.16292893462905003</v>
      </c>
      <c r="F25" s="55">
        <f>IF('[4]Discharge'!F23=0,0,IF(TRIM('[4]Discharge'!F23)="","",IF(COUNT(O6)=0,"",IF(O6=1,(((10^K4)*('[4]Discharge'!F23^N4))/100),((10^K4)*('[4]Discharge'!F23^N4))))))</f>
        <v>0.22974151962706105</v>
      </c>
      <c r="G25" s="55">
        <f>IF('[4]Discharge'!G23=0,0,IF(TRIM('[4]Discharge'!G23)="","",IF(COUNT(O6)=0,"",IF(O6=1,(((10^K4)*('[4]Discharge'!G23^N4))/100),((10^K4)*('[4]Discharge'!G23^N4))))))</f>
        <v>1.3179864619299693</v>
      </c>
      <c r="H25" s="55">
        <f>IF('[4]Discharge'!H23=0,0,IF(TRIM('[4]Discharge'!H23)="","",IF(COUNT(O6)=0,"",IF(O6=1,(((10^K4)*('[4]Discharge'!H23^N4))/100),((10^K4)*('[4]Discharge'!H23^N4))))))</f>
        <v>1.5160472737207016</v>
      </c>
      <c r="I25" s="55">
        <f>IF('[4]Discharge'!I23=0,0,IF(TRIM('[4]Discharge'!I23)="","",IF(COUNT(O6)=0,"",IF(O6=1,(((10^K4)*('[4]Discharge'!I23^N4))/100),((10^K4)*('[4]Discharge'!I23^N4))))))</f>
        <v>0.6161188887453163</v>
      </c>
      <c r="J25" s="55">
        <f>IF('[4]Discharge'!J23=0,0,IF(TRIM('[4]Discharge'!J23)="","",IF(COUNT(O6)=0,"",IF(O6=1,(((10^K4)*('[4]Discharge'!J23^N4))/100),((10^K4)*('[4]Discharge'!J23^N4))))))</f>
        <v>0.8587134380183826</v>
      </c>
      <c r="K25" s="55">
        <f>IF('[4]Discharge'!K23=0,0,IF(TRIM('[4]Discharge'!K23)="","",IF(COUNT(O6)=0,"",IF(O6=1,(((10^K4)*('[4]Discharge'!K23^N4))/100),((10^K4)*('[4]Discharge'!K23^N4))))))</f>
        <v>0.08485303524408835</v>
      </c>
      <c r="L25" s="55">
        <f>IF('[4]Discharge'!L23=0,0,IF(TRIM('[4]Discharge'!L23)="","",IF(COUNT(O6)=0,"",IF(O6=1,(((10^K4)*('[4]Discharge'!L23^N4))/100),((10^K4)*('[4]Discharge'!L23^N4))))))</f>
        <v>0.16292893462905003</v>
      </c>
      <c r="M25" s="55">
        <f>IF('[4]Discharge'!M23=0,0,IF(TRIM('[4]Discharge'!M23)="","",IF(COUNT(O6)=0,"",IF(O6=1,(((10^K4)*('[4]Discharge'!M23^N4))/100),((10^K4)*('[4]Discharge'!M23^N4))))))</f>
        <v>0.08485303524408835</v>
      </c>
      <c r="N25" s="55">
        <f>IF('[4]Discharge'!N23=0,0,IF(TRIM('[4]Discharge'!N23)="","",IF(COUNT(O6)=0,"",IF(O6=1,(((10^K4)*('[4]Discharge'!N23^N4))/100),((10^K4)*('[4]Discharge'!N23^N4))))))</f>
        <v>0.016187884963028032</v>
      </c>
      <c r="O25" s="88">
        <f t="shared" si="0"/>
        <v>5.095745002768236</v>
      </c>
      <c r="P25" s="74"/>
      <c r="Q25" s="44"/>
    </row>
    <row r="26" spans="2:17" ht="21.75">
      <c r="B26" s="50">
        <v>15</v>
      </c>
      <c r="C26" s="55">
        <f>IF('[4]Discharge'!C24=0,0,IF(TRIM('[4]Discharge'!C24)="","",IF(COUNT(O6)=0,"",IF(O6=1,(((10^K4)*('[4]Discharge'!C24^N4))/100),((10^K4)*('[4]Discharge'!C24^N4))))))</f>
        <v>0.0012149191356661147</v>
      </c>
      <c r="D26" s="55">
        <f>IF('[4]Discharge'!D24=0,0,IF(TRIM('[4]Discharge'!D24)="","",IF(COUNT(O6)=0,"",IF(O6=1,(((10^K4)*('[4]Discharge'!D24^N4))/100),((10^K4)*('[4]Discharge'!D24^N4))))))</f>
        <v>0.027816989006971098</v>
      </c>
      <c r="E26" s="55">
        <f>IF('[4]Discharge'!E24=0,0,IF(TRIM('[4]Discharge'!E24)="","",IF(COUNT(O6)=0,"",IF(O6=1,(((10^K4)*('[4]Discharge'!E24^N4))/100),((10^K4)*('[4]Discharge'!E24^N4))))))</f>
        <v>0.27387081305919225</v>
      </c>
      <c r="F26" s="55">
        <f>IF('[4]Discharge'!F24=0,0,IF(TRIM('[4]Discharge'!F24)="","",IF(COUNT(O6)=0,"",IF(O6=1,(((10^K4)*('[4]Discharge'!F24^N4))/100),((10^K4)*('[4]Discharge'!F24^N4))))))</f>
        <v>0.22974151962706105</v>
      </c>
      <c r="G26" s="55">
        <f>IF('[4]Discharge'!G24=0,0,IF(TRIM('[4]Discharge'!G24)="","",IF(COUNT(O6)=0,"",IF(O6=1,(((10^K4)*('[4]Discharge'!G24^N4))/100),((10^K4)*('[4]Discharge'!G24^N4))))))</f>
        <v>5.829353011767693</v>
      </c>
      <c r="H26" s="55">
        <f>IF('[4]Discharge'!H24=0,0,IF(TRIM('[4]Discharge'!H24)="","",IF(COUNT(O6)=0,"",IF(O6=1,(((10^K4)*('[4]Discharge'!H24^N4))/100),((10^K4)*('[4]Discharge'!H24^N4))))))</f>
        <v>1.3179864619299693</v>
      </c>
      <c r="I26" s="55">
        <f>IF('[4]Discharge'!I24=0,0,IF(TRIM('[4]Discharge'!I24)="","",IF(COUNT(O6)=0,"",IF(O6=1,(((10^K4)*('[4]Discharge'!I24^N4))/100),((10^K4)*('[4]Discharge'!I24^N4))))))</f>
        <v>0.6579457856516601</v>
      </c>
      <c r="J26" s="55">
        <f>IF('[4]Discharge'!J24=0,0,IF(TRIM('[4]Discharge'!J24)="","",IF(COUNT(O6)=0,"",IF(O6=1,(((10^K4)*('[4]Discharge'!J24^N4))/100),((10^K4)*('[4]Discharge'!J24^N4))))))</f>
        <v>0.8587134380183826</v>
      </c>
      <c r="K26" s="55">
        <f>IF('[4]Discharge'!K24=0,0,IF(TRIM('[4]Discharge'!K24)="","",IF(COUNT(O6)=0,"",IF(O6=1,(((10^K4)*('[4]Discharge'!K24^N4))/100),((10^K4)*('[4]Discharge'!K24^N4))))))</f>
        <v>0.12713959779540515</v>
      </c>
      <c r="L26" s="55">
        <f>IF('[4]Discharge'!L24=0,0,IF(TRIM('[4]Discharge'!L24)="","",IF(COUNT(O6)=0,"",IF(O6=1,(((10^K4)*('[4]Discharge'!L24^N4))/100),((10^K4)*('[4]Discharge'!L24^N4))))))</f>
        <v>0.16292893462905003</v>
      </c>
      <c r="M26" s="55">
        <f>IF('[4]Discharge'!M24=0,0,IF(TRIM('[4]Discharge'!M24)="","",IF(COUNT(O6)=0,"",IF(O6=1,(((10^K4)*('[4]Discharge'!M24^N4))/100),((10^K4)*('[4]Discharge'!M24^N4))))))</f>
        <v>0.08485303524408835</v>
      </c>
      <c r="N26" s="55">
        <f>IF('[4]Discharge'!N24=0,0,IF(TRIM('[4]Discharge'!N24)="","",IF(COUNT(O6)=0,"",IF(O6=1,(((10^K4)*('[4]Discharge'!N24^N4))/100),((10^K4)*('[4]Discharge'!N24^N4))))))</f>
        <v>0.011304774364425995</v>
      </c>
      <c r="O26" s="88">
        <f t="shared" si="0"/>
        <v>9.582869280229565</v>
      </c>
      <c r="P26" s="74"/>
      <c r="Q26" s="44"/>
    </row>
    <row r="27" spans="2:17" ht="21.75">
      <c r="B27" s="50">
        <v>16</v>
      </c>
      <c r="C27" s="55">
        <f>IF('[4]Discharge'!C25=0,0,IF(TRIM('[4]Discharge'!C25)="","",IF(COUNT(O6)=0,"",IF(O6=1,(((10^K4)*('[4]Discharge'!C25^N4))/100),((10^K4)*('[4]Discharge'!C25^N4))))))</f>
        <v>0.0012149191356661147</v>
      </c>
      <c r="D27" s="55">
        <f>IF('[4]Discharge'!D25=0,0,IF(TRIM('[4]Discharge'!D25)="","",IF(COUNT(O6)=0,"",IF(O6=1,(((10^K4)*('[4]Discharge'!D25^N4))/100),((10^K4)*('[4]Discharge'!D25^N4))))))</f>
        <v>0.021706646534439027</v>
      </c>
      <c r="E27" s="55">
        <f>IF('[4]Discharge'!E25=0,0,IF(TRIM('[4]Discharge'!E25)="","",IF(COUNT(O6)=0,"",IF(O6=1,(((10^K4)*('[4]Discharge'!E25^N4))/100),((10^K4)*('[4]Discharge'!E25^N4))))))</f>
        <v>0.423076769420085</v>
      </c>
      <c r="F27" s="55">
        <f>IF('[4]Discharge'!F25=0,0,IF(TRIM('[4]Discharge'!F25)="","",IF(COUNT(O6)=0,"",IF(O6=1,(((10^K4)*('[4]Discharge'!F25^N4))/100),((10^K4)*('[4]Discharge'!F25^N4))))))</f>
        <v>0.32087337893838713</v>
      </c>
      <c r="G27" s="55">
        <f>IF('[4]Discharge'!G25=0,0,IF(TRIM('[4]Discharge'!G25)="","",IF(COUNT(O6)=0,"",IF(O6=1,(((10^K4)*('[4]Discharge'!G25^N4))/100),((10^K4)*('[4]Discharge'!G25^N4))))))</f>
        <v>10.885297921202124</v>
      </c>
      <c r="H27" s="55">
        <f>IF('[4]Discharge'!H25=0,0,IF(TRIM('[4]Discharge'!H25)="","",IF(COUNT(O6)=0,"",IF(O6=1,(((10^K4)*('[4]Discharge'!H25^N4))/100),((10^K4)*('[4]Discharge'!H25^N4))))))</f>
        <v>1.1567035157122139</v>
      </c>
      <c r="I27" s="55">
        <f>IF('[4]Discharge'!I25=0,0,IF(TRIM('[4]Discharge'!I25)="","",IF(COUNT(O6)=0,"",IF(O6=1,(((10^K4)*('[4]Discharge'!I25^N4))/100),((10^K4)*('[4]Discharge'!I25^N4))))))</f>
        <v>0.4969989609190242</v>
      </c>
      <c r="J27" s="55">
        <f>IF('[4]Discharge'!J25=0,0,IF(TRIM('[4]Discharge'!J25)="","",IF(COUNT(O6)=0,"",IF(O6=1,(((10^K4)*('[4]Discharge'!J25^N4))/100),((10^K4)*('[4]Discharge'!J25^N4))))))</f>
        <v>0.8587134380183826</v>
      </c>
      <c r="K27" s="55">
        <f>IF('[4]Discharge'!K25=0,0,IF(TRIM('[4]Discharge'!K25)="","",IF(COUNT(O6)=0,"",IF(O6=1,(((10^K4)*('[4]Discharge'!K25^N4))/100),((10^K4)*('[4]Discharge'!K25^N4))))))</f>
        <v>0.2019794849520098</v>
      </c>
      <c r="L27" s="55">
        <f>IF('[4]Discharge'!L25=0,0,IF(TRIM('[4]Discharge'!L25)="","",IF(COUNT(O6)=0,"",IF(O6=1,(((10^K4)*('[4]Discharge'!L25^N4))/100),((10^K4)*('[4]Discharge'!L25^N4))))))</f>
        <v>0.12713959779540515</v>
      </c>
      <c r="M27" s="55">
        <f>IF('[4]Discharge'!M25=0,0,IF(TRIM('[4]Discharge'!M25)="","",IF(COUNT(O6)=0,"",IF(O6=1,(((10^K4)*('[4]Discharge'!M25^N4))/100),((10^K4)*('[4]Discharge'!M25^N4))))))</f>
        <v>0.08485303524408835</v>
      </c>
      <c r="N27" s="55">
        <f>IF('[4]Discharge'!N25=0,0,IF(TRIM('[4]Discharge'!N25)="","",IF(COUNT(O6)=0,"",IF(O6=1,(((10^K4)*('[4]Discharge'!N25^N4))/100),((10^K4)*('[4]Discharge'!N25^N4))))))</f>
        <v>0.011304774364425995</v>
      </c>
      <c r="O27" s="88">
        <f t="shared" si="0"/>
        <v>14.58986244223625</v>
      </c>
      <c r="P27" s="74"/>
      <c r="Q27" s="44"/>
    </row>
    <row r="28" spans="2:17" ht="21.75">
      <c r="B28" s="50">
        <v>17</v>
      </c>
      <c r="C28" s="55">
        <f>IF('[4]Discharge'!C26=0,0,IF(TRIM('[4]Discharge'!C26)="","",IF(COUNT(O6)=0,"",IF(O6=1,(((10^K4)*('[4]Discharge'!C26^N4))/100),((10^K4)*('[4]Discharge'!C26^N4))))))</f>
        <v>0.0012149191356661147</v>
      </c>
      <c r="D28" s="55">
        <f>IF('[4]Discharge'!D26=0,0,IF(TRIM('[4]Discharge'!D26)="","",IF(COUNT(O6)=0,"",IF(O6=1,(((10^K4)*('[4]Discharge'!D26^N4))/100),((10^K4)*('[4]Discharge'!D26^N4))))))</f>
        <v>0.016187884963028032</v>
      </c>
      <c r="E28" s="55">
        <f>IF('[4]Discharge'!E26=0,0,IF(TRIM('[4]Discharge'!E26)="","",IF(COUNT(O6)=0,"",IF(O6=1,(((10^K4)*('[4]Discharge'!E26^N4))/100),((10^K4)*('[4]Discharge'!E26^N4))))))</f>
        <v>0.5356273306126886</v>
      </c>
      <c r="F28" s="55">
        <f>IF('[4]Discharge'!F26=0,0,IF(TRIM('[4]Discharge'!F26)="","",IF(COUNT(O6)=0,"",IF(O6=1,(((10^K4)*('[4]Discharge'!F26^N4))/100),((10^K4)*('[4]Discharge'!F26^N4))))))</f>
        <v>0.38782704950378183</v>
      </c>
      <c r="G28" s="55">
        <f>IF('[4]Discharge'!G26=0,0,IF(TRIM('[4]Discharge'!G26)="","",IF(COUNT(O6)=0,"",IF(O6=1,(((10^K4)*('[4]Discharge'!G26^N4))/100),((10^K4)*('[4]Discharge'!G26^N4))))))</f>
        <v>4.713458492856565</v>
      </c>
      <c r="H28" s="55">
        <f>IF('[4]Discharge'!H26=0,0,IF(TRIM('[4]Discharge'!H26)="","",IF(COUNT(O6)=0,"",IF(O6=1,(((10^K4)*('[4]Discharge'!H26^N4))/100),((10^K4)*('[4]Discharge'!H26^N4))))))</f>
        <v>0.930048509098407</v>
      </c>
      <c r="I28" s="55">
        <f>IF('[4]Discharge'!I26=0,0,IF(TRIM('[4]Discharge'!I26)="","",IF(COUNT(O6)=0,"",IF(O6=1,(((10^K4)*('[4]Discharge'!I26^N4))/100),((10^K4)*('[4]Discharge'!I26^N4))))))</f>
        <v>0.6161188887453163</v>
      </c>
      <c r="J28" s="55">
        <f>IF('[4]Discharge'!J26=0,0,IF(TRIM('[4]Discharge'!J26)="","",IF(COUNT(O6)=0,"",IF(O6=1,(((10^K4)*('[4]Discharge'!J26^N4))/100),((10^K4)*('[4]Discharge'!J26^N4))))))</f>
        <v>0.8587134380183826</v>
      </c>
      <c r="K28" s="55">
        <f>IF('[4]Discharge'!K26=0,0,IF(TRIM('[4]Discharge'!K26)="","",IF(COUNT(O6)=0,"",IF(O6=1,(((10^K4)*('[4]Discharge'!K26^N4))/100),((10^K4)*('[4]Discharge'!K26^N4))))))</f>
        <v>0.12713959779540515</v>
      </c>
      <c r="L28" s="55">
        <f>IF('[4]Discharge'!L26=0,0,IF(TRIM('[4]Discharge'!L26)="","",IF(COUNT(O6)=0,"",IF(O6=1,(((10^K4)*('[4]Discharge'!L26^N4))/100),((10^K4)*('[4]Discharge'!L26^N4))))))</f>
        <v>0.12713959779540515</v>
      </c>
      <c r="M28" s="55">
        <f>IF('[4]Discharge'!M26=0,0,IF(TRIM('[4]Discharge'!M26)="","",IF(COUNT(O6)=0,"",IF(O6=1,(((10^K4)*('[4]Discharge'!M26^N4))/100),((10^K4)*('[4]Discharge'!M26^N4))))))</f>
        <v>0.08485303524408835</v>
      </c>
      <c r="N28" s="55">
        <f>IF('[4]Discharge'!N26=0,0,IF(TRIM('[4]Discharge'!N26)="","",IF(COUNT(O6)=0,"",IF(O6=1,(((10^K4)*('[4]Discharge'!N26^N4))/100),((10^K4)*('[4]Discharge'!N26^N4))))))</f>
        <v>0.011304774364425995</v>
      </c>
      <c r="O28" s="88">
        <f t="shared" si="0"/>
        <v>8.40963351813316</v>
      </c>
      <c r="P28" s="74"/>
      <c r="Q28" s="44"/>
    </row>
    <row r="29" spans="2:17" ht="21.75">
      <c r="B29" s="50">
        <v>18</v>
      </c>
      <c r="C29" s="55">
        <f>IF('[4]Discharge'!C27=0,0,IF(TRIM('[4]Discharge'!C27)="","",IF(COUNT(O6)=0,"",IF(O6=1,(((10^K4)*('[4]Discharge'!C27^N4))/100),((10^K4)*('[4]Discharge'!C27^N4))))))</f>
        <v>0.0012149191356661147</v>
      </c>
      <c r="D29" s="55">
        <f>IF('[4]Discharge'!D27=0,0,IF(TRIM('[4]Discharge'!D27)="","",IF(COUNT(O6)=0,"",IF(O6=1,(((10^K4)*('[4]Discharge'!D27^N4))/100),((10^K4)*('[4]Discharge'!D27^N4))))))</f>
        <v>0.016187884963028032</v>
      </c>
      <c r="E29" s="55">
        <f>IF('[4]Discharge'!E27=0,0,IF(TRIM('[4]Discharge'!E27)="","",IF(COUNT(O6)=0,"",IF(O6=1,(((10^K4)*('[4]Discharge'!E27^N4))/100),((10^K4)*('[4]Discharge'!E27^N4))))))</f>
        <v>0.6579457856516601</v>
      </c>
      <c r="F29" s="55">
        <f>IF('[4]Discharge'!F27=0,0,IF(TRIM('[4]Discharge'!F27)="","",IF(COUNT(O6)=0,"",IF(O6=1,(((10^K4)*('[4]Discharge'!F27^N4))/100),((10^K4)*('[4]Discharge'!F27^N4))))))</f>
        <v>0.22974151962706105</v>
      </c>
      <c r="G29" s="55">
        <f>IF('[4]Discharge'!G27=0,0,IF(TRIM('[4]Discharge'!G27)="","",IF(COUNT(O6)=0,"",IF(O6=1,(((10^K4)*('[4]Discharge'!G27^N4))/100),((10^K4)*('[4]Discharge'!G27^N4))))))</f>
        <v>4.275396767954284</v>
      </c>
      <c r="H29" s="55">
        <f>IF('[4]Discharge'!H27=0,0,IF(TRIM('[4]Discharge'!H27)="","",IF(COUNT(O6)=0,"",IF(O6=1,(((10^K4)*('[4]Discharge'!H27^N4))/100),((10^K4)*('[4]Discharge'!H27^N4))))))</f>
        <v>1.8794110954335614</v>
      </c>
      <c r="I29" s="55">
        <f>IF('[4]Discharge'!I27=0,0,IF(TRIM('[4]Discharge'!I27)="","",IF(COUNT(O6)=0,"",IF(O6=1,(((10^K4)*('[4]Discharge'!I27^N4))/100),((10^K4)*('[4]Discharge'!I27^N4))))))</f>
        <v>0.8587134380183826</v>
      </c>
      <c r="J29" s="55">
        <f>IF('[4]Discharge'!J27=0,0,IF(TRIM('[4]Discharge'!J27)="","",IF(COUNT(O6)=0,"",IF(O6=1,(((10^K4)*('[4]Discharge'!J27^N4))/100),((10^K4)*('[4]Discharge'!J27^N4))))))</f>
        <v>0.930048509098407</v>
      </c>
      <c r="K29" s="55">
        <f>IF('[4]Discharge'!K27=0,0,IF(TRIM('[4]Discharge'!K27)="","",IF(COUNT(O6)=0,"",IF(O6=1,(((10^K4)*('[4]Discharge'!K27^N4))/100),((10^K4)*('[4]Discharge'!K27^N4))))))</f>
        <v>0.0753151293589822</v>
      </c>
      <c r="L29" s="55">
        <f>IF('[4]Discharge'!L27=0,0,IF(TRIM('[4]Discharge'!L27)="","",IF(COUNT(O6)=0,"",IF(O6=1,(((10^K4)*('[4]Discharge'!L27^N4))/100),((10^K4)*('[4]Discharge'!L27^N4))))))</f>
        <v>0.0753151293589822</v>
      </c>
      <c r="M29" s="55">
        <f>IF('[4]Discharge'!M27=0,0,IF(TRIM('[4]Discharge'!M27)="","",IF(COUNT(O6)=0,"",IF(O6=1,(((10^K4)*('[4]Discharge'!M27^N4))/100),((10^K4)*('[4]Discharge'!M27^N4))))))</f>
        <v>0.06621402636195237</v>
      </c>
      <c r="N29" s="55">
        <f>IF('[4]Discharge'!N27=0,0,IF(TRIM('[4]Discharge'!N27)="","",IF(COUNT(O6)=0,"",IF(O6=1,(((10^K4)*('[4]Discharge'!N27^N4))/100),((10^K4)*('[4]Discharge'!N27^N4))))))</f>
        <v>0.011304774364425995</v>
      </c>
      <c r="O29" s="88">
        <f t="shared" si="0"/>
        <v>9.076808979326392</v>
      </c>
      <c r="P29" s="74"/>
      <c r="Q29" s="44"/>
    </row>
    <row r="30" spans="2:17" ht="21.75">
      <c r="B30" s="50">
        <v>19</v>
      </c>
      <c r="C30" s="55">
        <f>IF('[4]Discharge'!C28=0,0,IF(TRIM('[4]Discharge'!C28)="","",IF(COUNT(O6)=0,"",IF(O6=1,(((10^K4)*('[4]Discharge'!C28^N4))/100),((10^K4)*('[4]Discharge'!C28^N4))))))</f>
        <v>0.0012149191356661147</v>
      </c>
      <c r="D30" s="55">
        <f>IF('[4]Discharge'!D28=0,0,IF(TRIM('[4]Discharge'!D28)="","",IF(COUNT(O6)=0,"",IF(O6=1,(((10^K4)*('[4]Discharge'!D28^N4))/100),((10^K4)*('[4]Discharge'!D28^N4))))))</f>
        <v>0.011304774364425995</v>
      </c>
      <c r="E30" s="55">
        <f>IF('[4]Discharge'!E28=0,0,IF('[4]Discharge'!E28=0,0,IF(TRIM('[4]Discharge'!E28)="","",IF(COUNT(O6)=0,"",IF(O6=1,(((10^K4)*('[4]Discharge'!E28^N4))/100),((10^K4)*('[4]Discharge'!E28^N4)))))))</f>
        <v>0.16292893462905003</v>
      </c>
      <c r="F30" s="55">
        <f>IF('[4]Discharge'!F28=0,0,IF(TRIM('[4]Discharge'!F28)="","",IF(COUNT(O6)=0,"",IF(O6=1,(((10^K4)*('[4]Discharge'!F28^N4))/100),((10^K4)*('[4]Discharge'!F28^N4))))))</f>
        <v>0.32087337893838713</v>
      </c>
      <c r="G30" s="55">
        <f>IF('[4]Discharge'!G28=0,0,IF(TRIM('[4]Discharge'!G28)="","",IF(COUNT(O6)=0,"",IF(O6=1,(((10^K4)*('[4]Discharge'!G28^N4))/100),((10^K4)*('[4]Discharge'!G28^N4))))))</f>
        <v>3.85370270927</v>
      </c>
      <c r="H30" s="55">
        <f>IF('[4]Discharge'!H28=0,0,IF(TRIM('[4]Discharge'!H28)="","",IF(COUNT(O6)=0,"",IF(O6=1,(((10^K4)*('[4]Discharge'!H28^N4))/100),((10^K4)*('[4]Discharge'!H28^N4))))))</f>
        <v>1.3179864619299693</v>
      </c>
      <c r="I30" s="55">
        <f>IF('[4]Discharge'!I28=0,0,IF(TRIM('[4]Discharge'!I28)="","",IF(COUNT(O6)=0,"",IF(O6=1,(((10^K4)*('[4]Discharge'!I28^N4))/100),((10^K4)*('[4]Discharge'!I28^N4))))))</f>
        <v>0.6579457856516601</v>
      </c>
      <c r="J30" s="55">
        <f>IF('[4]Discharge'!J28=0,0,IF(TRIM('[4]Discharge'!J28)="","",IF(COUNT(O6)=0,"",IF(O6=1,(((10^K4)*('[4]Discharge'!J28^N4))/100),((10^K4)*('[4]Discharge'!J28^N4))))))</f>
        <v>0.930048509098407</v>
      </c>
      <c r="K30" s="55">
        <f>IF('[4]Discharge'!K28=0,0,IF(TRIM('[4]Discharge'!K28)="","",IF(COUNT(O6)=0,"",IF(O6=1,(((10^K4)*('[4]Discharge'!K28^N4))/100),((10^K4)*('[4]Discharge'!K28^N4))))))</f>
        <v>0.08485303524408835</v>
      </c>
      <c r="L30" s="55">
        <f>IF('[4]Discharge'!L28=0,0,IF(TRIM('[4]Discharge'!L28)="","",IF(COUNT(O6)=0,"",IF(O6=1,(((10^K4)*('[4]Discharge'!L28^N4))/100),((10^K4)*('[4]Discharge'!L28^N4))))))</f>
        <v>0.04937957781666581</v>
      </c>
      <c r="M30" s="55">
        <f>IF('[4]Discharge'!M28=0,0,IF(TRIM('[4]Discharge'!M28)="","",IF(COUNT(O6)=0,"",IF(O6=1,(((10^K4)*('[4]Discharge'!M28^N4))/100),((10^K4)*('[4]Discharge'!M28^N4))))))</f>
        <v>0.06621402636195237</v>
      </c>
      <c r="N30" s="55">
        <f>IF('[4]Discharge'!N28=0,0,IF(TRIM('[4]Discharge'!N28)="","",IF(COUNT(O6)=0,"",IF(O6=1,(((10^K4)*('[4]Discharge'!N28^N4))/100),((10^K4)*('[4]Discharge'!N28^N4))))))</f>
        <v>0.011304774364425995</v>
      </c>
      <c r="O30" s="88">
        <f t="shared" si="0"/>
        <v>7.467756886804698</v>
      </c>
      <c r="P30" s="74"/>
      <c r="Q30" s="44"/>
    </row>
    <row r="31" spans="2:17" ht="21.75">
      <c r="B31" s="50">
        <v>20</v>
      </c>
      <c r="C31" s="55">
        <f>IF('[4]Discharge'!C29=0,0,IF(TRIM('[4]Discharge'!C29)="","",IF(COUNT(O6)=0,"",IF(O6=1,(((10^K4)*('[4]Discharge'!C29^N4))/100),((10^K4)*('[4]Discharge'!C29^N4))))))</f>
        <v>0.0012149191356661147</v>
      </c>
      <c r="D31" s="55">
        <f>IF('[4]Discharge'!D29=0,0,IF(TRIM('[4]Discharge'!D29)="","",IF(COUNT(O6)=0,"",IF(O6=1,(((10^K4)*('[4]Discharge'!D29^N4))/100),((10^K4)*('[4]Discharge'!D29^N4))))))</f>
        <v>0.011304774364425995</v>
      </c>
      <c r="E31" s="55">
        <f>IF('[4]Discharge'!E29=0,0,IF(TRIM('[4]Discharge'!E29)="","",IF(COUNT(O6)=0,"",IF(O6=1,(((10^K4)*('[4]Discharge'!E29^N4))/100),((10^K4)*('[4]Discharge'!E29^N4))))))</f>
        <v>0.27387081305919225</v>
      </c>
      <c r="F31" s="55">
        <f>IF('[4]Discharge'!F29=0,0,IF(TRIM('[4]Discharge'!F29)="","",IF(COUNT(O6)=0,"",IF(O6=1,(((10^K4)*('[4]Discharge'!F29^N4))/100),((10^K4)*('[4]Discharge'!F29^N4))))))</f>
        <v>0.3537504084825318</v>
      </c>
      <c r="G31" s="55">
        <f>IF('[4]Discharge'!G29=0,0,IF(TRIM('[4]Discharge'!G29)="","",IF(COUNT(O6)=0,"",IF(O6=1,(((10^K4)*('[4]Discharge'!G29^N4))/100),((10^K4)*('[4]Discharge'!G29^N4))))))</f>
        <v>7.66597609505162</v>
      </c>
      <c r="H31" s="55">
        <f>IF('[4]Discharge'!H29=0,0,IF(TRIM('[4]Discharge'!H29)="","",IF(COUNT(O6)=0,"",IF(O6=1,(((10^K4)*('[4]Discharge'!H29^N4))/100),((10^K4)*('[4]Discharge'!H29^N4))))))</f>
        <v>2.5483570517132113</v>
      </c>
      <c r="I31" s="55">
        <f>IF('[4]Discharge'!I29=0,0,IF(TRIM('[4]Discharge'!I29)="","",IF(COUNT(O6)=0,"",IF(O6=1,(((10^K4)*('[4]Discharge'!I29^N4))/100),((10^K4)*('[4]Discharge'!I29^N4))))))</f>
        <v>0.6161188887453163</v>
      </c>
      <c r="J31" s="55">
        <f>IF('[4]Discharge'!J29=0,0,IF(TRIM('[4]Discharge'!J29)="","",IF(COUNT(O6)=0,"",IF(O6=1,(((10^K4)*('[4]Discharge'!J29^N4))/100),((10^K4)*('[4]Discharge'!J29^N4))))))</f>
        <v>1.003517529889199</v>
      </c>
      <c r="K31" s="55">
        <f>IF('[4]Discharge'!K29=0,0,IF(TRIM('[4]Discharge'!K29)="","",IF(COUNT(O6)=0,"",IF(O6=1,(((10^K4)*('[4]Discharge'!K29^N4))/100),((10^K4)*('[4]Discharge'!K29^N4))))))</f>
        <v>0.06621402636195237</v>
      </c>
      <c r="L31" s="55">
        <f>IF('[4]Discharge'!L29=0,0,IF(TRIM('[4]Discharge'!L29)="","",IF(COUNT(O6)=0,"",IF(O6=1,(((10^K4)*('[4]Discharge'!L29^N4))/100),((10^K4)*('[4]Discharge'!L29^N4))))))</f>
        <v>0.06621402636195237</v>
      </c>
      <c r="M31" s="55">
        <f>IF('[4]Discharge'!M29=0,0,IF(TRIM('[4]Discharge'!M29)="","",IF(COUNT(O6)=0,"",IF(O6=1,(((10^K4)*('[4]Discharge'!M29^N4))/100),((10^K4)*('[4]Discharge'!M29^N4))))))</f>
        <v>0.057563633962910796</v>
      </c>
      <c r="N31" s="55">
        <f>IF('[4]Discharge'!N29=0,0,IF(TRIM('[4]Discharge'!N29)="","",IF(COUNT(O6)=0,"",IF(O6=1,(((10^K4)*('[4]Discharge'!N29^N4))/100),((10^K4)*('[4]Discharge'!N29^N4))))))</f>
        <v>0.007115992330619248</v>
      </c>
      <c r="O31" s="88">
        <f t="shared" si="0"/>
        <v>12.671218159458599</v>
      </c>
      <c r="P31" s="74"/>
      <c r="Q31" s="44"/>
    </row>
    <row r="32" spans="2:17" ht="21.75">
      <c r="B32" s="50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88"/>
      <c r="P32" s="74"/>
      <c r="Q32" s="44"/>
    </row>
    <row r="33" spans="2:17" ht="21.75">
      <c r="B33" s="50">
        <v>21</v>
      </c>
      <c r="C33" s="55">
        <f>IF('[4]Discharge'!C31=0,0,IF(TRIM('[4]Discharge'!C31)="","",IF(COUNT(O6)=0,"",IF(O6=1,(((10^K4)*('[4]Discharge'!C31^N4))/100),((10^K4)*('[4]Discharge'!C31^N4))))))</f>
        <v>0.0012149191356661147</v>
      </c>
      <c r="D33" s="55">
        <f>IF('[4]Discharge'!D31=0,0,IF(TRIM('[4]Discharge'!D31)="","",IF(COUNT(O6)=0,"",IF(O6=1,(((10^K4)*('[4]Discharge'!D31^N4))/100),((10^K4)*('[4]Discharge'!D31^N4))))))</f>
        <v>0.011304774364425995</v>
      </c>
      <c r="E33" s="55">
        <f>IF('[4]Discharge'!E31=0,0,IF(TRIM('[4]Discharge'!E31)="","",IF(COUNT(O6)=0,"",IF(O6=1,(((10^K4)*('[4]Discharge'!E31^N4))/100),((10^K4)*('[4]Discharge'!E31^N4))))))</f>
        <v>0.423076769420085</v>
      </c>
      <c r="F33" s="55">
        <f>IF('[4]Discharge'!F31=0,0,IF(TRIM('[4]Discharge'!F31)="","",IF(COUNT(O6)=0,"",IF(O6=1,(((10^K4)*('[4]Discharge'!F31^N4))/100),((10^K4)*('[4]Discharge'!F31^N4))))))</f>
        <v>0.423076769420085</v>
      </c>
      <c r="G33" s="55">
        <f>IF('[4]Discharge'!G31=0,0,IF(TRIM('[4]Discharge'!G31)="","",IF(COUNT(O6)=0,"",IF(O6=1,(((10^K4)*('[4]Discharge'!G31^N4))/100),((10^K4)*('[4]Discharge'!G31^N4))))))</f>
        <v>71.33160347345017</v>
      </c>
      <c r="H33" s="55">
        <f>IF('[4]Discharge'!H31=0,0,IF(TRIM('[4]Discharge'!H31)="","",IF(COUNT(O6)=0,"",IF(O6=1,(((10^K4)*('[4]Discharge'!H31^N4))/100),((10^K4)*('[4]Discharge'!H31^N4))))))</f>
        <v>7.346769832269536</v>
      </c>
      <c r="I33" s="55">
        <f>IF('[4]Discharge'!I31=0,0,IF(TRIM('[4]Discharge'!I31)="","",IF(COUNT(O6)=0,"",IF(O6=1,(((10^K4)*('[4]Discharge'!I31^N4))/100),((10^K4)*('[4]Discharge'!I31^N4))))))</f>
        <v>0.5753402048945037</v>
      </c>
      <c r="J33" s="55">
        <f>IF('[4]Discharge'!J31=0,0,IF(TRIM('[4]Discharge'!J31)="","",IF(COUNT(O6)=0,"",IF(O6=1,(((10^K4)*('[4]Discharge'!J31^N4))/100),((10^K4)*('[4]Discharge'!J31^N4))))))</f>
        <v>0.8587134380183826</v>
      </c>
      <c r="K33" s="55">
        <f>IF('[4]Discharge'!K31=0,0,IF(TRIM('[4]Discharge'!K31)="","",IF(COUNT(O6)=0,"",IF(O6=1,(((10^K4)*('[4]Discharge'!K31^N4))/100),((10^K4)*('[4]Discharge'!K31^N4))))))</f>
        <v>0.06621402636195237</v>
      </c>
      <c r="L33" s="55">
        <f>IF('[4]Discharge'!L31=0,0,IF(TRIM('[4]Discharge'!L31)="","",IF(COUNT(O6)=0,"",IF(O6=1,(((10^K4)*('[4]Discharge'!L31^N4))/100),((10^K4)*('[4]Discharge'!L31^N4))))))</f>
        <v>0.06621402636195237</v>
      </c>
      <c r="M33" s="55">
        <f>IF('[4]Discharge'!M31=0,0,IF(TRIM('[4]Discharge'!M31)="","",IF(COUNT(O6)=0,"",IF(O6=1,(((10^K4)*('[4]Discharge'!M31^N4))/100),((10^K4)*('[4]Discharge'!M31^N4))))))</f>
        <v>0.021706646534439027</v>
      </c>
      <c r="N33" s="55">
        <f>IF('[4]Discharge'!N31=0,0,IF(TRIM('[4]Discharge'!N31)="","",IF(COUNT(O6)=0,"",IF(O6=1,(((10^K4)*('[4]Discharge'!N31^N4))/100),((10^K4)*('[4]Discharge'!N31^N4))))))</f>
        <v>0.003705993348581304</v>
      </c>
      <c r="O33" s="88">
        <f t="shared" si="0"/>
        <v>81.12894087357977</v>
      </c>
      <c r="P33" s="74"/>
      <c r="Q33" s="44"/>
    </row>
    <row r="34" spans="2:17" ht="21.75">
      <c r="B34" s="50">
        <v>22</v>
      </c>
      <c r="C34" s="55">
        <f>IF('[4]Discharge'!C32=0,0,IF(TRIM('[4]Discharge'!C32)="","",IF(COUNT(O6)=0,"",IF(O6=1,(((10^K4)*('[4]Discharge'!C32^N4))/100),((10^K4)*('[4]Discharge'!C32^N4))))))</f>
        <v>0.0012149191356661147</v>
      </c>
      <c r="D34" s="55">
        <f>IF('[4]Discharge'!D32=0,0,IF(TRIM('[4]Discharge'!D32)="","",IF(COUNT(O6)=0,"",IF(O6=1,(((10^K4)*('[4]Discharge'!D32^N4))/100),((10^K4)*('[4]Discharge'!D32^N4))))))</f>
        <v>0.011304774364425995</v>
      </c>
      <c r="E34" s="55">
        <f>IF('[4]Discharge'!E32=0,0,IF(TRIM('[4]Discharge'!E32)="","",IF(COUNT(O6)=0,"",IF(O6=1,(((10^K4)*('[4]Discharge'!E32^N4))/100),((10^K4)*('[4]Discharge'!E32^N4))))))</f>
        <v>0.27387081305919225</v>
      </c>
      <c r="F34" s="55">
        <f>IF('[4]Discharge'!F32=0,0,IF(TRIM('[4]Discharge'!F32)="","",IF(COUNT(O6)=0,"",IF(O6=1,(((10^K4)*('[4]Discharge'!F32^N4))/100),((10^K4)*('[4]Discharge'!F32^N4))))))</f>
        <v>0.423076769420085</v>
      </c>
      <c r="G34" s="55">
        <f>IF('[4]Discharge'!G32=0,0,IF(TRIM('[4]Discharge'!G32)="","",IF(COUNT(O6)=0,"",IF(O6=1,(((10^K4)*('[4]Discharge'!G32^N4))/100),((10^K4)*('[4]Discharge'!G32^N4))))))</f>
        <v>111.0008485597008</v>
      </c>
      <c r="H34" s="55">
        <f>IF('[4]Discharge'!H32=0,0,IF(TRIM('[4]Discharge'!H32)="","",IF(COUNT(O6)=0,"",IF(O6=1,(((10^K4)*('[4]Discharge'!H32^N4))/100),((10^K4)*('[4]Discharge'!H32^N4))))))</f>
        <v>6.420365170154398</v>
      </c>
      <c r="I34" s="55">
        <f>IF('[4]Discharge'!I32=0,0,IF(TRIM('[4]Discharge'!I32)="","",IF(COUNT(O6)=0,"",IF(O6=1,(((10^K4)*('[4]Discharge'!I32^N4))/100),((10^K4)*('[4]Discharge'!I32^N4))))))</f>
        <v>0.5753402048945037</v>
      </c>
      <c r="J34" s="55">
        <f>IF('[4]Discharge'!J32=0,0,IF(TRIM('[4]Discharge'!J32)="","",IF(COUNT(O6)=0,"",IF(O6=1,(((10^K4)*('[4]Discharge'!J32^N4))/100),((10^K4)*('[4]Discharge'!J32^N4))))))</f>
        <v>0.8587134380183826</v>
      </c>
      <c r="K34" s="55">
        <f>IF('[4]Discharge'!K32=0,0,IF(TRIM('[4]Discharge'!K32)="","",IF(COUNT(O6)=0,"",IF(O6=1,(((10^K4)*('[4]Discharge'!K32^N4))/100),((10^K4)*('[4]Discharge'!K32^N4))))))</f>
        <v>0.057563633962910796</v>
      </c>
      <c r="L34" s="55">
        <f>IF('[4]Discharge'!L32=0,0,IF(TRIM('[4]Discharge'!L32)="","",IF(COUNT(O6)=0,"",IF(O6=1,(((10^K4)*('[4]Discharge'!L32^N4))/100),((10^K4)*('[4]Discharge'!L32^N4))))))</f>
        <v>0.041679602668920485</v>
      </c>
      <c r="M34" s="55">
        <f>IF('[4]Discharge'!M32=0,0,IF(TRIM('[4]Discharge'!M32)="","",IF(COUNT(O6)=0,"",IF(O6=1,(((10^K4)*('[4]Discharge'!M32^N4))/100),((10^K4)*('[4]Discharge'!M32^N4))))))</f>
        <v>0.016187884963028032</v>
      </c>
      <c r="N34" s="55">
        <f>IF('[4]Discharge'!N32=0,0,IF(TRIM('[4]Discharge'!N32)="","",IF(COUNT(O6)=0,"",IF(O6=1,(((10^K4)*('[4]Discharge'!N32^N4))/100),((10^K4)*('[4]Discharge'!N32^N4))))))</f>
        <v>0.003705993348581304</v>
      </c>
      <c r="O34" s="88">
        <f t="shared" si="0"/>
        <v>119.68387176369089</v>
      </c>
      <c r="P34" s="74"/>
      <c r="Q34" s="44"/>
    </row>
    <row r="35" spans="2:17" ht="21.75">
      <c r="B35" s="50">
        <v>23</v>
      </c>
      <c r="C35" s="55">
        <f>IF('[4]Discharge'!C33=0,0,IF(TRIM('[4]Discharge'!C33)="","",IF(COUNT(O6)=0,"",IF(O6=1,(((10^K4)*('[4]Discharge'!C33^N4))/100),((10^K4)*('[4]Discharge'!C33^N4))))))</f>
        <v>0.0012149191356661147</v>
      </c>
      <c r="D35" s="55">
        <f>IF('[4]Discharge'!D33=0,0,IF(TRIM('[4]Discharge'!D33)="","",IF(COUNT(O6)=0,"",IF(O6=1,(((10^K4)*('[4]Discharge'!D33^N4))/100),((10^K4)*('[4]Discharge'!D33^N4))))))</f>
        <v>0.011304774364425995</v>
      </c>
      <c r="E35" s="55">
        <f>IF('[4]Discharge'!E33=0,0,IF(TRIM('[4]Discharge'!E33)="","",IF(COUNT(O6)=0,"",IF(O6=1,(((10^K4)*('[4]Discharge'!E33^N4))/100),((10^K4)*('[4]Discharge'!E33^N4))))))</f>
        <v>0.12713959779540515</v>
      </c>
      <c r="F35" s="55">
        <f>IF('[4]Discharge'!F33=0,0,IF(TRIM('[4]Discharge'!F33)="","",IF(COUNT(O6)=0,"",IF(O6=1,(((10^K4)*('[4]Discharge'!F33^N4))/100),((10^K4)*('[4]Discharge'!F33^N4))))))</f>
        <v>0.5356273306126886</v>
      </c>
      <c r="G35" s="55">
        <f>IF('[4]Discharge'!G33=0,0,IF(TRIM('[4]Discharge'!G33)="","",IF(COUNT(O6)=0,"",IF(O6=1,(((10^K4)*('[4]Discharge'!G33^N4))/100),((10^K4)*('[4]Discharge'!G33^N4))))))</f>
        <v>50.03225284509847</v>
      </c>
      <c r="H35" s="55">
        <f>IF('[4]Discharge'!H33=0,0,IF(TRIM('[4]Discharge'!H33)="","",IF(COUNT(O6)=0,"",IF(O6=1,(((10^K4)*('[4]Discharge'!H33^N4))/100),((10^K4)*('[4]Discharge'!H33^N4))))))</f>
        <v>3.4487950134380396</v>
      </c>
      <c r="I35" s="55">
        <f>IF('[4]Discharge'!I33=0,0,IF(TRIM('[4]Discharge'!I33)="","",IF(COUNT(O6)=0,"",IF(O6=1,(((10^K4)*('[4]Discharge'!I33^N4))/100),((10^K4)*('[4]Discharge'!I33^N4))))))</f>
        <v>0.6161188887453163</v>
      </c>
      <c r="J35" s="55">
        <f>IF('[4]Discharge'!J33=0,0,IF(TRIM('[4]Discharge'!J33)="","",IF(COUNT(O6)=0,"",IF(O6=1,(((10^K4)*('[4]Discharge'!J33^N4))/100),((10^K4)*('[4]Discharge'!J33^N4))))))</f>
        <v>0.7895541270285225</v>
      </c>
      <c r="K35" s="55">
        <f>IF('[4]Discharge'!K33=0,0,IF(TRIM('[4]Discharge'!K33)="","",IF(COUNT(O6)=0,"",IF(O6=1,(((10^K4)*('[4]Discharge'!K33^N4))/100),((10^K4)*('[4]Discharge'!K33^N4))))))</f>
        <v>0.057563633962910796</v>
      </c>
      <c r="L35" s="55">
        <f>IF('[4]Discharge'!L33=0,0,IF(TRIM('[4]Discharge'!L33)="","",IF(COUNT(O6)=0,"",IF(O6=1,(((10^K4)*('[4]Discharge'!L33^N4))/100),((10^K4)*('[4]Discharge'!L33^N4))))))</f>
        <v>0.057563633962910796</v>
      </c>
      <c r="M35" s="55">
        <f>IF('[4]Discharge'!M33=0,0,IF(TRIM('[4]Discharge'!M33)="","",IF(COUNT(O6)=0,"",IF(O6=1,(((10^K4)*('[4]Discharge'!M33^N4))/100),((10^K4)*('[4]Discharge'!M33^N4))))))</f>
        <v>0.016187884963028032</v>
      </c>
      <c r="N35" s="55">
        <f>IF('[4]Discharge'!N33=0,0,IF(TRIM('[4]Discharge'!N33)="","",IF(COUNT(O6)=0,"",IF(O6=1,(((10^K4)*('[4]Discharge'!N33^N4))/100),((10^K4)*('[4]Discharge'!N33^N4))))))</f>
        <v>0.003705993348581304</v>
      </c>
      <c r="O35" s="88">
        <f t="shared" si="0"/>
        <v>55.697028642455976</v>
      </c>
      <c r="P35" s="74"/>
      <c r="Q35" s="44"/>
    </row>
    <row r="36" spans="2:17" ht="21.75">
      <c r="B36" s="50">
        <v>24</v>
      </c>
      <c r="C36" s="55">
        <f>IF('[4]Discharge'!C34=0,0,IF(TRIM('[4]Discharge'!C34)="","",IF(COUNT(O6)=0,"",IF(O6=1,(((10^K4)*('[4]Discharge'!C34^N4))/100),((10^K4)*('[4]Discharge'!C34^N4))))))</f>
        <v>0.0012149191356661147</v>
      </c>
      <c r="D36" s="55">
        <f>IF('[4]Discharge'!D34=0,0,IF(TRIM('[4]Discharge'!D34)="","",IF(COUNT(O6)=0,"",IF(O6=1,(((10^K4)*('[4]Discharge'!D34^N4))/100),((10^K4)*('[4]Discharge'!D34^N4))))))</f>
        <v>0.007115992330619248</v>
      </c>
      <c r="E36" s="55">
        <f>IF('[4]Discharge'!E34=0,0,IF(TRIM('[4]Discharge'!E34)="","",IF(COUNT(O6)=0,"",IF(O6=1,(((10^K4)*('[4]Discharge'!E34^N4))/100),((10^K4)*('[4]Discharge'!E34^N4))))))</f>
        <v>0.2892247613171007</v>
      </c>
      <c r="F36" s="55">
        <f>IF('[4]Discharge'!F34=0,0,IF(TRIM('[4]Discharge'!F34)="","",IF(COUNT(O6)=0,"",IF(O6=1,(((10^K4)*('[4]Discharge'!F34^N4))/100),((10^K4)*('[4]Discharge'!F34^N4))))))</f>
        <v>0.5356273306126886</v>
      </c>
      <c r="G36" s="55">
        <f>IF('[4]Discharge'!G34=0,0,IF(TRIM('[4]Discharge'!G34)="","",IF(COUNT(O6)=0,"",IF(O6=1,(((10^K4)*('[4]Discharge'!G34^N4))/100),((10^K4)*('[4]Discharge'!G34^N4))))))</f>
        <v>19.431959558998425</v>
      </c>
      <c r="H36" s="55">
        <f>IF('[4]Discharge'!H34=0,0,IF(TRIM('[4]Discharge'!H34)="","",IF(COUNT(O6)=0,"",IF(O6=1,(((10^K4)*('[4]Discharge'!H34^N4))/100),((10^K4)*('[4]Discharge'!H34^N4))))))</f>
        <v>4.062478493406949</v>
      </c>
      <c r="I36" s="55">
        <f>IF('[4]Discharge'!I34=0,0,IF(TRIM('[4]Discharge'!I34)="","",IF(COUNT(O6)=0,"",IF(O6=1,(((10^K4)*('[4]Discharge'!I34^N4))/100),((10^K4)*('[4]Discharge'!I34^N4))))))</f>
        <v>0.6161188887453163</v>
      </c>
      <c r="J36" s="55">
        <f>IF('[4]Discharge'!J34=0,0,IF(TRIM('[4]Discharge'!J34)="","",IF(COUNT(O6)=0,"",IF(O6=1,(((10^K4)*('[4]Discharge'!J34^N4))/100),((10^K4)*('[4]Discharge'!J34^N4))))))</f>
        <v>0.7895541270285225</v>
      </c>
      <c r="K36" s="55">
        <f>IF('[4]Discharge'!K34=0,0,IF(TRIM('[4]Discharge'!K34)="","",IF(COUNT(O6)=0,"",IF(O6=1,(((10^K4)*('[4]Discharge'!K34^N4))/100),((10^K4)*('[4]Discharge'!K34^N4))))))</f>
        <v>0.08485303524408835</v>
      </c>
      <c r="L36" s="55">
        <f>IF('[4]Discharge'!L34=0,0,IF(TRIM('[4]Discharge'!L34)="","",IF(COUNT(O6)=0,"",IF(O6=1,(((10^K4)*('[4]Discharge'!L34^N4))/100),((10^K4)*('[4]Discharge'!L34^N4))))))</f>
        <v>0.041679602668920485</v>
      </c>
      <c r="M36" s="55">
        <f>IF('[4]Discharge'!M34=0,0,IF(TRIM('[4]Discharge'!M34)="","",IF(COUNT(O6)=0,"",IF(O6=1,(((10^K4)*('[4]Discharge'!M34^N4))/100),((10^K4)*('[4]Discharge'!M34^N4))))))</f>
        <v>0.016187884963028032</v>
      </c>
      <c r="N36" s="55">
        <f>IF('[4]Discharge'!N34=0,0,IF(TRIM('[4]Discharge'!N34)="","",IF(COUNT(O6)=0,"",IF(O6=1,(((10^K4)*('[4]Discharge'!N34^N4))/100),((10^K4)*('[4]Discharge'!N34^N4))))))</f>
        <v>0.0012149191356661147</v>
      </c>
      <c r="O36" s="88">
        <f t="shared" si="0"/>
        <v>25.877229513586993</v>
      </c>
      <c r="P36" s="74"/>
      <c r="Q36" s="44"/>
    </row>
    <row r="37" spans="2:17" ht="21.75">
      <c r="B37" s="50">
        <v>25</v>
      </c>
      <c r="C37" s="55">
        <f>IF('[4]Discharge'!C35=0,0,IF(TRIM('[4]Discharge'!C35)="","",IF(COUNT(O6)=0,"",IF(O6=1,(((10^K4)*('[4]Discharge'!C35^N4))/100),((10^K4)*('[4]Discharge'!C35^N4))))))</f>
        <v>0.0012149191356661147</v>
      </c>
      <c r="D37" s="55">
        <f>IF('[4]Discharge'!D35=0,0,IF(TRIM('[4]Discharge'!D35)="","",IF(COUNT(O6)=0,"",IF(O6=1,(((10^K4)*('[4]Discharge'!D35^N4))/100),((10^K4)*('[4]Discharge'!D35^N4))))))</f>
        <v>0.007115992330619248</v>
      </c>
      <c r="E37" s="55">
        <f>IF('[4]Discharge'!E35=0,0,IF(TRIM('[4]Discharge'!E35)="","",IF(COUNT(O6)=0,"",IF(O6=1,(((10^K4)*('[4]Discharge'!E35^N4))/100),((10^K4)*('[4]Discharge'!E35^N4))))))</f>
        <v>0.7895541270285225</v>
      </c>
      <c r="F37" s="55">
        <f>IF('[4]Discharge'!F35=0,0,IF(TRIM('[4]Discharge'!F35)="","",IF(COUNT(O6)=0,"",IF(O6=1,(((10^K4)*('[4]Discharge'!F35^N4))/100),((10^K4)*('[4]Discharge'!F35^N4))))))</f>
        <v>0.5356273306126886</v>
      </c>
      <c r="G37" s="55">
        <f>IF('[4]Discharge'!G35=0,0,IF(TRIM('[4]Discharge'!G35)="","",IF(COUNT(O6)=0,"",IF(O6=1,(((10^K4)*('[4]Discharge'!G35^N4))/100),((10^K4)*('[4]Discharge'!G35^N4))))))</f>
        <v>7.66597609505162</v>
      </c>
      <c r="H37" s="55">
        <f>IF('[4]Discharge'!H35=0,0,IF(TRIM('[4]Discharge'!H35)="","",IF(COUNT(O6)=0,"",IF(O6=1,(((10^K4)*('[4]Discharge'!H35^N4))/100),((10^K4)*('[4]Discharge'!H35^N4))))))</f>
        <v>3.061133191317337</v>
      </c>
      <c r="I37" s="55">
        <f>IF('[4]Discharge'!I35=0,0,IF(TRIM('[4]Discharge'!I35)="","",IF(COUNT(O6)=0,"",IF(O6=1,(((10^K4)*('[4]Discharge'!I35^N4))/100),((10^K4)*('[4]Discharge'!I35^N4))))))</f>
        <v>0.5753402048945037</v>
      </c>
      <c r="J37" s="55">
        <f>IF('[4]Discharge'!J35=0,0,IF(TRIM('[4]Discharge'!J35)="","",IF(COUNT(O6)=0,"",IF(O6=1,(((10^K4)*('[4]Discharge'!J35^N4))/100),((10^K4)*('[4]Discharge'!J35^N4))))))</f>
        <v>0.7226154564074254</v>
      </c>
      <c r="K37" s="55">
        <f>IF('[4]Discharge'!K35=0,0,IF(TRIM('[4]Discharge'!K35)="","",IF(COUNT(O6)=0,"",IF(O6=1,(((10^K4)*('[4]Discharge'!K35^N4))/100),((10^K4)*('[4]Discharge'!K35^N4))))))</f>
        <v>0.0948152530190385</v>
      </c>
      <c r="L37" s="55">
        <f>IF('[4]Discharge'!L35=0,0,IF(TRIM('[4]Discharge'!L35)="","",IF(COUNT(O6)=0,"",IF(O6=1,(((10^K4)*('[4]Discharge'!L35^N4))/100),((10^K4)*('[4]Discharge'!L35^N4))))))</f>
        <v>0.057563633962910796</v>
      </c>
      <c r="M37" s="55">
        <f>IF('[4]Discharge'!M35=0,0,IF(TRIM('[4]Discharge'!M35)="","",IF(COUNT(O6)=0,"",IF(O6=1,(((10^K4)*('[4]Discharge'!M35^N4))/100),((10^K4)*('[4]Discharge'!M35^N4))))))</f>
        <v>0.011304774364425995</v>
      </c>
      <c r="N37" s="55">
        <f>IF('[4]Discharge'!N35=0,0,IF(TRIM('[4]Discharge'!N35)="","",IF(COUNT(O6)=0,"",IF(O6=1,(((10^K4)*('[4]Discharge'!N35^N4))/100),((10^K4)*('[4]Discharge'!N35^N4))))))</f>
        <v>0.0012149191356661147</v>
      </c>
      <c r="O37" s="88">
        <f t="shared" si="0"/>
        <v>13.523475897260424</v>
      </c>
      <c r="P37" s="74"/>
      <c r="Q37" s="44"/>
    </row>
    <row r="38" spans="2:17" ht="21.75">
      <c r="B38" s="50">
        <v>26</v>
      </c>
      <c r="C38" s="55">
        <f>IF('[4]Discharge'!C36=0,0,IF(TRIM('[4]Discharge'!C36)="","",IF(COUNT(O6)=0,"",IF(O6=1,(((10^K4)*('[4]Discharge'!C36^N4))/100),((10^K4)*('[4]Discharge'!C36^N4))))))</f>
        <v>0.0012149191356661147</v>
      </c>
      <c r="D38" s="55">
        <f>IF('[4]Discharge'!D36=0,0,IF(TRIM('[4]Discharge'!D36)="","",IF(COUNT(O6)=0,"",IF(O6=1,(((10^K4)*('[4]Discharge'!D36^N4))/100),((10^K4)*('[4]Discharge'!D36^N4))))))</f>
        <v>0.003705993348581304</v>
      </c>
      <c r="E38" s="55">
        <f>IF('[4]Discharge'!E36=0,0,IF(TRIM('[4]Discharge'!E36)="","",IF(COUNT(O6)=0,"",IF(O6=1,(((10^K4)*('[4]Discharge'!E36^N4))/100),((10^K4)*('[4]Discharge'!E36^N4))))))</f>
        <v>4.4924064150954806</v>
      </c>
      <c r="F38" s="55">
        <f>IF('[4]Discharge'!F36=0,0,IF(TRIM('[4]Discharge'!F36)="","",IF(COUNT(O6)=0,"",IF(O6=1,(((10^K4)*('[4]Discharge'!F36^N4))/100),((10^K4)*('[4]Discharge'!F36^N4))))))</f>
        <v>0.423076769420085</v>
      </c>
      <c r="G38" s="55">
        <f>IF('[4]Discharge'!G36=0,0,IF(TRIM('[4]Discharge'!G36)="","",IF(COUNT(O6)=0,"",IF(O6=1,(((10^K4)*('[4]Discharge'!G36^N4))/100),((10^K4)*('[4]Discharge'!G36^N4))))))</f>
        <v>4.4924064150954806</v>
      </c>
      <c r="H38" s="55">
        <f>IF('[4]Discharge'!H36=0,0,IF(TRIM('[4]Discharge'!H36)="","",IF(COUNT(O6)=0,"",IF(O6=1,(((10^K4)*('[4]Discharge'!H36^N4))/100),((10^K4)*('[4]Discharge'!H36^N4))))))</f>
        <v>4.4924064150954806</v>
      </c>
      <c r="I38" s="55">
        <f>IF('[4]Discharge'!I36=0,0,IF(TRIM('[4]Discharge'!I36)="","",IF(COUNT(O6)=0,"",IF(O6=1,(((10^K4)*('[4]Discharge'!I36^N4))/100),((10^K4)*('[4]Discharge'!I36^N4))))))</f>
        <v>0.5753402048945037</v>
      </c>
      <c r="J38" s="55">
        <f>IF('[4]Discharge'!J36=0,0,IF(TRIM('[4]Discharge'!J36)="","",IF(COUNT(O6)=0,"",IF(O6=1,(((10^K4)*('[4]Discharge'!J36^N4))/100),((10^K4)*('[4]Discharge'!J36^N4))))))</f>
        <v>0.7226154564074254</v>
      </c>
      <c r="K38" s="55">
        <f>IF('[4]Discharge'!K36=0,0,IF(TRIM('[4]Discharge'!K36)="","",IF(COUNT(O6)=0,"",IF(O6=1,(((10^K4)*('[4]Discharge'!K36^N4))/100),((10^K4)*('[4]Discharge'!K36^N4))))))</f>
        <v>1.0790814157152864</v>
      </c>
      <c r="L38" s="55">
        <f>IF('[4]Discharge'!L36=0,0,IF(TRIM('[4]Discharge'!L36)="","",IF(COUNT(O6)=0,"",IF(O6=1,(((10^K4)*('[4]Discharge'!L36^N4))/100),((10^K4)*('[4]Discharge'!L36^N4))))))</f>
        <v>0.0753151293589822</v>
      </c>
      <c r="M38" s="55">
        <f>IF('[4]Discharge'!M36=0,0,IF(TRIM('[4]Discharge'!M36)="","",IF(COUNT(O6)=0,"",IF(O6=1,(((10^K4)*('[4]Discharge'!M36^N4))/100),((10^K4)*('[4]Discharge'!M36^N4))))))</f>
        <v>0.011304774364425995</v>
      </c>
      <c r="N38" s="55">
        <f>IF('[4]Discharge'!N36=0,0,IF(TRIM('[4]Discharge'!N36)="","",IF(COUNT(O6)=0,"",IF(O6=1,(((10^K4)*('[4]Discharge'!N36^N4))/100),((10^K4)*('[4]Discharge'!N36^N4))))))</f>
        <v>0.0012149191356661147</v>
      </c>
      <c r="O38" s="88">
        <f t="shared" si="0"/>
        <v>16.370088827067065</v>
      </c>
      <c r="P38" s="74"/>
      <c r="Q38" s="44"/>
    </row>
    <row r="39" spans="2:17" ht="21.75">
      <c r="B39" s="50">
        <v>27</v>
      </c>
      <c r="C39" s="55">
        <f>IF('[4]Discharge'!C37=0,0,IF(TRIM('[4]Discharge'!C37)="","",IF(COUNT(O6)=0,"",IF(O6=1,(((10^K4)*('[4]Discharge'!C37^N4))/100),((10^K4)*('[4]Discharge'!C37^N4))))))</f>
        <v>0.003705993348581304</v>
      </c>
      <c r="D39" s="55">
        <f>IF('[4]Discharge'!D37=0,0,IF(TRIM('[4]Discharge'!D37)="","",IF(COUNT(O6)=0,"",IF(O6=1,(((10^K4)*('[4]Discharge'!D37^N4))/100),((10^K4)*('[4]Discharge'!D37^N4))))))</f>
        <v>0.003705993348581304</v>
      </c>
      <c r="E39" s="55">
        <f>IF('[4]Discharge'!E37=0,0,IF(TRIM('[4]Discharge'!E37)="","",IF(COUNT(O6)=0,"",IF(O6=1,(((10^K4)*('[4]Discharge'!E37^N4))/100),((10^K4)*('[4]Discharge'!E37^N4))))))</f>
        <v>54.69247641929138</v>
      </c>
      <c r="F39" s="55">
        <f>IF('[4]Discharge'!F37=0,0,IF(TRIM('[4]Discharge'!F37)="","",IF(COUNT(O6)=0,"",IF(O6=1,(((10^K4)*('[4]Discharge'!F37^N4))/100),((10^K4)*('[4]Discharge'!F37^N4))))))</f>
        <v>0.423076769420085</v>
      </c>
      <c r="G39" s="55">
        <f>IF('[4]Discharge'!G37=0,0,IF(TRIM('[4]Discharge'!G37)="","",IF(COUNT(O6)=0,"",IF(O6=1,(((10^K4)*('[4]Discharge'!G37^N4))/100),((10^K4)*('[4]Discharge'!G37^N4))))))</f>
        <v>4.4924064150954806</v>
      </c>
      <c r="H39" s="55">
        <f>IF('[4]Discharge'!H37=0,0,IF(TRIM('[4]Discharge'!H37)="","",IF(COUNT(O6)=0,"",IF(O6=1,(((10^K4)*('[4]Discharge'!H37^N4))/100),((10^K4)*('[4]Discharge'!H37^N4))))))</f>
        <v>2.691224931198508</v>
      </c>
      <c r="I39" s="55">
        <f>IF('[4]Discharge'!I37=0,0,IF(TRIM('[4]Discharge'!I37)="","",IF(COUNT(O6)=0,"",IF(O6=1,(((10^K4)*('[4]Discharge'!I37^N4))/100),((10^K4)*('[4]Discharge'!I37^N4))))))</f>
        <v>0.930048509098407</v>
      </c>
      <c r="J39" s="55">
        <f>IF('[4]Discharge'!J37=0,0,IF(TRIM('[4]Discharge'!J37)="","",IF(COUNT(O6)=0,"",IF(O6=1,(((10^K4)*('[4]Discharge'!J37^N4))/100),((10^K4)*('[4]Discharge'!J37^N4))))))</f>
        <v>0.7226154564074254</v>
      </c>
      <c r="K39" s="55">
        <f>IF('[4]Discharge'!K37=0,0,IF(TRIM('[4]Discharge'!K37)="","",IF(COUNT(O6)=0,"",IF(O6=1,(((10^K4)*('[4]Discharge'!K37^N4))/100),((10^K4)*('[4]Discharge'!K37^N4))))))</f>
        <v>0.3537504084825318</v>
      </c>
      <c r="L39" s="55">
        <f>IF('[4]Discharge'!L37=0,0,IF(TRIM('[4]Discharge'!L37)="","",IF(COUNT(O6)=0,"",IF(O6=1,(((10^K4)*('[4]Discharge'!L37^N4))/100),((10^K4)*('[4]Discharge'!L37^N4))))))</f>
        <v>0.12713959779540515</v>
      </c>
      <c r="M39" s="55">
        <f>IF('[4]Discharge'!M37=0,0,IF(TRIM('[4]Discharge'!M37)="","",IF(COUNT(O6)=0,"",IF(O6=1,(((10^K4)*('[4]Discharge'!M37^N4))/100),((10^K4)*('[4]Discharge'!M37^N4))))))</f>
        <v>0.011304774364425995</v>
      </c>
      <c r="N39" s="55">
        <f>IF('[4]Discharge'!N37=0,0,IF(TRIM('[4]Discharge'!N37)="","",IF(COUNT(O6)=0,"",IF(O6=1,(((10^K4)*('[4]Discharge'!N37^N4))/100),((10^K4)*('[4]Discharge'!N37^N4))))))</f>
        <v>0.0012149191356661147</v>
      </c>
      <c r="O39" s="88">
        <f t="shared" si="0"/>
        <v>64.45267018698648</v>
      </c>
      <c r="P39" s="74"/>
      <c r="Q39" s="44"/>
    </row>
    <row r="40" spans="2:17" ht="21.75">
      <c r="B40" s="50">
        <v>28</v>
      </c>
      <c r="C40" s="55">
        <f>IF('[4]Discharge'!C38=0,0,IF(TRIM('[4]Discharge'!C38)="","",IF(COUNT(O6)=0,"",IF(O6=1,(((10^K4)*('[4]Discharge'!C38^N4))/100),((10^K4)*('[4]Discharge'!C38^N4))))))</f>
        <v>0.03448412110062354</v>
      </c>
      <c r="D40" s="55">
        <f>IF('[4]Discharge'!D38=0,0,IF(TRIM('[4]Discharge'!D38)="","",IF(COUNT(O6)=0,"",IF(O6=1,(((10^K4)*('[4]Discharge'!D38^N4))/100),((10^K4)*('[4]Discharge'!D38^N4))))))</f>
        <v>0.003705993348581304</v>
      </c>
      <c r="E40" s="55">
        <f>IF('[4]Discharge'!E38=0,0,IF(TRIM('[4]Discharge'!E38)="","",IF(COUNT(O6)=0,"",IF(O6=1,(((10^K4)*('[4]Discharge'!E38^N4))/100),((10^K4)*('[4]Discharge'!E38^N4))))))</f>
        <v>3.4487950134380396</v>
      </c>
      <c r="F40" s="55">
        <f>IF('[4]Discharge'!F38=0,0,IF(TRIM('[4]Discharge'!F38)="","",IF(COUNT(O6)=0,"",IF(O6=1,(((10^K4)*('[4]Discharge'!F38^N4))/100),((10^K4)*('[4]Discharge'!F38^N4))))))</f>
        <v>0.423076769420085</v>
      </c>
      <c r="G40" s="55">
        <f>IF('[4]Discharge'!G38=0,0,IF(TRIM('[4]Discharge'!G38)="","",IF(COUNT(O6)=0,"",IF(O6=1,(((10^K4)*('[4]Discharge'!G38^N4))/100),((10^K4)*('[4]Discharge'!G38^N4))))))</f>
        <v>2.691224931198508</v>
      </c>
      <c r="H40" s="55">
        <f>IF('[4]Discharge'!H38=0,0,IF(TRIM('[4]Discharge'!H38)="","",IF(COUNT(O6)=0,"",IF(O6=1,(((10^K4)*('[4]Discharge'!H38^N4))/100),((10^K4)*('[4]Discharge'!H38^N4))))))</f>
        <v>1.633879380359446</v>
      </c>
      <c r="I40" s="55">
        <f>IF('[4]Discharge'!I38=0,0,IF(TRIM('[4]Discharge'!I38)="","",IF(COUNT(O6)=0,"",IF(O6=1,(((10^K4)*('[4]Discharge'!I38^N4))/100),((10^K4)*('[4]Discharge'!I38^N4))))))</f>
        <v>0.930048509098407</v>
      </c>
      <c r="J40" s="55">
        <f>IF('[4]Discharge'!J38=0,0,IF(TRIM('[4]Discharge'!J38)="","",IF(COUNT(O6)=0,"",IF(O6=1,(((10^K4)*('[4]Discharge'!J38^N4))/100),((10^K4)*('[4]Discharge'!J38^N4))))))</f>
        <v>0.7226154564074254</v>
      </c>
      <c r="K40" s="55">
        <f>IF('[4]Discharge'!K38=0,0,IF(TRIM('[4]Discharge'!K38)="","",IF(COUNT(O6)=0,"",IF(O6=1,(((10^K4)*('[4]Discharge'!K38^N4))/100),((10^K4)*('[4]Discharge'!K38^N4))))))</f>
        <v>0.22974151962706105</v>
      </c>
      <c r="L40" s="55">
        <f>IF('[4]Discharge'!L38=0,0,IF(TRIM('[4]Discharge'!L38)="","",IF(COUNT(O6)=0,"",IF(O6=1,(((10^K4)*('[4]Discharge'!L38^N4))/100),((10^K4)*('[4]Discharge'!L38^N4))))))</f>
        <v>0.08485303524408835</v>
      </c>
      <c r="M40" s="55">
        <f>IF('[4]Discharge'!M38=0,0,IF(TRIM('[4]Discharge'!M38)="","",IF(COUNT(O6)=0,"",IF(O6=1,(((10^K4)*('[4]Discharge'!M38^N4))/100),((10^K4)*('[4]Discharge'!M38^N4))))))</f>
        <v>0.011304774364425995</v>
      </c>
      <c r="N40" s="55">
        <f>IF('[4]Discharge'!N38=0,0,IF(TRIM('[4]Discharge'!N38)="","",IF(COUNT(O6)=0,"",IF(O6=1,(((10^K4)*('[4]Discharge'!N38^N4))/100),((10^K4)*('[4]Discharge'!N38^N4))))))</f>
        <v>0.0012149191356661147</v>
      </c>
      <c r="O40" s="88">
        <f t="shared" si="0"/>
        <v>10.214944422742356</v>
      </c>
      <c r="P40" s="74"/>
      <c r="Q40" s="44"/>
    </row>
    <row r="41" spans="2:17" ht="21.75">
      <c r="B41" s="50">
        <v>29</v>
      </c>
      <c r="C41" s="55">
        <f>IF('[4]Discharge'!C39=0,0,IF(TRIM('[4]Discharge'!C39)="","",IF(COUNT(O6)=0,"",IF(O6=1,(((10^K4)*('[4]Discharge'!C39^N4))/100),((10^K4)*('[4]Discharge'!C39^N4))))))</f>
        <v>0.4969989609190242</v>
      </c>
      <c r="D41" s="55">
        <f>IF('[4]Discharge'!D39=0,0,IF(TRIM('[4]Discharge'!D39)="","",IF(COUNT(O6)=0,"",IF(O6=1,(((10^K4)*('[4]Discharge'!D39^N4))/100),((10^K4)*('[4]Discharge'!D39^N4))))))</f>
        <v>0.007115992330619248</v>
      </c>
      <c r="E41" s="55">
        <f>IF('[4]Discharge'!E39=0,0,IF(TRIM('[4]Discharge'!E39)="","",IF(COUNT(O6)=0,"",IF(O6=1,(((10^K4)*('[4]Discharge'!E39^N4))/100),((10^K4)*('[4]Discharge'!E39^N4))))))</f>
        <v>0.5356273306126886</v>
      </c>
      <c r="F41" s="55">
        <f>IF('[4]Discharge'!F39=0,0,IF(TRIM('[4]Discharge'!F39)="","",IF(COUNT(O6)=0,"",IF(O6=1,(((10^K4)*('[4]Discharge'!F39^N4))/100),((10^K4)*('[4]Discharge'!F39^N4))))))</f>
        <v>0.6161188887453163</v>
      </c>
      <c r="G41" s="55">
        <f>IF('[4]Discharge'!G39=0,0,IF(TRIM('[4]Discharge'!G39)="","",IF(COUNT(O6)=0,"",IF(O6=1,(((10^K4)*('[4]Discharge'!G39^N4))/100),((10^K4)*('[4]Discharge'!G39^N4))))))</f>
        <v>1.8794110954335614</v>
      </c>
      <c r="H41" s="55">
        <f>IF('[4]Discharge'!H39=0,0,IF(TRIM('[4]Discharge'!H39)="","",IF(COUNT(O6)=0,"",IF(O6=1,(((10^K4)*('[4]Discharge'!H39^N4))/100),((10^K4)*('[4]Discharge'!H39^N4))))))</f>
        <v>1.3179864619299693</v>
      </c>
      <c r="I41" s="55">
        <f>IF('[4]Discharge'!I39=0,0,IF(TRIM('[4]Discharge'!I39)="","",IF(COUNT(O6)=0,"",IF(O6=1,(((10^K4)*('[4]Discharge'!I39^N4))/100),((10^K4)*('[4]Discharge'!I39^N4))))))</f>
        <v>0.930048509098407</v>
      </c>
      <c r="J41" s="55">
        <f>IF('[4]Discharge'!J39=0,0,IF(TRIM('[4]Discharge'!J39)="","",IF(COUNT(O6)=0,"",IF(O6=1,(((10^K4)*('[4]Discharge'!J39^N4))/100),((10^K4)*('[4]Discharge'!J39^N4))))))</f>
        <v>0.7895541270285225</v>
      </c>
      <c r="K41" s="55">
        <f>IF('[4]Discharge'!K39=0,0,IF(TRIM('[4]Discharge'!K39)="","",IF(COUNT(O6)=0,"",IF(O6=1,(((10^K4)*('[4]Discharge'!K39^N4))/100),((10^K4)*('[4]Discharge'!K39^N4))))))</f>
        <v>0.16292893462905003</v>
      </c>
      <c r="L41" s="55">
        <f>IF('[4]Discharge'!L39=0,0,IF(TRIM('[4]Discharge'!L39)="","",IF(COUNT(O6)=0,"",IF(O6=1,(((10^K4)*('[4]Discharge'!L39^N4))/100),((10^K4)*('[4]Discharge'!L39^N4))))))</f>
        <v>0.0753151293589822</v>
      </c>
      <c r="M41" s="55">
        <f>IF('[4]Discharge'!M39=0,0,IF(TRIM('[4]Discharge'!M39)="","",IF(COUNT(O6)=0,"",IF(O6=1,(((10^K4)*('[4]Discharge'!M39^N4))/100),((10^K4)*('[4]Discharge'!M39^N4))))))</f>
      </c>
      <c r="N41" s="55">
        <f>IF('[4]Discharge'!N39=0,0,IF(TRIM('[4]Discharge'!N39)="","",IF(COUNT(O6)=0,"",IF(O6=1,(((10^K4)*('[4]Discharge'!N39^N4))/100),((10^K4)*('[4]Discharge'!N39^N4))))))</f>
        <v>0.0012149191356661147</v>
      </c>
      <c r="O41" s="88">
        <f t="shared" si="0"/>
        <v>6.812320349221807</v>
      </c>
      <c r="P41" s="74"/>
      <c r="Q41" s="44"/>
    </row>
    <row r="42" spans="2:17" ht="21.75">
      <c r="B42" s="50">
        <v>30</v>
      </c>
      <c r="C42" s="55">
        <f>IF('[4]Discharge'!C40=0,0,IF(TRIM('[4]Discharge'!C40)="","",IF(COUNT(O6)=0,"",IF(O6=1,(((10^K4)*('[4]Discharge'!C40^N4))/100),((10^K4)*('[4]Discharge'!C40^N4))))))</f>
        <v>0.27387081305919225</v>
      </c>
      <c r="D42" s="55">
        <f>IF('[4]Discharge'!D40=0,0,IF(TRIM('[4]Discharge'!D40)="","",IF(COUNT(O6)=0,"",IF(O6=1,(((10^K4)*('[4]Discharge'!D40^N4))/100),((10^K4)*('[4]Discharge'!D40^N4))))))</f>
        <v>0.003705993348581304</v>
      </c>
      <c r="E42" s="55">
        <f>IF('[4]Discharge'!E40=0,0,IF(TRIM('[4]Discharge'!E40)="","",IF(COUNT(O6)=0,"",IF(O6=1,(((10^K4)*('[4]Discharge'!E40^N4))/100),((10^K4)*('[4]Discharge'!E40^N4))))))</f>
        <v>0.4969989609190242</v>
      </c>
      <c r="F42" s="55">
        <f>IF('[4]Discharge'!F40=0,0,IF(TRIM('[4]Discharge'!F40)="","",IF(COUNT(O6)=0,"",IF(O6=1,(((10^K4)*('[4]Discharge'!F40^N4))/100),((10^K4)*('[4]Discharge'!F40^N4))))))</f>
        <v>0.4969989609190242</v>
      </c>
      <c r="G42" s="55">
        <f>IF('[4]Discharge'!G40=0,0,IF(TRIM('[4]Discharge'!G40)="","",IF(COUNT(O6)=0,"",IF(O6=1,(((10^K4)*('[4]Discharge'!G40^N4))/100),((10^K4)*('[4]Discharge'!G40^N4))))))</f>
        <v>3.4487950134380396</v>
      </c>
      <c r="H42" s="55">
        <f>IF('[4]Discharge'!H40=0,0,IF(TRIM('[4]Discharge'!H40)="","",IF(COUNT(O6)=0,"",IF(O6=1,(((10^K4)*('[4]Discharge'!H40^N4))/100),((10^K4)*('[4]Discharge'!H40^N4))))))</f>
        <v>1.3179864619299693</v>
      </c>
      <c r="I42" s="55">
        <f>IF('[4]Discharge'!I40=0,0,IF(TRIM('[4]Discharge'!I40)="","",IF(COUNT(O6)=0,"",IF(O6=1,(((10^K4)*('[4]Discharge'!I40^N4))/100),((10^K4)*('[4]Discharge'!I40^N4))))))</f>
        <v>0.930048509098407</v>
      </c>
      <c r="J42" s="55">
        <f>IF('[4]Discharge'!J40=0,0,IF(TRIM('[4]Discharge'!J40)="","",IF(COUNT(O6)=0,"",IF(O6=1,(((10^K4)*('[4]Discharge'!J40^N4))/100),((10^K4)*('[4]Discharge'!J40^N4))))))</f>
        <v>0.7226154564074254</v>
      </c>
      <c r="K42" s="55">
        <f>IF('[4]Discharge'!K40=0,0,IF(TRIM('[4]Discharge'!K40)="","",IF(COUNT(O6)=0,"",IF(O6=1,(((10^K4)*('[4]Discharge'!K40^N4))/100),((10^K4)*('[4]Discharge'!K40^N4))))))</f>
        <v>0.22974151962706105</v>
      </c>
      <c r="L42" s="55">
        <f>IF('[4]Discharge'!L40=0,0,IF(TRIM('[4]Discharge'!L40)="","",IF(COUNT(O6)=0,"",IF(O6=1,(((10^K4)*('[4]Discharge'!L40^N4))/100),((10^K4)*('[4]Discharge'!L40^N4))))))</f>
        <v>0.04937957781666581</v>
      </c>
      <c r="M42" s="55"/>
      <c r="N42" s="55">
        <f>IF('[4]Discharge'!N40=0,0,IF(TRIM('[4]Discharge'!N40)="","",IF(COUNT(O6)=0,"",IF(O6=1,(((10^K4)*('[4]Discharge'!N40^N4))/100),((10^K4)*('[4]Discharge'!N40^N4))))))</f>
        <v>0.0012149191356661147</v>
      </c>
      <c r="O42" s="88">
        <f>IF(AND(C42="",D42="",E42="",F42="",G42="",H42="",I42="",J42="",K42="",L42="",M42="",N42=""),"",SUM(C42:N42))</f>
        <v>7.971356185699057</v>
      </c>
      <c r="P42" s="74"/>
      <c r="Q42" s="44"/>
    </row>
    <row r="43" spans="2:17" ht="21.75">
      <c r="B43" s="50">
        <v>31</v>
      </c>
      <c r="C43" s="55"/>
      <c r="D43" s="55">
        <f>IF('[4]Discharge'!D41=0,0,IF(TRIM('[4]Discharge'!D41)="","",IF(COUNT(O6)=0,"",IF(O6=1,(((10^K4)*('[4]Discharge'!D41^N4))/100),((10^K4)*('[4]Discharge'!D41^N4))))))</f>
        <v>0.007115992330619248</v>
      </c>
      <c r="E43" s="55"/>
      <c r="F43" s="55">
        <f>IF('[4]Discharge'!F41=0,0,IF(TRIM('[4]Discharge'!F41)="","",IF(COUNT(O6)=0,"",IF(O6=1,(((10^K4)*('[4]Discharge'!F41^N4))/100),((10^K4)*('[4]Discharge'!F41^N4))))))</f>
        <v>0.423076769420085</v>
      </c>
      <c r="G43" s="55">
        <f>IF('[4]Discharge'!G41=0,0,IF(TRIM('[4]Discharge'!G41)="","",IF(COUNT(O6)=0,"",IF(O6=1,(((10^K4)*('[4]Discharge'!G41^N4))/100),((10^K4)*('[4]Discharge'!G41^N4))))))</f>
        <v>2.1377357268311488</v>
      </c>
      <c r="H43" s="55"/>
      <c r="I43" s="55">
        <f>IF('[4]Discharge'!I41=0,0,IF(TRIM('[4]Discharge'!I41)="","",IF(COUNT(O6)=0,"",IF(O6=1,(((10^K4)*('[4]Discharge'!I41^N4))/100),((10^K4)*('[4]Discharge'!I41^N4))))))</f>
        <v>0.930048509098407</v>
      </c>
      <c r="J43" s="55"/>
      <c r="K43" s="55">
        <f>IF('[4]Discharge'!K41=0,0,IF(TRIM('[4]Discharge'!K41)="","",IF(COUNT(O6)=0,"",IF(O6=1,(((10^K4)*('[4]Discharge'!K41^N4))/100),((10^K4)*('[4]Discharge'!K41^N4))))))</f>
        <v>0.2019794849520098</v>
      </c>
      <c r="L43" s="55">
        <f>IF(TRIM('[4]Discharge'!L41)="","",IF(COUNT(O6)=0,"",IF(O6=1,(((10^K4)*('[4]Discharge'!L41^N4))/100),((10^K4)*('[4]Discharge'!L41^N4)))))</f>
        <v>0.041679602668920485</v>
      </c>
      <c r="M43" s="55"/>
      <c r="N43" s="55">
        <f>IF('[4]Discharge'!N41=0,0,IF(TRIM('[4]Discharge'!N41)="","",IF(COUNT(O6)=0,"",IF(O6=1,(((10^K4)*('[4]Discharge'!N41^N4))/100),((10^K4)*('[4]Discharge'!N41^N4))))))</f>
        <v>0.0012149191356661147</v>
      </c>
      <c r="O43" s="88">
        <f t="shared" si="0"/>
        <v>3.742851004436856</v>
      </c>
      <c r="P43" s="74"/>
      <c r="Q43" s="44"/>
    </row>
    <row r="44" spans="2:17" ht="21.75"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6"/>
      <c r="Q44" s="44"/>
    </row>
    <row r="45" spans="2:17" ht="21.75">
      <c r="B45" s="35" t="s">
        <v>28</v>
      </c>
      <c r="C45" s="55">
        <f>IF(COUNT(C11:C43)=0,"",SUM(C11:C43))</f>
        <v>0.8867827216876337</v>
      </c>
      <c r="D45" s="55">
        <f aca="true" t="shared" si="1" ref="D45:M45">IF(COUNT(D11:D43)=0,"",SUM(D11:D43))</f>
        <v>1.6298417035543848</v>
      </c>
      <c r="E45" s="55">
        <f t="shared" si="1"/>
        <v>70.49451862336483</v>
      </c>
      <c r="F45" s="55">
        <f t="shared" si="1"/>
        <v>11.750588655214258</v>
      </c>
      <c r="G45" s="55">
        <f t="shared" si="1"/>
        <v>403.5108210246525</v>
      </c>
      <c r="H45" s="55">
        <f t="shared" si="1"/>
        <v>86.50317980962299</v>
      </c>
      <c r="I45" s="55">
        <f t="shared" si="1"/>
        <v>23.991315178534546</v>
      </c>
      <c r="J45" s="55">
        <f t="shared" si="1"/>
        <v>26.21903586174888</v>
      </c>
      <c r="K45" s="55">
        <f t="shared" si="1"/>
        <v>7.711027804382511</v>
      </c>
      <c r="L45" s="55">
        <f t="shared" si="1"/>
        <v>3.435467059040409</v>
      </c>
      <c r="M45" s="55">
        <f t="shared" si="1"/>
        <v>2.2215995087192306</v>
      </c>
      <c r="N45" s="55">
        <f>IF(COUNT(N11:N43)=0,"",SUM(N11:N43))</f>
        <v>0.2060543359491797</v>
      </c>
      <c r="O45" s="88">
        <f>IF(COUNT(C45:N45)=0,"",SUM(C45:N45))</f>
        <v>638.5602322864714</v>
      </c>
      <c r="P45" s="74"/>
      <c r="Q45" s="58" t="s">
        <v>33</v>
      </c>
    </row>
    <row r="46" spans="2:17" ht="21.75">
      <c r="B46" s="35" t="s">
        <v>30</v>
      </c>
      <c r="C46" s="55">
        <f>IF(COUNT(C11:C43)=0,"",AVERAGE(C11:C43))</f>
        <v>0.029559424056254457</v>
      </c>
      <c r="D46" s="55">
        <f aca="true" t="shared" si="2" ref="D46:N46">IF(COUNT(D11:D43)=0,"",AVERAGE(D11:D43))</f>
        <v>0.052575538824334994</v>
      </c>
      <c r="E46" s="55">
        <f t="shared" si="2"/>
        <v>2.3498172874454943</v>
      </c>
      <c r="F46" s="55">
        <f t="shared" si="2"/>
        <v>0.37905124694239545</v>
      </c>
      <c r="G46" s="55">
        <f t="shared" si="2"/>
        <v>13.016478097569436</v>
      </c>
      <c r="H46" s="55">
        <f t="shared" si="2"/>
        <v>2.883439326987433</v>
      </c>
      <c r="I46" s="55">
        <f t="shared" si="2"/>
        <v>0.7739133928559531</v>
      </c>
      <c r="J46" s="55">
        <f t="shared" si="2"/>
        <v>0.8739678620582959</v>
      </c>
      <c r="K46" s="55">
        <f t="shared" si="2"/>
        <v>0.24874283239943584</v>
      </c>
      <c r="L46" s="55">
        <f t="shared" si="2"/>
        <v>0.11082151803356158</v>
      </c>
      <c r="M46" s="55">
        <f t="shared" si="2"/>
        <v>0.07934283959711538</v>
      </c>
      <c r="N46" s="55">
        <f t="shared" si="2"/>
        <v>0.006646914062876765</v>
      </c>
      <c r="O46" s="88">
        <f>IF(COUNT(C46:N46)=0,"",SUM(C46:N46))</f>
        <v>20.804356280832586</v>
      </c>
      <c r="P46" s="74"/>
      <c r="Q46" s="44"/>
    </row>
    <row r="47" spans="2:17" ht="21.75">
      <c r="B47" s="35" t="s">
        <v>31</v>
      </c>
      <c r="C47" s="55">
        <f>IF(COUNT(C11:C43)=0,"",MAX(C11:C43))</f>
        <v>0.4969989609190242</v>
      </c>
      <c r="D47" s="55">
        <f aca="true" t="shared" si="3" ref="D47:N47">IF(COUNT(D11:D43)=0,"",MAX(D11:D43))</f>
        <v>0.2019794849520098</v>
      </c>
      <c r="E47" s="55">
        <f t="shared" si="3"/>
        <v>54.69247641929138</v>
      </c>
      <c r="F47" s="55">
        <f t="shared" si="3"/>
        <v>0.7895541270285225</v>
      </c>
      <c r="G47" s="55">
        <f t="shared" si="3"/>
        <v>111.0008485597008</v>
      </c>
      <c r="H47" s="55">
        <f t="shared" si="3"/>
        <v>7.66597609505162</v>
      </c>
      <c r="I47" s="55">
        <f t="shared" si="3"/>
        <v>1.3179864619299693</v>
      </c>
      <c r="J47" s="55">
        <f t="shared" si="3"/>
        <v>1.2363493633820861</v>
      </c>
      <c r="K47" s="55">
        <f t="shared" si="3"/>
        <v>1.0790814157152864</v>
      </c>
      <c r="L47" s="55">
        <f t="shared" si="3"/>
        <v>0.24412466988815767</v>
      </c>
      <c r="M47" s="55">
        <f t="shared" si="3"/>
        <v>0.27387081305919225</v>
      </c>
      <c r="N47" s="55">
        <f t="shared" si="3"/>
        <v>0.016187884963028032</v>
      </c>
      <c r="O47" s="88">
        <f>IF(COUNT(C47:N47)=0,"",MAX(C47:N47))</f>
        <v>111.0008485597008</v>
      </c>
      <c r="P47" s="74"/>
      <c r="Q47" s="44"/>
    </row>
    <row r="48" spans="2:17" ht="21.75">
      <c r="B48" s="35" t="s">
        <v>32</v>
      </c>
      <c r="C48" s="55">
        <f>IF(COUNT(C11:C43)=0,"",MIN(C11:C43))</f>
        <v>0.0012149191356661147</v>
      </c>
      <c r="D48" s="55">
        <f aca="true" t="shared" si="4" ref="D48:N48">IF(COUNT(D11:D43)=0,"",MIN(D11:D43))</f>
        <v>0.003705993348581304</v>
      </c>
      <c r="E48" s="55">
        <f t="shared" si="4"/>
        <v>0.08485303524408835</v>
      </c>
      <c r="F48" s="55">
        <f t="shared" si="4"/>
        <v>0.12713959779540515</v>
      </c>
      <c r="G48" s="55">
        <f t="shared" si="4"/>
        <v>0.3537504084825318</v>
      </c>
      <c r="H48" s="55">
        <f t="shared" si="4"/>
        <v>0.930048509098407</v>
      </c>
      <c r="I48" s="55">
        <f t="shared" si="4"/>
        <v>0.2019794849520098</v>
      </c>
      <c r="J48" s="55">
        <f t="shared" si="4"/>
        <v>0.7226154564074254</v>
      </c>
      <c r="K48" s="55">
        <f t="shared" si="4"/>
        <v>0.016187884963028032</v>
      </c>
      <c r="L48" s="55">
        <f t="shared" si="4"/>
        <v>0.041679602668920485</v>
      </c>
      <c r="M48" s="55">
        <f t="shared" si="4"/>
        <v>0.011304774364425995</v>
      </c>
      <c r="N48" s="55">
        <f t="shared" si="4"/>
        <v>0.0012149191356661147</v>
      </c>
      <c r="O48" s="88">
        <f>IF(COUNT(C48:N48)=0,"",MIN(C48:N48))</f>
        <v>0.0012149191356661147</v>
      </c>
      <c r="P48" s="74"/>
      <c r="Q48" s="44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984251968503937" right="0.5118110236220472" top="0.7480314960629921" bottom="0.7480314960629921" header="0.31496062992125984" footer="0.31496062992125984"/>
  <pageSetup orientation="portrait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cols>
    <col min="9" max="9" width="9.421875" style="0" customWidth="1"/>
    <col min="15" max="15" width="9.57421875" style="0" customWidth="1"/>
  </cols>
  <sheetData>
    <row r="1" spans="1:14" ht="21.75">
      <c r="A1" s="75" t="s">
        <v>0</v>
      </c>
      <c r="B1" s="76"/>
      <c r="C1" s="77" t="str">
        <f>'[5]c-form'!AG4</f>
        <v>Ban PiTai,  Banlung, Nan,Y.65</v>
      </c>
      <c r="D1" s="77"/>
      <c r="E1" s="77"/>
      <c r="F1" s="77"/>
      <c r="G1" s="77"/>
      <c r="H1" s="77"/>
      <c r="I1" s="77"/>
      <c r="J1" s="77"/>
      <c r="K1" s="36"/>
      <c r="M1" s="75" t="s">
        <v>1</v>
      </c>
      <c r="N1" s="76"/>
    </row>
    <row r="2" spans="1:14" ht="21.75">
      <c r="A2" s="75" t="s">
        <v>2</v>
      </c>
      <c r="B2" s="76"/>
      <c r="C2" s="77" t="str">
        <f>'[5]c-form'!AG3</f>
        <v>Nam Pi</v>
      </c>
      <c r="D2" s="77"/>
      <c r="E2" s="77"/>
      <c r="F2" s="77"/>
      <c r="G2" s="77"/>
      <c r="H2" s="37"/>
      <c r="I2" s="37"/>
      <c r="J2" s="37"/>
      <c r="K2" s="36"/>
      <c r="M2" s="38" t="s">
        <v>3</v>
      </c>
      <c r="N2" s="39"/>
    </row>
    <row r="3" spans="1:14" ht="21.75">
      <c r="A3" s="35" t="s">
        <v>4</v>
      </c>
      <c r="B3" s="35"/>
      <c r="C3" s="77" t="str">
        <f>'[5]c-form'!AH3</f>
        <v>Yom</v>
      </c>
      <c r="D3" s="77"/>
      <c r="E3" s="77"/>
      <c r="F3" s="77"/>
      <c r="G3" s="77"/>
      <c r="H3" s="37"/>
      <c r="I3" s="37"/>
      <c r="J3" s="37"/>
      <c r="K3" s="36"/>
      <c r="M3" s="75" t="s">
        <v>5</v>
      </c>
      <c r="N3" s="75"/>
    </row>
    <row r="4" spans="1:15" ht="21.75">
      <c r="A4" s="38" t="s">
        <v>6</v>
      </c>
      <c r="B4" s="40"/>
      <c r="C4" s="78" t="str">
        <f>'[5]c-form'!AI3</f>
        <v>Yom</v>
      </c>
      <c r="D4" s="78"/>
      <c r="E4" s="78"/>
      <c r="F4" s="78"/>
      <c r="G4" s="78"/>
      <c r="J4" s="42" t="s">
        <v>7</v>
      </c>
      <c r="K4" s="79">
        <v>0.3742349521525766</v>
      </c>
      <c r="L4" s="80"/>
      <c r="M4" s="11" t="s">
        <v>8</v>
      </c>
      <c r="N4" s="89">
        <v>1.461</v>
      </c>
      <c r="O4" s="90"/>
    </row>
    <row r="5" spans="1:17" ht="21.75">
      <c r="A5" s="38"/>
      <c r="B5" s="40"/>
      <c r="C5" s="41"/>
      <c r="D5" s="41"/>
      <c r="E5" s="41"/>
      <c r="F5" s="41"/>
      <c r="G5" s="41"/>
      <c r="J5" s="83" t="s">
        <v>9</v>
      </c>
      <c r="K5" s="84"/>
      <c r="L5" s="45">
        <v>2021</v>
      </c>
      <c r="M5" s="43" t="s">
        <v>10</v>
      </c>
      <c r="N5" s="45">
        <v>2021</v>
      </c>
      <c r="O5" s="14" t="s">
        <v>11</v>
      </c>
      <c r="P5" s="46">
        <v>23</v>
      </c>
      <c r="Q5" s="47" t="s">
        <v>12</v>
      </c>
    </row>
    <row r="6" spans="1:15" ht="21.75">
      <c r="A6" s="38"/>
      <c r="B6" s="40"/>
      <c r="C6" s="41"/>
      <c r="D6" s="41"/>
      <c r="E6" s="41"/>
      <c r="F6" s="41"/>
      <c r="G6" s="41"/>
      <c r="H6" s="75" t="str">
        <f>IF(TRIM('[5]c-form'!AJ3)&lt;&gt;"","Water  Year   "&amp;'[5]c-form'!AJ3,"Water  Year   ")</f>
        <v>Water  Year   2021</v>
      </c>
      <c r="I6" s="75"/>
      <c r="J6" s="48"/>
      <c r="N6" s="49" t="s">
        <v>13</v>
      </c>
      <c r="O6" s="19">
        <v>0</v>
      </c>
    </row>
    <row r="7" spans="2:15" ht="21.75">
      <c r="B7" s="85" t="str">
        <f>IF(TRIM('[5]c-form'!AJ3)&lt;&gt;"","Suspended Sediment, in Tons per Day, Water Year April 1, "&amp;'[5]c-form'!AJ3&amp;" to March 31,  "&amp;'[5]c-form'!AJ3+1,"Suspended Sediment, in  Tons per Day, Water Year April 1,         to March 31,  ")</f>
        <v>Suspended Sediment, in Tons per Day, Water Year April 1, 2021 to March 31,  2022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2:11" ht="21.75">
      <c r="B8" s="51"/>
      <c r="C8" s="36"/>
      <c r="D8" s="36"/>
      <c r="E8" s="36"/>
      <c r="F8" s="36"/>
      <c r="G8" s="36"/>
      <c r="H8" s="36"/>
      <c r="I8" s="36"/>
      <c r="J8" s="36"/>
      <c r="K8" s="36"/>
    </row>
    <row r="9" spans="1:17" ht="23.25">
      <c r="A9" s="52"/>
      <c r="B9" s="53" t="s">
        <v>14</v>
      </c>
      <c r="C9" s="54" t="s">
        <v>15</v>
      </c>
      <c r="D9" s="54" t="s">
        <v>16</v>
      </c>
      <c r="E9" s="54" t="s">
        <v>17</v>
      </c>
      <c r="F9" s="54" t="s">
        <v>18</v>
      </c>
      <c r="G9" s="54" t="s">
        <v>19</v>
      </c>
      <c r="H9" s="54" t="s">
        <v>20</v>
      </c>
      <c r="I9" s="54" t="s">
        <v>21</v>
      </c>
      <c r="J9" s="54" t="s">
        <v>22</v>
      </c>
      <c r="K9" s="54" t="s">
        <v>23</v>
      </c>
      <c r="L9" s="54" t="s">
        <v>24</v>
      </c>
      <c r="M9" s="54" t="s">
        <v>25</v>
      </c>
      <c r="N9" s="54" t="s">
        <v>26</v>
      </c>
      <c r="O9" s="87" t="s">
        <v>27</v>
      </c>
      <c r="P9" s="72"/>
      <c r="Q9" s="52"/>
    </row>
    <row r="11" spans="2:17" ht="21.75">
      <c r="B11" s="50">
        <v>1</v>
      </c>
      <c r="C11" s="55">
        <f>IF('[5]Discharge'!C9=0,0,IF(TRIM('[5]Discharge'!C9)="","",IF(COUNT(O6)=0,"",IF(O6=1,(((10^K4)*('[5]Discharge'!C9^N4))/100),((10^K4)*('[5]Discharge'!C9^N4))))))</f>
        <v>0.0028329241857105096</v>
      </c>
      <c r="D11" s="55">
        <f>IF('[5]Discharge'!D9=0,0,IF(TRIM('[5]Discharge'!D9)="","",IF(COUNT(O6)=0,"",IF(O6=1,(((10^K4)*('[5]Discharge'!D9^N4))/100),((10^K4)*('[5]Discharge'!D9^N4))))))</f>
        <v>0.6665030872688993</v>
      </c>
      <c r="E11" s="55">
        <f>IF('[5]Discharge'!E9=0,0,IF(TRIM('[5]Discharge'!E9)="","",IF(COUNT(O6)=0,"",IF(O6=1,(((10^K4)*('[5]Discharge'!E9^N4))/100),((10^K4)*('[5]Discharge'!E9^N4))))))</f>
        <v>0.7133773439080618</v>
      </c>
      <c r="F11" s="55">
        <f>IF('[5]Discharge'!F9=0,0,IF(TRIM('[5]Discharge'!F9)="","",IF(COUNT(O6)=0,"",IF(O6=1,(((10^K4)*('[5]Discharge'!F9^N4))/100),((10^K4)*('[5]Discharge'!F9^N4))))))</f>
        <v>0.532099567317448</v>
      </c>
      <c r="G11" s="55">
        <f>IF('[5]Discharge'!G9=0,0,IF(TRIM('[5]Discharge'!G9)="","",IF(COUNT(O6)=0,"",IF(O6=1,(((10^K4)*('[5]Discharge'!G9^N4))/100),((10^K4)*('[5]Discharge'!G9^N4))))))</f>
        <v>0.7133773439080618</v>
      </c>
      <c r="H11" s="55">
        <f>IF('[5]Discharge'!H9=0,0,IF(TRIM('[5]Discharge'!H9)="","",IF(COUNT(O6)=0,"",IF(O6=1,(((10^K4)*('[5]Discharge'!H9^N4))/100),((10^K4)*('[5]Discharge'!H9^N4))))))</f>
        <v>0.6665030872688993</v>
      </c>
      <c r="I11" s="55">
        <f>IF('[5]Discharge'!I9=0,0,IF(TRIM('[5]Discharge'!I9)="","",IF(COUNT(O6)=0,"",IF(O6=1,(((10^K4)*('[5]Discharge'!I9^N4))/100),((10^K4)*('[5]Discharge'!I9^N4))))))</f>
        <v>7.292423511134059</v>
      </c>
      <c r="J11" s="55">
        <f>IF('[5]Discharge'!J9=0,0,IF(TRIM('[5]Discharge'!J9)="","",IF(COUNT(O6)=0,"",IF(O6=1,(((10^K4)*('[5]Discharge'!J9^N4))/100),((10^K4)*('[5]Discharge'!J9^N4))))))</f>
        <v>13.008846958455363</v>
      </c>
      <c r="K11" s="55">
        <f>IF('[5]Discharge'!K9=0,0,IF(TRIM('[5]Discharge'!K9)="","",IF(COUNT(O6)=0,"",IF(O6=1,(((10^K4)*('[5]Discharge'!K9^N4))/100),((10^K4)*('[5]Discharge'!K9^N4))))))</f>
        <v>0.5758359659018991</v>
      </c>
      <c r="L11" s="55">
        <f>IF('[5]Discharge'!L9=0,0,IF(TRIM('[5]Discharge'!L9)="","",IF(COUNT(O6)=0,"",IF(O6=1,(((10^K4)*('[5]Discharge'!L9^N4))/100),((10^K4)*('[5]Discharge'!L9^N4))))))</f>
        <v>0.2942548137796899</v>
      </c>
      <c r="M11" s="55">
        <f>IF('[5]Discharge'!M9=0,0,IF(TRIM('[5]Discharge'!M9)="","",IF(COUNT(O6)=0,"",IF(O6=1,(((10^K4)*('[5]Discharge'!M9^N4))/100),((10^K4)*('[5]Discharge'!M9^N4))))))</f>
        <v>0.38797025215005093</v>
      </c>
      <c r="N11" s="55">
        <f>IF('[5]Discharge'!N9=0,0,IF(TRIM('[5]Discharge'!N9)="","",IF(COUNT(O6)=0,"",IF(O6=1,(((10^K4)*('[5]Discharge'!N9^N4))/100),((10^K4)*('[5]Discharge'!N9^N4))))))</f>
        <v>0</v>
      </c>
      <c r="O11" s="88">
        <f>IF(AND(C11="",D11="",E11="",F11="",G11="",H11="",I11="",J11="",K11="",L11="",M11="",N11=""),"",SUM(C11:N11))</f>
        <v>24.854024855278144</v>
      </c>
      <c r="P11" s="74"/>
      <c r="Q11" s="44"/>
    </row>
    <row r="12" spans="2:17" ht="21.75">
      <c r="B12" s="50">
        <v>2</v>
      </c>
      <c r="C12" s="55">
        <f>IF('[5]Discharge'!C10=0,0,IF(TRIM('[5]Discharge'!C10)="","",IF(COUNT(O6)=0,"",IF(O6=1,(((10^K4)*('[5]Discharge'!C10^N4))/100),((10^K4)*('[5]Discharge'!C10^N4))))))</f>
        <v>0.0028329241857105096</v>
      </c>
      <c r="D12" s="55">
        <f>IF('[5]Discharge'!D10=0,0,IF(TRIM('[5]Discharge'!D10)="","",IF(COUNT(O6)=0,"",IF(O6=1,(((10^K4)*('[5]Discharge'!D10^N4))/100),((10^K4)*('[5]Discharge'!D10^N4))))))</f>
        <v>1.4057988658708953</v>
      </c>
      <c r="E12" s="55">
        <f>IF('[5]Discharge'!E10=0,0,IF(TRIM('[5]Discharge'!E10)="","",IF(COUNT(O6)=0,"",IF(O6=1,(((10^K4)*('[5]Discharge'!E10^N4))/100),((10^K4)*('[5]Discharge'!E10^N4))))))</f>
        <v>0.6206469128051441</v>
      </c>
      <c r="F12" s="55">
        <f>IF('[5]Discharge'!F10=0,0,IF(TRIM('[5]Discharge'!F10)="","",IF(COUNT(O6)=0,"",IF(O6=1,(((10^K4)*('[5]Discharge'!F10^N4))/100),((10^K4)*('[5]Discharge'!F10^N4))))))</f>
        <v>0.6206469128051441</v>
      </c>
      <c r="G12" s="55">
        <f>IF('[5]Discharge'!G10=0,0,IF(TRIM('[5]Discharge'!G10)="","",IF(COUNT(O6)=0,"",IF(O6=1,(((10^K4)*('[5]Discharge'!G10^N4))/100),((10^K4)*('[5]Discharge'!G10^N4))))))</f>
        <v>0.4894695167742856</v>
      </c>
      <c r="H12" s="55">
        <f>IF('[5]Discharge'!H10=0,0,IF(TRIM('[5]Discharge'!H10)="","",IF(COUNT(O6)=0,"",IF(O6=1,(((10^K4)*('[5]Discharge'!H10^N4))/100),((10^K4)*('[5]Discharge'!H10^N4))))))</f>
        <v>0.5758359659018991</v>
      </c>
      <c r="I12" s="55">
        <f>IF('[5]Discharge'!I10=0,0,IF(TRIM('[5]Discharge'!I10)="","",IF(COUNT(O6)=0,"",IF(O6=1,(((10^K4)*('[5]Discharge'!I10^N4))/100),((10^K4)*('[5]Discharge'!I10^N4))))))</f>
        <v>5.317131533602106</v>
      </c>
      <c r="J12" s="55">
        <f>IF('[5]Discharge'!J10=0,0,IF(TRIM('[5]Discharge'!J10)="","",IF(COUNT(O6)=0,"",IF(O6=1,(((10^K4)*('[5]Discharge'!J10^N4))/100),((10^K4)*('[5]Discharge'!J10^N4))))))</f>
        <v>6.280229569324555</v>
      </c>
      <c r="K12" s="55">
        <f>IF('[5]Discharge'!K10=0,0,IF(TRIM('[5]Discharge'!K10)="","",IF(COUNT(O6)=0,"",IF(O6=1,(((10^K4)*('[5]Discharge'!K10^N4))/100),((10^K4)*('[5]Discharge'!K10^N4))))))</f>
        <v>0.4894695167742856</v>
      </c>
      <c r="L12" s="55">
        <f>IF('[5]Discharge'!L10=0,0,IF(TRIM('[5]Discharge'!L10)="","",IF(COUNT(O6)=0,"",IF(O6=1,(((10^K4)*('[5]Discharge'!L10^N4))/100),((10^K4)*('[5]Discharge'!L10^N4))))))</f>
        <v>0.34950823393808345</v>
      </c>
      <c r="M12" s="55">
        <f>IF('[5]Discharge'!M10=0,0,IF(TRIM('[5]Discharge'!M10)="","",IF(COUNT(O6)=0,"",IF(O6=1,(((10^K4)*('[5]Discharge'!M10^N4))/100),((10^K4)*('[5]Discharge'!M10^N4))))))</f>
        <v>0.34950823393808345</v>
      </c>
      <c r="N12" s="55">
        <f>IF('[5]Discharge'!N10=0,0,IF(TRIM('[5]Discharge'!N10)="","",IF(COUNT(O6)=0,"",IF(O6=1,(((10^K4)*('[5]Discharge'!N10^N4))/100),((10^K4)*('[5]Discharge'!N10^N4))))))</f>
        <v>0</v>
      </c>
      <c r="O12" s="88">
        <f aca="true" t="shared" si="0" ref="O12:O43">IF(AND(C12="",D12="",E12="",F12="",G12="",H12="",I12="",J12="",K12="",L12="",M12="",N12=""),"",SUM(C12:N12))</f>
        <v>16.501078185920196</v>
      </c>
      <c r="P12" s="74"/>
      <c r="Q12" s="44"/>
    </row>
    <row r="13" spans="2:17" ht="21.75">
      <c r="B13" s="50">
        <v>3</v>
      </c>
      <c r="C13" s="55">
        <f>IF('[5]Discharge'!C11=0,0,IF(TRIM('[5]Discharge'!C11)="","",IF(COUNT(O6)=0,"",IF(O6=1,(((10^K4)*('[5]Discharge'!C11^N4))/100),((10^K4)*('[5]Discharge'!C11^N4))))))</f>
        <v>0.0028329241857105096</v>
      </c>
      <c r="D13" s="55">
        <f>IF('[5]Discharge'!D11=0,0,IF(TRIM('[5]Discharge'!D11)="","",IF(COUNT(O6)=0,"",IF(O6=1,(((10^K4)*('[5]Discharge'!D11^N4))/100),((10^K4)*('[5]Discharge'!D11^N4))))))</f>
        <v>0.8598647163363369</v>
      </c>
      <c r="E13" s="55">
        <f>IF('[5]Discharge'!E11=0,0,IF(TRIM('[5]Discharge'!E11)="","",IF(COUNT(O6)=0,"",IF(O6=1,(((10^K4)*('[5]Discharge'!E11^N4))/100),((10^K4)*('[5]Discharge'!E11^N4))))))</f>
        <v>0.5758359659018991</v>
      </c>
      <c r="F13" s="55">
        <f>IF('[5]Discharge'!F11=0,0,IF(TRIM('[5]Discharge'!F11)="","",IF(COUNT(O6)=0,"",IF(O6=1,(((10^K4)*('[5]Discharge'!F11^N4))/100),((10^K4)*('[5]Discharge'!F11^N4))))))</f>
        <v>0.6206469128051441</v>
      </c>
      <c r="G13" s="55">
        <f>IF('[5]Discharge'!G11=0,0,IF(TRIM('[5]Discharge'!G11)="","",IF(COUNT(O6)=0,"",IF(O6=1,(((10^K4)*('[5]Discharge'!G11^N4))/100),((10^K4)*('[5]Discharge'!G11^N4))))))</f>
        <v>0.447980459084082</v>
      </c>
      <c r="H13" s="55">
        <f>IF('[5]Discharge'!H11=0,0,IF(TRIM('[5]Discharge'!H11)="","",IF(COUNT(O6)=0,"",IF(O6=1,(((10^K4)*('[5]Discharge'!H11^N4))/100),((10^K4)*('[5]Discharge'!H11^N4))))))</f>
        <v>0.5758359659018991</v>
      </c>
      <c r="I13" s="55">
        <f>IF('[5]Discharge'!I11=0,0,IF(TRIM('[5]Discharge'!I11)="","",IF(COUNT(O6)=0,"",IF(O6=1,(((10^K4)*('[5]Discharge'!I11^N4))/100),((10^K4)*('[5]Discharge'!I11^N4))))))</f>
        <v>5.317131533602106</v>
      </c>
      <c r="J13" s="55">
        <f>IF('[5]Discharge'!J11=0,0,IF(TRIM('[5]Discharge'!J11)="","",IF(COUNT(O6)=0,"",IF(O6=1,(((10^K4)*('[5]Discharge'!J11^N4))/100),((10^K4)*('[5]Discharge'!J11^N4))))))</f>
        <v>3.829830692796128</v>
      </c>
      <c r="K13" s="55">
        <f>IF('[5]Discharge'!K11=0,0,IF(TRIM('[5]Discharge'!K11)="","",IF(COUNT(O6)=0,"",IF(O6=1,(((10^K4)*('[5]Discharge'!K11^N4))/100),((10^K4)*('[5]Discharge'!K11^N4))))))</f>
        <v>0.4894695167742856</v>
      </c>
      <c r="L13" s="55">
        <f>IF('[5]Discharge'!L11=0,0,IF(TRIM('[5]Discharge'!L11)="","",IF(COUNT(O6)=0,"",IF(O6=1,(((10^K4)*('[5]Discharge'!L11^N4))/100),((10^K4)*('[5]Discharge'!L11^N4))))))</f>
        <v>0.38797025215005093</v>
      </c>
      <c r="M13" s="55">
        <f>IF('[5]Discharge'!M11=0,0,IF(TRIM('[5]Discharge'!M11)="","",IF(COUNT(O6)=0,"",IF(O6=1,(((10^K4)*('[5]Discharge'!M11^N4))/100),((10^K4)*('[5]Discharge'!M11^N4))))))</f>
        <v>0.3123383450490744</v>
      </c>
      <c r="N13" s="55">
        <f>IF('[5]Discharge'!N11=0,0,IF(TRIM('[5]Discharge'!N11)="","",IF(COUNT(O6)=0,"",IF(O6=1,(((10^K4)*('[5]Discharge'!N11^N4))/100),((10^K4)*('[5]Discharge'!N11^N4))))))</f>
        <v>0</v>
      </c>
      <c r="O13" s="88">
        <f t="shared" si="0"/>
        <v>13.419737284586716</v>
      </c>
      <c r="P13" s="74"/>
      <c r="Q13" s="44"/>
    </row>
    <row r="14" spans="2:17" ht="21.75">
      <c r="B14" s="50">
        <v>4</v>
      </c>
      <c r="C14" s="55">
        <f>IF('[5]Discharge'!C12=0,0,IF(TRIM('[5]Discharge'!C12)="","",IF(COUNT(O6)=0,"",IF(O6=1,(((10^K4)*('[5]Discharge'!C12^N4))/100),((10^K4)*('[5]Discharge'!C12^N4))))))</f>
        <v>0.007799015362540842</v>
      </c>
      <c r="D14" s="55">
        <f>IF('[5]Discharge'!D12=0,0,IF(TRIM('[5]Discharge'!D12)="","",IF(COUNT(O6)=0,"",IF(O6=1,(((10^K4)*('[5]Discharge'!D12^N4))/100),((10^K4)*('[5]Discharge'!D12^N4))))))</f>
        <v>0.6665030872688993</v>
      </c>
      <c r="E14" s="55">
        <f>IF('[5]Discharge'!E12=0,0,IF(TRIM('[5]Discharge'!E12)="","",IF(COUNT(O6)=0,"",IF(O6=1,(((10^K4)*('[5]Discharge'!E12^N4))/100),((10^K4)*('[5]Discharge'!E12^N4))))))</f>
        <v>0.4894695167742856</v>
      </c>
      <c r="F14" s="55">
        <f>IF('[5]Discharge'!F12=0,0,IF(TRIM('[5]Discharge'!F12)="","",IF(COUNT(O6)=0,"",IF(O6=1,(((10^K4)*('[5]Discharge'!F12^N4))/100),((10^K4)*('[5]Discharge'!F12^N4))))))</f>
        <v>0.5758359659018991</v>
      </c>
      <c r="G14" s="55">
        <f>IF('[5]Discharge'!G12=0,0,IF(TRIM('[5]Discharge'!G12)="","",IF(COUNT(O6)=0,"",IF(O6=1,(((10^K4)*('[5]Discharge'!G12^N4))/100),((10^K4)*('[5]Discharge'!G12^N4))))))</f>
        <v>0.40767033036175226</v>
      </c>
      <c r="H14" s="55">
        <f>IF('[5]Discharge'!H12=0,0,IF(TRIM('[5]Discharge'!H12)="","",IF(COUNT(O6)=0,"",IF(O6=1,(((10^K4)*('[5]Discharge'!H12^N4))/100),((10^K4)*('[5]Discharge'!H12^N4))))))</f>
        <v>1.0680786912651576</v>
      </c>
      <c r="I14" s="55">
        <f>IF('[5]Discharge'!I12=0,0,IF(TRIM('[5]Discharge'!I12)="","",IF(COUNT(O6)=0,"",IF(O6=1,(((10^K4)*('[5]Discharge'!I12^N4))/100),((10^K4)*('[5]Discharge'!I12^N4))))))</f>
        <v>2.757095593604415</v>
      </c>
      <c r="J14" s="55">
        <f>IF('[5]Discharge'!J12=0,0,IF(TRIM('[5]Discharge'!J12)="","",IF(COUNT(O6)=0,"",IF(O6=1,(((10^K4)*('[5]Discharge'!J12^N4))/100),((10^K4)*('[5]Discharge'!J12^N4))))))</f>
        <v>2.264166997956043</v>
      </c>
      <c r="K14" s="55">
        <f>IF('[5]Discharge'!K12=0,0,IF(TRIM('[5]Discharge'!K12)="","",IF(COUNT(O6)=0,"",IF(O6=1,(((10^K4)*('[5]Discharge'!K12^N4))/100),((10^K4)*('[5]Discharge'!K12^N4))))))</f>
        <v>0.4894695167742856</v>
      </c>
      <c r="L14" s="55">
        <f>IF('[5]Discharge'!L12=0,0,IF(TRIM('[5]Discharge'!L12)="","",IF(COUNT(O6)=0,"",IF(O6=1,(((10^K4)*('[5]Discharge'!L12^N4))/100),((10^K4)*('[5]Discharge'!L12^N4))))))</f>
        <v>0.38797025215005093</v>
      </c>
      <c r="M14" s="55">
        <f>IF('[5]Discharge'!M12=0,0,IF(TRIM('[5]Discharge'!M12)="","",IF(COUNT(O6)=0,"",IF(O6=1,(((10^K4)*('[5]Discharge'!M12^N4))/100),((10^K4)*('[5]Discharge'!M12^N4))))))</f>
        <v>0.3123383450490744</v>
      </c>
      <c r="N14" s="55">
        <f>IF('[5]Discharge'!N12=0,0,IF(TRIM('[5]Discharge'!N12)="","",IF(COUNT(O6)=0,"",IF(O6=1,(((10^K4)*('[5]Discharge'!N12^N4))/100),((10^K4)*('[5]Discharge'!N12^N4))))))</f>
        <v>0</v>
      </c>
      <c r="O14" s="88">
        <f t="shared" si="0"/>
        <v>9.426397312468403</v>
      </c>
      <c r="P14" s="74"/>
      <c r="Q14" s="44"/>
    </row>
    <row r="15" spans="2:17" ht="21.75">
      <c r="B15" s="50">
        <v>5</v>
      </c>
      <c r="C15" s="55">
        <f>IF('[5]Discharge'!C13=0,0,IF(TRIM('[5]Discharge'!C13)="","",IF(COUNT(O6)=0,"",IF(O6=1,(((10^K4)*('[5]Discharge'!C13^N4))/100),(((10^K4)*('[5]Discharge'!C13^N4)))))))</f>
        <v>0.007799015362540842</v>
      </c>
      <c r="D15" s="55">
        <f>IF('[5]Discharge'!D13=0,0,IF(TRIM('[5]Discharge'!D13)="","",IF(COUNT(O6)=0,"",IF(O6=1,(((10^K4)*('[5]Discharge'!D13^N4))/100),((10^K4)*('[5]Discharge'!D13^N4))))))</f>
        <v>0.5758359659018991</v>
      </c>
      <c r="E15" s="55">
        <f>IF('[5]Discharge'!E13=0,0,IF(TRIM('[5]Discharge'!E13)="","",IF(COUNT(O6)=0,"",IF(O6=1,(((10^K4)*('[5]Discharge'!E13^N4))/100),((10^K4)*('[5]Discharge'!E13^N4))))))</f>
        <v>0.4894695167742856</v>
      </c>
      <c r="F15" s="55">
        <f>IF('[5]Discharge'!F13=0,0,IF(TRIM('[5]Discharge'!F13)="","",IF(COUNT(O6)=0,"",IF(O6=1,(((10^K4)*('[5]Discharge'!F13^N4))/100),((10^K4)*('[5]Discharge'!F13^N4))))))</f>
        <v>0.6665030872688993</v>
      </c>
      <c r="G15" s="55">
        <f>IF('[5]Discharge'!G13=0,0,IF(TRIM('[5]Discharge'!G13)="","",IF(COUNT(O6)=0,"",IF(O6=1,(((10^K4)*('[5]Discharge'!G13^N4))/100),((10^K4)*('[5]Discharge'!G13^N4))))))</f>
        <v>0.38797025215005093</v>
      </c>
      <c r="H15" s="55">
        <f>IF('[5]Discharge'!H13=0,0,IF(TRIM('[5]Discharge'!H13)="","",IF(COUNT(O6)=0,"",IF(O6=1,(((10^K4)*('[5]Discharge'!H13^N4))/100),((10^K4)*('[5]Discharge'!H13^N4))))))</f>
        <v>0.5758359659018991</v>
      </c>
      <c r="I15" s="55">
        <f>IF('[5]Discharge'!I13=0,0,IF(TRIM('[5]Discharge'!I13)="","",IF(COUNT(O6)=0,"",IF(O6=1,(((10^K4)*('[5]Discharge'!I13^N4))/100),((10^K4)*('[5]Discharge'!I13^N4))))))</f>
        <v>1.7714014281652366</v>
      </c>
      <c r="J15" s="55">
        <f>IF('[5]Discharge'!J13=0,0,IF(TRIM('[5]Discharge'!J13)="","",IF(COUNT(O6)=0,"",IF(O6=1,(((10^K4)*('[5]Discharge'!J13^N4))/100),((10^K4)*('[5]Discharge'!J13^N4))))))</f>
        <v>1.89905345450978</v>
      </c>
      <c r="K15" s="55">
        <f>IF('[5]Discharge'!K13=0,0,IF(TRIM('[5]Discharge'!K13)="","",IF(COUNT(O6)=0,"",IF(O6=1,(((10^K4)*('[5]Discharge'!K13^N4))/100),((10^K4)*('[5]Discharge'!K13^N4))))))</f>
        <v>0.38797025215005093</v>
      </c>
      <c r="L15" s="55">
        <f>IF('[5]Discharge'!L13=0,0,IF(TRIM('[5]Discharge'!L13)="","",IF(COUNT(O6)=0,"",IF(O6=1,(((10^K4)*('[5]Discharge'!L13^N4))/100),((10^K4)*('[5]Discharge'!L13^N4))))))</f>
        <v>0.36858090829999335</v>
      </c>
      <c r="M15" s="55">
        <f>IF('[5]Discharge'!M13=0,0,IF(TRIM('[5]Discharge'!M13)="","",IF(COUNT(O6)=0,"",IF(O6=1,(((10^K4)*('[5]Discharge'!M13^N4))/100),((10^K4)*('[5]Discharge'!M13^N4))))))</f>
        <v>0.33075849985889194</v>
      </c>
      <c r="N15" s="55">
        <f>IF('[5]Discharge'!N13=0,0,IF(TRIM('[5]Discharge'!N13)="","",IF(COUNT(O6)=0,"",IF(O6=1,(((10^K4)*('[5]Discharge'!N13^N4))/100),((10^K4)*('[5]Discharge'!N13^N4))))))</f>
        <v>0</v>
      </c>
      <c r="O15" s="88">
        <f t="shared" si="0"/>
        <v>7.461178346343527</v>
      </c>
      <c r="P15" s="74"/>
      <c r="Q15" s="44"/>
    </row>
    <row r="16" spans="2:17" ht="21.75">
      <c r="B16" s="50">
        <v>6</v>
      </c>
      <c r="C16" s="55">
        <f>IF('[5]Discharge'!C14=0,0,IF(TRIM('[5]Discharge'!C14)="","",IF(COUNT(O6)=0,"",IF(O6=1,(((10^K4)*('[5]Discharge'!C14^N4))/100),((10^K4)*('[5]Discharge'!C14^N4))))))</f>
        <v>0.014102922044351417</v>
      </c>
      <c r="D16" s="55">
        <f>IF('[5]Discharge'!D14=0,0,IF(TRIM('[5]Discharge'!D14)="","",IF(COUNT(O6)=0,"",IF(O6=1,(((10^K4)*('[5]Discharge'!D14^N4))/100),((10^K4)*('[5]Discharge'!D14^N4))))))</f>
        <v>0.6206469128051441</v>
      </c>
      <c r="E16" s="55">
        <f>IF('[5]Discharge'!E14=0,0,IF(TRIM('[5]Discharge'!E14)="","",IF(COUNT(O6)=0,"",IF(O6=1,(((10^K4)*('[5]Discharge'!E14^N4))/100),((10^K4)*('[5]Discharge'!E14^N4))))))</f>
        <v>0.4894695167742856</v>
      </c>
      <c r="F16" s="55">
        <f>IF('[5]Discharge'!F14=0,0,IF(TRIM('[5]Discharge'!F14)="","",IF(COUNT(O6)=0,"",IF(O6=1,(((10^K4)*('[5]Discharge'!F14^N4))/100),((10^K4)*('[5]Discharge'!F14^N4))))))</f>
        <v>0.4894695167742856</v>
      </c>
      <c r="G16" s="55">
        <f>IF('[5]Discharge'!G14=0,0,IF(TRIM('[5]Discharge'!G14)="","",IF(COUNT(O6)=0,"",IF(O6=1,(((10^K4)*('[5]Discharge'!G14^N4))/100),((10^K4)*('[5]Discharge'!G14^N4))))))</f>
        <v>0.38797025215005093</v>
      </c>
      <c r="H16" s="55">
        <f>IF('[5]Discharge'!H14=0,0,IF(TRIM('[5]Discharge'!H14)="","",IF(COUNT(O6)=0,"",IF(O6=1,(((10^K4)*('[5]Discharge'!H14^N4))/100),((10^K4)*('[5]Discharge'!H14^N4))))))</f>
        <v>0.532099567317448</v>
      </c>
      <c r="I16" s="55">
        <f>IF('[5]Discharge'!I14=0,0,IF(TRIM('[5]Discharge'!I14)="","",IF(COUNT(O6)=0,"",IF(O6=1,(((10^K4)*('[5]Discharge'!I14^N4))/100),((10^K4)*('[5]Discharge'!I14^N4))))))</f>
        <v>1.4057988658708953</v>
      </c>
      <c r="J16" s="55">
        <f>IF('[5]Discharge'!J14=0,0,IF(TRIM('[5]Discharge'!J14)="","",IF(COUNT(O6)=0,"",IF(O6=1,(((10^K4)*('[5]Discharge'!J14^N4))/100),((10^K4)*('[5]Discharge'!J14^N4))))))</f>
        <v>1.524693309861047</v>
      </c>
      <c r="K16" s="55">
        <f>IF('[5]Discharge'!K14=0,0,IF(TRIM('[5]Discharge'!K14)="","",IF(COUNT(O6)=0,"",IF(O6=1,(((10^K4)*('[5]Discharge'!K14^N4))/100),((10^K4)*('[5]Discharge'!K14^N4))))))</f>
        <v>0.38797025215005093</v>
      </c>
      <c r="L16" s="55">
        <f>IF('[5]Discharge'!L14=0,0,IF(TRIM('[5]Discharge'!L14)="","",IF(COUNT(O6)=0,"",IF(O6=1,(((10^K4)*('[5]Discharge'!L14^N4))/100),((10^K4)*('[5]Discharge'!L14^N4))))))</f>
        <v>0.34950823393808345</v>
      </c>
      <c r="M16" s="55">
        <f>IF('[5]Discharge'!M14=0,0,IF(TRIM('[5]Discharge'!M14)="","",IF(COUNT(O6)=0,"",IF(O6=1,(((10^K4)*('[5]Discharge'!M14^N4))/100),((10^K4)*('[5]Discharge'!M14^N4))))))</f>
        <v>0.2591280869636173</v>
      </c>
      <c r="N16" s="55">
        <f>IF('[5]Discharge'!N14=0,0,IF(TRIM('[5]Discharge'!N14)="","",IF(COUNT(O6)=0,"",IF(O6=1,(((10^K4)*('[5]Discharge'!N14^N4))/100),((10^K4)*('[5]Discharge'!N14^N4))))))</f>
        <v>0</v>
      </c>
      <c r="O16" s="88">
        <f t="shared" si="0"/>
        <v>6.460857436649259</v>
      </c>
      <c r="P16" s="74"/>
      <c r="Q16" s="44"/>
    </row>
    <row r="17" spans="2:17" ht="21.75">
      <c r="B17" s="50">
        <v>7</v>
      </c>
      <c r="C17" s="55">
        <f>IF('[5]Discharge'!C15=0,0,IF(TRIM('[5]Discharge'!C15)="","",IF(COUNT(O6)=0,"",IF(O6=1,(((10^K4)*('[5]Discharge'!C15^N4))/100),((10^K4)*('[5]Discharge'!C15^N4))))))</f>
        <v>0.03882522032725243</v>
      </c>
      <c r="D17" s="55">
        <f>IF('[5]Discharge'!D15=0,0,IF(TRIM('[5]Discharge'!D15)="","",IF(COUNT(O6)=0,"",IF(O6=1,(((10^K4)*('[5]Discharge'!D15^N4))/100),((10^K4)*('[5]Discharge'!D15^N4))))))</f>
        <v>0.7133773439080618</v>
      </c>
      <c r="E17" s="55">
        <f>IF('[5]Discharge'!E15=0,0,IF(TRIM('[5]Discharge'!E15)="","",IF(COUNT(O6)=0,"",IF(O6=1,(((10^K4)*('[5]Discharge'!E15^N4))/100),((10^K4)*('[5]Discharge'!E15^N4))))))</f>
        <v>1.646588836561703</v>
      </c>
      <c r="F17" s="55">
        <f>IF('[5]Discharge'!F15=0,0,IF(TRIM('[5]Discharge'!F15)="","",IF(COUNT(O6)=0,"",IF(O6=1,(((10^K4)*('[5]Discharge'!F15^N4))/100),((10^K4)*('[5]Discharge'!F15^N4))))))</f>
        <v>0.532099567317448</v>
      </c>
      <c r="G17" s="55">
        <f>IF('[5]Discharge'!G15=0,0,IF(TRIM('[5]Discharge'!G15)="","",IF(COUNT(O6)=0,"",IF(O6=1,(((10^K4)*('[5]Discharge'!G15^N4))/100),((10^K4)*('[5]Discharge'!G15^N4))))))</f>
        <v>0.38797025215005093</v>
      </c>
      <c r="H17" s="55">
        <f>IF('[5]Discharge'!H15=0,0,IF(TRIM('[5]Discharge'!H15)="","",IF(COUNT(O6)=0,"",IF(O6=1,(((10^K4)*('[5]Discharge'!H15^N4))/100),((10^K4)*('[5]Discharge'!H15^N4))))))</f>
        <v>0.5758359659018991</v>
      </c>
      <c r="I17" s="55">
        <f>IF('[5]Discharge'!I15=0,0,IF(TRIM('[5]Discharge'!I15)="","",IF(COUNT(O6)=0,"",IF(O6=1,(((10^K4)*('[5]Discharge'!I15^N4))/100),((10^K4)*('[5]Discharge'!I15^N4))))))</f>
        <v>1.7714014281652366</v>
      </c>
      <c r="J17" s="55">
        <f>IF('[5]Discharge'!J15=0,0,IF(TRIM('[5]Discharge'!J15)="","",IF(COUNT(O6)=0,"",IF(O6=1,(((10^K4)*('[5]Discharge'!J15^N4))/100),((10^K4)*('[5]Discharge'!J15^N4))))))</f>
        <v>1.2899968267358553</v>
      </c>
      <c r="K17" s="55">
        <f>IF('[5]Discharge'!K15=0,0,IF(TRIM('[5]Discharge'!K15)="","",IF(COUNT(O6)=0,"",IF(O6=1,(((10^K4)*('[5]Discharge'!K15^N4))/100),((10^K4)*('[5]Discharge'!K15^N4))))))</f>
        <v>0.4894695167742856</v>
      </c>
      <c r="L17" s="55">
        <f>IF('[5]Discharge'!L15=0,0,IF(TRIM('[5]Discharge'!L15)="","",IF(COUNT(O6)=0,"",IF(O6=1,(((10^K4)*('[5]Discharge'!L15^N4))/100),((10^K4)*('[5]Discharge'!L15^N4))))))</f>
        <v>0.3123383450490744</v>
      </c>
      <c r="M17" s="55">
        <f>IF('[5]Discharge'!M15=0,0,IF(TRIM('[5]Discharge'!M15)="","",IF(COUNT(O6)=0,"",IF(O6=1,(((10^K4)*('[5]Discharge'!M15^N4))/100),((10^K4)*('[5]Discharge'!M15^N4))))))</f>
        <v>0.24210142280828179</v>
      </c>
      <c r="N17" s="55">
        <f>IF('[5]Discharge'!N15=0,0,IF(TRIM('[5]Discharge'!N15)="","",IF(COUNT(O6)=0,"",IF(O6=1,(((10^K4)*('[5]Discharge'!N15^N4))/100),((10^K4)*('[5]Discharge'!N15^N4))))))</f>
        <v>0</v>
      </c>
      <c r="O17" s="88">
        <f t="shared" si="0"/>
        <v>8.000004725699148</v>
      </c>
      <c r="P17" s="74"/>
      <c r="Q17" s="44"/>
    </row>
    <row r="18" spans="2:17" ht="21.75">
      <c r="B18" s="50">
        <v>8</v>
      </c>
      <c r="C18" s="55">
        <f>IF('[5]Discharge'!C16=0,0,IF(TRIM('[5]Discharge'!C16)="","",IF(COUNT(O6)=0,"",IF(O6=1,(((10^K4)*('[5]Discharge'!C16^N4))/100),((10^K4)*('[5]Discharge'!C16^N4))))))</f>
        <v>0.17779552517590608</v>
      </c>
      <c r="D18" s="55">
        <f>IF('[5]Discharge'!D16=0,0,IF(TRIM('[5]Discharge'!D16)="","",IF(COUNT(O6)=0,"",IF(O6=1,(((10^K4)*('[5]Discharge'!D16^N4))/100),((10^K4)*('[5]Discharge'!D16^N4))))))</f>
        <v>0.5758359659018991</v>
      </c>
      <c r="E18" s="55">
        <f>IF('[5]Discharge'!E16=0,0,IF(TRIM('[5]Discharge'!E16)="","",IF(COUNT(O6)=0,"",IF(O6=1,(((10^K4)*('[5]Discharge'!E16^N4))/100),((10^K4)*('[5]Discharge'!E16^N4))))))</f>
        <v>7.64026385424862</v>
      </c>
      <c r="F18" s="55">
        <f>IF('[5]Discharge'!F16=0,0,IF(TRIM('[5]Discharge'!F16)="","",IF(COUNT(O6)=0,"",IF(O6=1,(((10^K4)*('[5]Discharge'!F16^N4))/100),((10^K4)*('[5]Discharge'!F16^N4))))))</f>
        <v>1.177386930124983</v>
      </c>
      <c r="G18" s="55">
        <f>IF('[5]Discharge'!G16=0,0,IF(TRIM('[5]Discharge'!G16)="","",IF(COUNT(O6)=0,"",IF(O6=1,(((10^K4)*('[5]Discharge'!G16^N4))/100),((10^K4)*('[5]Discharge'!G16^N4))))))</f>
        <v>0.38797025215005093</v>
      </c>
      <c r="H18" s="55">
        <f>IF('[5]Discharge'!H16=0,0,IF(TRIM('[5]Discharge'!H16)="","",IF(COUNT(O6)=0,"",IF(O6=1,(((10^K4)*('[5]Discharge'!H16^N4))/100),((10^K4)*('[5]Discharge'!H16^N4))))))</f>
        <v>0.6206469128051441</v>
      </c>
      <c r="I18" s="55">
        <f>IF('[5]Discharge'!I16=0,0,IF(TRIM('[5]Discharge'!I16)="","",IF(COUNT(O6)=0,"",IF(O6=1,(((10^K4)*('[5]Discharge'!I16^N4))/100),((10^K4)*('[5]Discharge'!I16^N4))))))</f>
        <v>1.177386930124983</v>
      </c>
      <c r="J18" s="55">
        <f>IF('[5]Discharge'!J16=0,0,IF(TRIM('[5]Discharge'!J16)="","",IF(COUNT(O6)=0,"",IF(O6=1,(((10^K4)*('[5]Discharge'!J16^N4))/100),((10^K4)*('[5]Discharge'!J16^N4))))))</f>
        <v>1.2899968267358553</v>
      </c>
      <c r="K18" s="55">
        <f>IF('[5]Discharge'!K16=0,0,IF(TRIM('[5]Discharge'!K16)="","",IF(COUNT(O6)=0,"",IF(O6=1,(((10^K4)*('[5]Discharge'!K16^N4))/100),((10^K4)*('[5]Discharge'!K16^N4))))))</f>
        <v>0.4894695167742856</v>
      </c>
      <c r="L18" s="55">
        <f>IF('[5]Discharge'!L16=0,0,IF(TRIM('[5]Discharge'!L16)="","",IF(COUNT(O6)=0,"",IF(O6=1,(((10^K4)*('[5]Discharge'!L16^N4))/100),((10^K4)*('[5]Discharge'!L16^N4))))))</f>
        <v>0.2942548137796899</v>
      </c>
      <c r="M18" s="55">
        <f>IF('[5]Discharge'!M16=0,0,IF(TRIM('[5]Discharge'!M16)="","",IF(COUNT(O6)=0,"",IF(O6=1,(((10^K4)*('[5]Discharge'!M16^N4))/100),((10^K4)*('[5]Discharge'!M16^N4))))))</f>
        <v>0.24210142280828179</v>
      </c>
      <c r="N18" s="55">
        <f>IF('[5]Discharge'!N16=0,0,IF(TRIM('[5]Discharge'!N16)="","",IF(COUNT(O6)=0,"",IF(O6=1,(((10^K4)*('[5]Discharge'!N16^N4))/100),((10^K4)*('[5]Discharge'!N16^N4))))))</f>
        <v>0</v>
      </c>
      <c r="O18" s="88">
        <f t="shared" si="0"/>
        <v>14.0731089506297</v>
      </c>
      <c r="P18" s="74"/>
      <c r="Q18" s="44"/>
    </row>
    <row r="19" spans="2:17" ht="21.75">
      <c r="B19" s="50">
        <v>9</v>
      </c>
      <c r="C19" s="55">
        <f>IF('[5]Discharge'!C17=0,0,IF(TRIM('[5]Discharge'!C17)="","",IF(COUNT(O6)=0,"",IF(O6=1,(((10^K4)*('[5]Discharge'!C17^N4))/100),((10^K4)*('[5]Discharge'!C17^N4))))))</f>
        <v>0.17779552517590608</v>
      </c>
      <c r="D19" s="55">
        <f>IF('[5]Discharge'!D17=0,0,IF(TRIM('[5]Discharge'!D17)="","",IF(COUNT(O6)=0,"",IF(O6=1,(((10^K4)*('[5]Discharge'!D17^N4))/100),((10^K4)*('[5]Discharge'!D17^N4))))))</f>
        <v>0.5758359659018991</v>
      </c>
      <c r="E19" s="55">
        <f>IF('[5]Discharge'!E17=0,0,IF(TRIM('[5]Discharge'!E17)="","",IF(COUNT(O6)=0,"",IF(O6=1,(((10^K4)*('[5]Discharge'!E17^N4))/100),((10^K4)*('[5]Discharge'!E17^N4))))))</f>
        <v>1.2899968267358553</v>
      </c>
      <c r="F19" s="55">
        <f>IF('[5]Discharge'!F17=0,0,IF(TRIM('[5]Discharge'!F17)="","",IF(COUNT(O6)=0,"",IF(O6=1,(((10^K4)*('[5]Discharge'!F17^N4))/100),((10^K4)*('[5]Discharge'!F17^N4))))))</f>
        <v>9.081514051265815</v>
      </c>
      <c r="G19" s="55">
        <f>IF('[5]Discharge'!G17=0,0,IF(TRIM('[5]Discharge'!G17)="","",IF(COUNT(O6)=0,"",IF(O6=1,(((10^K4)*('[5]Discharge'!G17^N4))/100),((10^K4)*('[5]Discharge'!G17^N4))))))</f>
        <v>0.36858090829999335</v>
      </c>
      <c r="H19" s="55">
        <f>IF('[5]Discharge'!H17=0,0,IF(TRIM('[5]Discharge'!H17)="","",IF(COUNT(O6)=0,"",IF(O6=1,(((10^K4)*('[5]Discharge'!H17^N4))/100),((10^K4)*('[5]Discharge'!H17^N4))))))</f>
        <v>2.757095593604415</v>
      </c>
      <c r="I19" s="55">
        <f>IF('[5]Discharge'!I17=0,0,IF(TRIM('[5]Discharge'!I17)="","",IF(COUNT(O6)=0,"",IF(O6=1,(((10^K4)*('[5]Discharge'!I17^N4))/100),((10^K4)*('[5]Discharge'!I17^N4))))))</f>
        <v>1.177386930124983</v>
      </c>
      <c r="J19" s="55">
        <f>IF('[5]Discharge'!J17=0,0,IF(TRIM('[5]Discharge'!J17)="","",IF(COUNT(O6)=0,"",IF(O6=1,(((10^K4)*('[5]Discharge'!J17^N4))/100),((10^K4)*('[5]Discharge'!J17^N4))))))</f>
        <v>1.177386930124983</v>
      </c>
      <c r="K19" s="55">
        <f>IF('[5]Discharge'!K17=0,0,IF(TRIM('[5]Discharge'!K17)="","",IF(COUNT(O6)=0,"",IF(O6=1,(((10^K4)*('[5]Discharge'!K17^N4))/100),((10^K4)*('[5]Discharge'!K17^N4))))))</f>
        <v>0.34950823393808345</v>
      </c>
      <c r="L19" s="55">
        <f>IF('[5]Discharge'!L17=0,0,IF(TRIM('[5]Discharge'!L17)="","",IF(COUNT(O6)=0,"",IF(O6=1,(((10^K4)*('[5]Discharge'!L17^N4))/100),((10^K4)*('[5]Discharge'!L17^N4))))))</f>
        <v>0.2942548137796899</v>
      </c>
      <c r="M19" s="55">
        <f>IF('[5]Discharge'!M17=0,0,IF(TRIM('[5]Discharge'!M17)="","",IF(COUNT(O6)=0,"",IF(O6=1,(((10^K4)*('[5]Discharge'!M17^N4))/100),((10^K4)*('[5]Discharge'!M17^N4))))))</f>
        <v>0.19328051855107511</v>
      </c>
      <c r="N19" s="55">
        <f>IF('[5]Discharge'!N17=0,0,IF(TRIM('[5]Discharge'!N17)="","",IF(COUNT(O6)=0,"",IF(O6=1,(((10^K4)*('[5]Discharge'!N17^N4))/100),((10^K4)*('[5]Discharge'!N17^N4))))))</f>
        <v>0</v>
      </c>
      <c r="O19" s="88">
        <f t="shared" si="0"/>
        <v>17.442636297502702</v>
      </c>
      <c r="P19" s="74"/>
      <c r="Q19" s="44"/>
    </row>
    <row r="20" spans="2:17" ht="21.75">
      <c r="B20" s="50">
        <v>10</v>
      </c>
      <c r="C20" s="55">
        <f>IF('[5]Discharge'!C18=0,0,IF(TRIM('[5]Discharge'!C18)="","",IF(COUNT(O6)=0,"",IF(O6=1,(((10^K4)*('[5]Discharge'!C18^N4))/100),((10^K4)*('[5]Discharge'!C18^N4))))))</f>
        <v>0.2591280869636173</v>
      </c>
      <c r="D20" s="55">
        <f>IF('[5]Discharge'!D18=0,0,IF(TRIM('[5]Discharge'!D18)="","",IF(COUNT(O6)=0,"",IF(O6=1,(((10^K4)*('[5]Discharge'!D18^N4))/100),((10^K4)*('[5]Discharge'!D18^N4))))))</f>
        <v>0.4894695167742856</v>
      </c>
      <c r="E20" s="55">
        <f>IF('[5]Discharge'!E18=0,0,IF(TRIM('[5]Discharge'!E18)="","",IF(COUNT(O6)=0,"",IF(O6=1,(((10^K4)*('[5]Discharge'!E18^N4))/100),((10^K4)*('[5]Discharge'!E18^N4))))))</f>
        <v>0.8598647163363369</v>
      </c>
      <c r="F20" s="55">
        <f>IF('[5]Discharge'!F18=0,0,IF(TRIM('[5]Discharge'!F18)="","",IF(COUNT(O6)=0,"",IF(O6=1,(((10^K4)*('[5]Discharge'!F18^N4))/100),((10^K4)*('[5]Discharge'!F18^N4))))))</f>
        <v>3.0147726369926766</v>
      </c>
      <c r="G20" s="55">
        <f>IF('[5]Discharge'!G18=0,0,IF(TRIM('[5]Discharge'!G18)="","",IF(COUNT(O6)=0,"",IF(O6=1,(((10^K4)*('[5]Discharge'!G18^N4))/100),((10^K4)*('[5]Discharge'!G18^N4))))))</f>
        <v>0.36858090829999335</v>
      </c>
      <c r="H20" s="55">
        <f>IF('[5]Discharge'!H18=0,0,IF(TRIM('[5]Discharge'!H18)="","",IF(COUNT(O6)=0,"",IF(O6=1,(((10^K4)*('[5]Discharge'!H18^N4))/100),((10^K4)*('[5]Discharge'!H18^N4))))))</f>
        <v>9.830988180749731</v>
      </c>
      <c r="I20" s="55">
        <f>IF('[5]Discharge'!I18=0,0,IF(TRIM('[5]Discharge'!I18)="","",IF(COUNT(O6)=0,"",IF(O6=1,(((10^K4)*('[5]Discharge'!I18^N4))/100),((10^K4)*('[5]Discharge'!I18^N4))))))</f>
        <v>1.89905345450978</v>
      </c>
      <c r="J20" s="55">
        <f>IF('[5]Discharge'!J18=0,0,IF(TRIM('[5]Discharge'!J18)="","",IF(COUNT(O6)=0,"",IF(O6=1,(((10^K4)*('[5]Discharge'!J18^N4))/100),((10^K4)*('[5]Discharge'!J18^N4))))))</f>
        <v>1.0680786912651576</v>
      </c>
      <c r="K20" s="55">
        <f>IF('[5]Discharge'!K18=0,0,IF(TRIM('[5]Discharge'!K18)="","",IF(COUNT(O6)=0,"",IF(O6=1,(((10^K4)*('[5]Discharge'!K18^N4))/100),((10^K4)*('[5]Discharge'!K18^N4))))))</f>
        <v>0.17779552517590608</v>
      </c>
      <c r="L20" s="55">
        <f>IF('[5]Discharge'!L18=0,0,IF(TRIM('[5]Discharge'!L18)="","",IF(COUNT(O6)=0,"",IF(O6=1,(((10^K4)*('[5]Discharge'!L18^N4))/100),((10^K4)*('[5]Discharge'!L18^N4))))))</f>
        <v>0.33075849985889194</v>
      </c>
      <c r="M20" s="55">
        <f>IF('[5]Discharge'!M18=0,0,IF(TRIM('[5]Discharge'!M18)="","",IF(COUNT(O6)=0,"",IF(O6=1,(((10^K4)*('[5]Discharge'!M18^N4))/100),((10^K4)*('[5]Discharge'!M18^N4))))))</f>
        <v>0.10688549002250537</v>
      </c>
      <c r="N20" s="55">
        <f>IF('[5]Discharge'!N18=0,0,IF(TRIM('[5]Discharge'!N18)="","",IF(COUNT(O6)=0,"",IF(O6=1,(((10^K4)*('[5]Discharge'!N18^N4))/100),((10^K4)*('[5]Discharge'!N18^N4))))))</f>
        <v>0</v>
      </c>
      <c r="O20" s="88">
        <f t="shared" si="0"/>
        <v>18.40537570694888</v>
      </c>
      <c r="P20" s="74"/>
      <c r="Q20" s="44"/>
    </row>
    <row r="21" spans="2:17" ht="21.75">
      <c r="B21" s="50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88"/>
      <c r="P21" s="74"/>
      <c r="Q21" s="44"/>
    </row>
    <row r="22" spans="2:17" ht="21.75">
      <c r="B22" s="50">
        <v>11</v>
      </c>
      <c r="C22" s="55">
        <f>IF('[5]Discharge'!C20=0,0,IF(TRIM('[5]Discharge'!C20)="","",IF(COUNT(O6)=0,"",IF(O6=1,(((10^K4)*('[5]Discharge'!C20^N4))/100),((10^K4)*('[5]Discharge'!C20^N4))))))</f>
        <v>0.1338837944247901</v>
      </c>
      <c r="D22" s="55">
        <f>IF('[5]Discharge'!D20=0,0,IF(TRIM('[5]Discharge'!D20)="","",IF(COUNT(O6)=0,"",IF(O6=1,(((10^K4)*('[5]Discharge'!D20^N4))/100),((10^K4)*('[5]Discharge'!D20^N4))))))</f>
        <v>0.4894695167742856</v>
      </c>
      <c r="E22" s="55">
        <f>IF('[5]Discharge'!E20=0,0,IF(TRIM('[5]Discharge'!E20)="","",IF(COUNT(O6)=0,"",IF(O6=1,(((10^K4)*('[5]Discharge'!E20^N4))/100),((10^K4)*('[5]Discharge'!E20^N4))))))</f>
        <v>0.7133773439080618</v>
      </c>
      <c r="F22" s="55">
        <f>IF('[5]Discharge'!F20=0,0,IF(TRIM('[5]Discharge'!F20)="","",IF(COUNT(O6)=0,"",IF(O6=1,(((10^K4)*('[5]Discharge'!F20^N4))/100),((10^K4)*('[5]Discharge'!F20^N4))))))</f>
        <v>1.7714014281652366</v>
      </c>
      <c r="G22" s="55">
        <f>IF('[5]Discharge'!G20=0,0,IF(TRIM('[5]Discharge'!G20)="","",IF(COUNT(O6)=0,"",IF(O6=1,(((10^K4)*('[5]Discharge'!G20^N4))/100),((10^K4)*('[5]Discharge'!G20^N4))))))</f>
        <v>0.36858090829999335</v>
      </c>
      <c r="H22" s="55">
        <f>IF('[5]Discharge'!H20=0,0,IF(TRIM('[5]Discharge'!H20)="","",IF(COUNT(O6)=0,"",IF(O6=1,(((10^K4)*('[5]Discharge'!H20^N4))/100),((10^K4)*('[5]Discharge'!H20^N4))))))</f>
        <v>5.95359886559876</v>
      </c>
      <c r="I22" s="55">
        <f>IF('[5]Discharge'!I20=0,0,IF(TRIM('[5]Discharge'!I20)="","",IF(COUNT(O6)=0,"",IF(O6=1,(((10^K4)*('[5]Discharge'!I20^N4))/100),((10^K4)*('[5]Discharge'!I20^N4))))))</f>
        <v>15.568921587375339</v>
      </c>
      <c r="J22" s="55">
        <f>IF('[5]Discharge'!J20=0,0,IF(TRIM('[5]Discharge'!J20)="","",IF(COUNT(O6)=0,"",IF(O6=1,(((10^K4)*('[5]Discharge'!J20^N4))/100),((10^K4)*('[5]Discharge'!J20^N4))))))</f>
        <v>0.9621930934710087</v>
      </c>
      <c r="K22" s="55">
        <f>IF('[5]Discharge'!K20=0,0,IF(TRIM('[5]Discharge'!K20)="","",IF(COUNT(O6)=0,"",IF(O6=1,(((10^K4)*('[5]Discharge'!K20^N4))/100),((10^K4)*('[5]Discharge'!K20^N4))))))</f>
        <v>0.2591280869636173</v>
      </c>
      <c r="L22" s="55">
        <f>IF('[5]Discharge'!L20=0,0,IF(TRIM('[5]Discharge'!L20)="","",IF(COUNT(O6)=0,"",IF(O6=1,(((10^K4)*('[5]Discharge'!L20^N4))/100),((10^K4)*('[5]Discharge'!L20^N4))))))</f>
        <v>0.24210142280828179</v>
      </c>
      <c r="M22" s="55">
        <f>IF('[5]Discharge'!M20=0,0,IF(TRIM('[5]Discharge'!M20)="","",IF(COUNT(O6)=0,"",IF(O6=1,(((10^K4)*('[5]Discharge'!M20^N4))/100),((10^K4)*('[5]Discharge'!M20^N4))))))</f>
        <v>0.10688549002250537</v>
      </c>
      <c r="N22" s="55">
        <f>IF('[5]Discharge'!N20=0,0,IF(TRIM('[5]Discharge'!N20)="","",IF(COUNT(O6)=0,"",IF(O6=1,(((10^K4)*('[5]Discharge'!N20^N4))/100),((10^K4)*('[5]Discharge'!N20^N4))))))</f>
        <v>0</v>
      </c>
      <c r="O22" s="88">
        <f t="shared" si="0"/>
        <v>26.56954153781188</v>
      </c>
      <c r="P22" s="74"/>
      <c r="Q22" s="44"/>
    </row>
    <row r="23" spans="2:17" ht="21.75">
      <c r="B23" s="50">
        <v>12</v>
      </c>
      <c r="C23" s="55">
        <f>IF('[5]Discharge'!C21=0,0,IF(TRIM('[5]Discharge'!C21)="","",IF(COUNT(O6)=0,"",IF(O6=1,(((10^K4)*('[5]Discharge'!C21^N4))/100),((10^K4)*('[5]Discharge'!C21^N4))))))</f>
        <v>0.10688549002250537</v>
      </c>
      <c r="D23" s="55">
        <f>IF('[5]Discharge'!D21=0,0,IF(TRIM('[5]Discharge'!D21)="","",IF(COUNT(O6)=0,"",IF(O6=1,(((10^K4)*('[5]Discharge'!D21^N4))/100),((10^K4)*('[5]Discharge'!D21^N4))))))</f>
        <v>0.447980459084082</v>
      </c>
      <c r="E23" s="55">
        <f>IF('[5]Discharge'!E21=0,0,IF(TRIM('[5]Discharge'!E21)="","",IF(COUNT(O6)=0,"",IF(O6=1,(((10^K4)*('[5]Discharge'!E21^N4))/100),((10^K4)*('[5]Discharge'!E21^N4))))))</f>
        <v>0.6665030872688993</v>
      </c>
      <c r="F23" s="55">
        <f>IF('[5]Discharge'!F21=0,0,IF(TRIM('[5]Discharge'!F21)="","",IF(COUNT(O6)=0,"",IF(O6=1,(((10^K4)*('[5]Discharge'!F21^N4))/100),((10^K4)*('[5]Discharge'!F21^N4))))))</f>
        <v>0.810080913829266</v>
      </c>
      <c r="G23" s="55">
        <f>IF('[5]Discharge'!G21=0,0,IF(TRIM('[5]Discharge'!G21)="","",IF(COUNT(O6)=0,"",IF(O6=1,(((10^K4)*('[5]Discharge'!G21^N4))/100),((10^K4)*('[5]Discharge'!G21^N4))))))</f>
        <v>0.38797025215005093</v>
      </c>
      <c r="H23" s="55">
        <f>IF('[5]Discharge'!H21=0,0,IF(TRIM('[5]Discharge'!H21)="","",IF(COUNT(O6)=0,"",IF(O6=1,(((10^K4)*('[5]Discharge'!H21^N4))/100),((10^K4)*('[5]Discharge'!H21^N4))))))</f>
        <v>1.89905345450978</v>
      </c>
      <c r="I23" s="55">
        <f>IF('[5]Discharge'!I21=0,0,IF(TRIM('[5]Discharge'!I21)="","",IF(COUNT(O6)=0,"",IF(O6=1,(((10^K4)*('[5]Discharge'!I21^N4))/100),((10^K4)*('[5]Discharge'!I21^N4))))))</f>
        <v>14.699511452564764</v>
      </c>
      <c r="J23" s="55">
        <f>IF('[5]Discharge'!J21=0,0,IF(TRIM('[5]Discharge'!J21)="","",IF(COUNT(O6)=0,"",IF(O6=1,(((10^K4)*('[5]Discharge'!J21^N4))/100),((10^K4)*('[5]Discharge'!J21^N4))))))</f>
        <v>0.810080913829266</v>
      </c>
      <c r="K23" s="55">
        <f>IF('[5]Discharge'!K21=0,0,IF(TRIM('[5]Discharge'!K21)="","",IF(COUNT(O6)=0,"",IF(O6=1,(((10^K4)*('[5]Discharge'!K21^N4))/100),((10^K4)*('[5]Discharge'!K21^N4))))))</f>
        <v>0.20916738318540765</v>
      </c>
      <c r="L23" s="55">
        <f>IF('[5]Discharge'!L21=0,0,IF(TRIM('[5]Discharge'!L21)="","",IF(COUNT(O6)=0,"",IF(O6=1,(((10^K4)*('[5]Discharge'!L21^N4))/100),((10^K4)*('[5]Discharge'!L21^N4))))))</f>
        <v>0.33075849985889194</v>
      </c>
      <c r="M23" s="55">
        <f>IF('[5]Discharge'!M21=0,0,IF(TRIM('[5]Discharge'!M21)="","",IF(COUNT(O6)=0,"",IF(O6=1,(((10^K4)*('[5]Discharge'!M21^N4))/100),((10^K4)*('[5]Discharge'!M21^N4))))))</f>
        <v>0.10688549002250537</v>
      </c>
      <c r="N23" s="55">
        <f>IF('[5]Discharge'!N21=0,0,IF(TRIM('[5]Discharge'!N21)="","",IF(COUNT(O6)=0,"",IF(O6=1,(((10^K4)*('[5]Discharge'!N21^N4))/100),((10^K4)*('[5]Discharge'!N21^N4))))))</f>
        <v>0</v>
      </c>
      <c r="O23" s="88">
        <f t="shared" si="0"/>
        <v>20.474877396325418</v>
      </c>
      <c r="P23" s="74"/>
      <c r="Q23" s="44"/>
    </row>
    <row r="24" spans="2:17" ht="21.75">
      <c r="B24" s="50">
        <v>13</v>
      </c>
      <c r="C24" s="55">
        <f>IF('[5]Discharge'!C10=0,0,IF(TRIM('[5]Discharge'!C22)="","",IF(COUNT(O6)=0,"",IF(O6=1,(((10^K4)*('[5]Discharge'!C22^N4))/100),((10^K4)*('[5]Discharge'!C22^N4))))))</f>
        <v>0.10688549002250537</v>
      </c>
      <c r="D24" s="55">
        <f>IF('[5]Discharge'!D22=0,0,IF(TRIM('[5]Discharge'!D22)="","",IF(COUNT(O6)=0,"",IF(O6=1,(((10^K4)*('[5]Discharge'!D22^N4))/100),((10^K4)*('[5]Discharge'!D22^N4))))))</f>
        <v>0.40767033036175226</v>
      </c>
      <c r="E24" s="55">
        <f>IF('[5]Discharge'!E22=0,0,IF(TRIM('[5]Discharge'!E22)="","",IF(COUNT(O6)=0,"",IF(O6=1,(((10^K4)*('[5]Discharge'!E22^N4))/100),((10^K4)*('[5]Discharge'!E22^N4))))))</f>
        <v>0.6206469128051441</v>
      </c>
      <c r="F24" s="55">
        <f>IF('[5]Discharge'!F22=0,0,IF(TRIM('[5]Discharge'!F22)="","",IF(COUNT(O6)=0,"",IF(O6=1,(((10^K4)*('[5]Discharge'!F22^N4))/100),((10^K4)*('[5]Discharge'!F22^N4))))))</f>
        <v>0.810080913829266</v>
      </c>
      <c r="G24" s="55">
        <f>IF('[5]Discharge'!G22=0,0,IF(TRIM('[5]Discharge'!G22)="","",IF(COUNT(O6)=0,"",IF(O6=1,(((10^K4)*('[5]Discharge'!G22^N4))/100),((10^K4)*('[5]Discharge'!G22^N4))))))</f>
        <v>0.38797025215005093</v>
      </c>
      <c r="H24" s="55">
        <f>IF('[5]Discharge'!H22=0,0,IF(TRIM('[5]Discharge'!H22)="","",IF(COUNT(O6)=0,"",IF(O6=1,(((10^K4)*('[5]Discharge'!H22^N4))/100),((10^K4)*('[5]Discharge'!H22^N4))))))</f>
        <v>0.810080913829266</v>
      </c>
      <c r="I24" s="55">
        <f>IF('[5]Discharge'!I22=0,0,IF(TRIM('[5]Discharge'!I22)="","",IF(COUNT(O6)=0,"",IF(O6=1,(((10^K4)*('[5]Discharge'!I22^N4))/100),((10^K4)*('[5]Discharge'!I22^N4))))))</f>
        <v>8.351073108336088</v>
      </c>
      <c r="J24" s="55">
        <f>IF('[5]Discharge'!J22=0,0,IF(TRIM('[5]Discharge'!J22)="","",IF(COUNT(O6)=0,"",IF(O6=1,(((10^K4)*('[5]Discharge'!J22^N4))/100),((10^K4)*('[5]Discharge'!J22^N4))))))</f>
        <v>0.810080913829266</v>
      </c>
      <c r="K24" s="55">
        <f>IF('[5]Discharge'!K22=0,0,IF(TRIM('[5]Discharge'!K22)="","",IF(COUNT(O6)=0,"",IF(O6=1,(((10^K4)*('[5]Discharge'!K22^N4))/100),((10^K4)*('[5]Discharge'!K22^N4))))))</f>
        <v>0.1338837944247901</v>
      </c>
      <c r="L24" s="55">
        <f>IF('[5]Discharge'!L22=0,0,IF(TRIM('[5]Discharge'!L22)="","",IF(COUNT(O6)=0,"",IF(O6=1,(((10^K4)*('[5]Discharge'!L22^N4))/100),((10^K4)*('[5]Discharge'!L22^N4))))))</f>
        <v>0.34950823393808345</v>
      </c>
      <c r="M24" s="55">
        <f>IF('[5]Discharge'!M22=0,0,IF(TRIM('[5]Discharge'!M22)="","",IF(COUNT(O6)=0,"",IF(O6=1,(((10^K4)*('[5]Discharge'!M22^N4))/100),((10^K4)*('[5]Discharge'!M22^N4))))))</f>
        <v>0.10688549002250537</v>
      </c>
      <c r="N24" s="55">
        <f>IF('[5]Discharge'!N22=0,0,IF(TRIM('[5]Discharge'!N22)="","",IF(COUNT(O6)=0,"",IF(O6=1,(((10^K4)*('[5]Discharge'!N22^N4))/100),((10^K4)*('[5]Discharge'!N22^N4))))))</f>
        <v>0</v>
      </c>
      <c r="O24" s="88">
        <f t="shared" si="0"/>
        <v>12.894766353548718</v>
      </c>
      <c r="P24" s="74"/>
      <c r="Q24" s="44"/>
    </row>
    <row r="25" spans="2:17" ht="21.75">
      <c r="B25" s="50">
        <v>14</v>
      </c>
      <c r="C25" s="55">
        <f>IF('[5]Discharge'!C10=0,0,IF(TRIM('[5]Discharge'!C23)="","",IF(COUNT(O6)=0,"",IF(O6=1,(((10^K4)*('[5]Discharge'!C23^N4))/100),((10^K4)*('[5]Discharge'!C23^N4))))))</f>
        <v>0.14808268544071007</v>
      </c>
      <c r="D25" s="55">
        <f>IF('[5]Discharge'!D23=0,0,IF(TRIM('[5]Discharge'!D23)="","",IF(COUNT(O6)=0,"",IF(O6=1,(((10^K4)*('[5]Discharge'!D23^N4))/100),((10^K4)*('[5]Discharge'!D23^N4))))))</f>
        <v>0.5758359659018991</v>
      </c>
      <c r="E25" s="55">
        <f>IF('[5]Discharge'!E23=0,0,IF(TRIM('[5]Discharge'!E23)="","",IF(COUNT(O6)=0,"",IF(O6=1,(((10^K4)*('[5]Discharge'!E23^N4))/100),((10^K4)*('[5]Discharge'!E23^N4))))))</f>
        <v>102.65815757813854</v>
      </c>
      <c r="F25" s="55">
        <f>IF('[5]Discharge'!F23=0,0,IF(TRIM('[5]Discharge'!F23)="","",IF(COUNT(O6)=0,"",IF(O6=1,(((10^K4)*('[5]Discharge'!F23^N4))/100),((10^K4)*('[5]Discharge'!F23^N4))))))</f>
        <v>0.532099567317448</v>
      </c>
      <c r="G25" s="55">
        <f>IF('[5]Discharge'!G23=0,0,IF(TRIM('[5]Discharge'!G23)="","",IF(COUNT(O6)=0,"",IF(O6=1,(((10^K4)*('[5]Discharge'!G23^N4))/100),((10^K4)*('[5]Discharge'!G23^N4))))))</f>
        <v>0.38797025215005093</v>
      </c>
      <c r="H25" s="55">
        <f>IF('[5]Discharge'!H23=0,0,IF(TRIM('[5]Discharge'!H23)="","",IF(COUNT(O6)=0,"",IF(O6=1,(((10^K4)*('[5]Discharge'!H23^N4))/100),((10^K4)*('[5]Discharge'!H23^N4))))))</f>
        <v>1.89905345450978</v>
      </c>
      <c r="I25" s="55">
        <f>IF('[5]Discharge'!I23=0,0,IF(TRIM('[5]Discharge'!I23)="","",IF(COUNT(O6)=0,"",IF(O6=1,(((10^K4)*('[5]Discharge'!I23^N4))/100),((10^K4)*('[5]Discharge'!I23^N4))))))</f>
        <v>3.0147726369926766</v>
      </c>
      <c r="J25" s="55">
        <f>IF('[5]Discharge'!J23=0,0,IF(TRIM('[5]Discharge'!J23)="","",IF(COUNT(O6)=0,"",IF(O6=1,(((10^K4)*('[5]Discharge'!J23^N4))/100),((10^K4)*('[5]Discharge'!J23^N4))))))</f>
        <v>0.7133773439080618</v>
      </c>
      <c r="K25" s="55">
        <f>IF('[5]Discharge'!K23=0,0,IF(TRIM('[5]Discharge'!K23)="","",IF(COUNT(O6)=0,"",IF(O6=1,(((10^K4)*('[5]Discharge'!K23^N4))/100),((10^K4)*('[5]Discharge'!K23^N4))))))</f>
        <v>0.1338837944247901</v>
      </c>
      <c r="L25" s="55">
        <f>IF('[5]Discharge'!L23=0,0,IF(TRIM('[5]Discharge'!L23)="","",IF(COUNT(O6)=0,"",IF(O6=1,(((10^K4)*('[5]Discharge'!L23^N4))/100),((10^K4)*('[5]Discharge'!L23^N4))))))</f>
        <v>0.34950823393808345</v>
      </c>
      <c r="M25" s="55">
        <f>IF('[5]Discharge'!M23=0,0,IF(TRIM('[5]Discharge'!M23)="","",IF(COUNT(O6)=0,"",IF(O6=1,(((10^K4)*('[5]Discharge'!M23^N4))/100),((10^K4)*('[5]Discharge'!M23^N4))))))</f>
        <v>0.10688549002250537</v>
      </c>
      <c r="N25" s="55">
        <f>IF('[5]Discharge'!N23=0,0,IF(TRIM('[5]Discharge'!N23)="","",IF(COUNT(O6)=0,"",IF(O6=1,(((10^K4)*('[5]Discharge'!N23^N4))/100),((10^K4)*('[5]Discharge'!N23^N4))))))</f>
        <v>0</v>
      </c>
      <c r="O25" s="88">
        <f t="shared" si="0"/>
        <v>110.51962700274456</v>
      </c>
      <c r="P25" s="74"/>
      <c r="Q25" s="44"/>
    </row>
    <row r="26" spans="2:17" ht="21.75">
      <c r="B26" s="50">
        <v>15</v>
      </c>
      <c r="C26" s="55">
        <f>IF('[5]Discharge'!C24=0,0,IF(TRIM('[5]Discharge'!C24)="","",IF(COUNT(O6)=0,"",IF(O6=1,(((10^K4)*('[5]Discharge'!C24^N4))/100),((10^K4)*('[5]Discharge'!C24^N4))))))</f>
        <v>0.1338837944247901</v>
      </c>
      <c r="D26" s="55">
        <f>IF('[5]Discharge'!D24=0,0,IF(TRIM('[5]Discharge'!D24)="","",IF(COUNT(O6)=0,"",IF(O6=1,(((10^K4)*('[5]Discharge'!D24^N4))/100),((10^K4)*('[5]Discharge'!D24^N4))))))</f>
        <v>0.5758359659018991</v>
      </c>
      <c r="E26" s="55">
        <f>IF('[5]Discharge'!E24=0,0,IF(TRIM('[5]Discharge'!E24)="","",IF(COUNT(O6)=0,"",IF(O6=1,(((10^K4)*('[5]Discharge'!E24^N4))/100),((10^K4)*('[5]Discharge'!E24^N4))))))</f>
        <v>16.00949640703286</v>
      </c>
      <c r="F26" s="55">
        <f>IF('[5]Discharge'!F24=0,0,IF(TRIM('[5]Discharge'!F24)="","",IF(COUNT(O6)=0,"",IF(O6=1,(((10^K4)*('[5]Discharge'!F24^N4))/100),((10^K4)*('[5]Discharge'!F24^N4))))))</f>
        <v>0.6206469128051441</v>
      </c>
      <c r="G26" s="55">
        <f>IF('[5]Discharge'!G24=0,0,IF(TRIM('[5]Discharge'!G24)="","",IF(COUNT(O6)=0,"",IF(O6=1,(((10^K4)*('[5]Discharge'!G24^N4))/100),((10^K4)*('[5]Discharge'!G24^N4))))))</f>
        <v>0.4894695167742856</v>
      </c>
      <c r="H26" s="55">
        <f>IF('[5]Discharge'!H24=0,0,IF(TRIM('[5]Discharge'!H24)="","",IF(COUNT(O6)=0,"",IF(O6=1,(((10^K4)*('[5]Discharge'!H24^N4))/100),((10^K4)*('[5]Discharge'!H24^N4))))))</f>
        <v>1.2899968267358553</v>
      </c>
      <c r="I26" s="55">
        <f>IF('[5]Discharge'!I24=0,0,IF(TRIM('[5]Discharge'!I24)="","",IF(COUNT(O6)=0,"",IF(O6=1,(((10^K4)*('[5]Discharge'!I24^N4))/100),((10^K4)*('[5]Discharge'!I24^N4))))))</f>
        <v>1.4057988658708953</v>
      </c>
      <c r="J26" s="55">
        <f>IF('[5]Discharge'!J24=0,0,IF(TRIM('[5]Discharge'!J24)="","",IF(COUNT(O6)=0,"",IF(O6=1,(((10^K4)*('[5]Discharge'!J24^N4))/100),((10^K4)*('[5]Discharge'!J24^N4))))))</f>
        <v>0.810080913829266</v>
      </c>
      <c r="K26" s="55">
        <f>IF('[5]Discharge'!K24=0,0,IF(TRIM('[5]Discharge'!K24)="","",IF(COUNT(O6)=0,"",IF(O6=1,(((10^K4)*('[5]Discharge'!K24^N4))/100),((10^K4)*('[5]Discharge'!K24^N4))))))</f>
        <v>0.16272498748502703</v>
      </c>
      <c r="L26" s="55">
        <f>IF('[5]Discharge'!L24=0,0,IF(TRIM('[5]Discharge'!L24)="","",IF(COUNT(O6)=0,"",IF(O6=1,(((10^K4)*('[5]Discharge'!L24^N4))/100),((10^K4)*('[5]Discharge'!L24^N4))))))</f>
        <v>0.34950823393808345</v>
      </c>
      <c r="M26" s="55">
        <f>IF('[5]Discharge'!M24=0,0,IF(TRIM('[5]Discharge'!M24)="","",IF(COUNT(O6)=0,"",IF(O6=1,(((10^K4)*('[5]Discharge'!M24^N4))/100),((10^K4)*('[5]Discharge'!M24^N4))))))</f>
        <v>0.10688549002250537</v>
      </c>
      <c r="N26" s="55">
        <f>IF('[5]Discharge'!N24=0,0,IF(TRIM('[5]Discharge'!N24)="","",IF(COUNT(O6)=0,"",IF(O6=1,(((10^K4)*('[5]Discharge'!N24^N4))/100),((10^K4)*('[5]Discharge'!N24^N4))))))</f>
        <v>0</v>
      </c>
      <c r="O26" s="88">
        <f t="shared" si="0"/>
        <v>21.954327914820613</v>
      </c>
      <c r="P26" s="74"/>
      <c r="Q26" s="44"/>
    </row>
    <row r="27" spans="2:17" ht="21.75">
      <c r="B27" s="50">
        <v>16</v>
      </c>
      <c r="C27" s="55">
        <f>IF('[5]Discharge'!C25=0,0,IF(TRIM('[5]Discharge'!C25)="","",IF(COUNT(O6)=0,"",IF(O6=1,(((10^K4)*('[5]Discharge'!C25^N4))/100),((10^K4)*('[5]Discharge'!C25^N4))))))</f>
        <v>0.16272498748502703</v>
      </c>
      <c r="D27" s="55">
        <f>IF('[5]Discharge'!D25=0,0,IF(TRIM('[5]Discharge'!D25)="","",IF(COUNT(O6)=0,"",IF(O6=1,(((10^K4)*('[5]Discharge'!D25^N4))/100),((10^K4)*('[5]Discharge'!D25^N4))))))</f>
        <v>0.4894695167742856</v>
      </c>
      <c r="E27" s="55">
        <f>IF('[5]Discharge'!E25=0,0,IF(TRIM('[5]Discharge'!E25)="","",IF(COUNT(O6)=0,"",IF(O6=1,(((10^K4)*('[5]Discharge'!E25^N4))/100),((10^K4)*('[5]Discharge'!E25^N4))))))</f>
        <v>5.317131533602106</v>
      </c>
      <c r="F27" s="55">
        <f>IF('[5]Discharge'!F25=0,0,IF(TRIM('[5]Discharge'!F25)="","",IF(COUNT(O6)=0,"",IF(O6=1,(((10^K4)*('[5]Discharge'!F25^N4))/100),((10^K4)*('[5]Discharge'!F25^N4))))))</f>
        <v>0.6206469128051441</v>
      </c>
      <c r="G27" s="55">
        <f>IF('[5]Discharge'!G25=0,0,IF(TRIM('[5]Discharge'!G25)="","",IF(COUNT(O6)=0,"",IF(O6=1,(((10^K4)*('[5]Discharge'!G25^N4))/100),((10^K4)*('[5]Discharge'!G25^N4))))))</f>
        <v>0.7612444585798572</v>
      </c>
      <c r="H27" s="55">
        <f>IF('[5]Discharge'!H25=0,0,IF(TRIM('[5]Discharge'!H25)="","",IF(COUNT(O6)=0,"",IF(O6=1,(((10^K4)*('[5]Discharge'!H25^N4))/100),((10^K4)*('[5]Discharge'!H25^N4))))))</f>
        <v>0.9621930934710087</v>
      </c>
      <c r="I27" s="55">
        <f>IF('[5]Discharge'!I25=0,0,IF(TRIM('[5]Discharge'!I25)="","",IF(COUNT(O6)=0,"",IF(O6=1,(((10^K4)*('[5]Discharge'!I25^N4))/100),((10^K4)*('[5]Discharge'!I25^N4))))))</f>
        <v>1.646588836561703</v>
      </c>
      <c r="J27" s="55">
        <f>IF('[5]Discharge'!J25=0,0,IF(TRIM('[5]Discharge'!J25)="","",IF(COUNT(O6)=0,"",IF(O6=1,(((10^K4)*('[5]Discharge'!J25^N4))/100),((10^K4)*('[5]Discharge'!J25^N4))))))</f>
        <v>0.810080913829266</v>
      </c>
      <c r="K27" s="55">
        <f>IF('[5]Discharge'!K25=0,0,IF(TRIM('[5]Discharge'!K25)="","",IF(COUNT(O6)=0,"",IF(O6=1,(((10^K4)*('[5]Discharge'!K25^N4))/100),((10^K4)*('[5]Discharge'!K25^N4))))))</f>
        <v>0.17779552517590608</v>
      </c>
      <c r="L27" s="55">
        <f>IF('[5]Discharge'!L25=0,0,IF(TRIM('[5]Discharge'!L25)="","",IF(COUNT(O6)=0,"",IF(O6=1,(((10^K4)*('[5]Discharge'!L25^N4))/100),((10^K4)*('[5]Discharge'!L25^N4))))))</f>
        <v>0.20916738318540765</v>
      </c>
      <c r="M27" s="55">
        <f>IF('[5]Discharge'!M25=0,0,IF(TRIM('[5]Discharge'!M25)="","",IF(COUNT(O6)=0,"",IF(O6=1,(((10^K4)*('[5]Discharge'!M25^N4))/100),((10^K4)*('[5]Discharge'!M25^N4))))))</f>
        <v>0.10688549002250537</v>
      </c>
      <c r="N27" s="55">
        <f>IF('[5]Discharge'!N25=0,0,IF(TRIM('[5]Discharge'!N25)="","",IF(COUNT(O6)=0,"",IF(O6=1,(((10^K4)*('[5]Discharge'!N25^N4))/100),((10^K4)*('[5]Discharge'!N25^N4))))))</f>
        <v>0</v>
      </c>
      <c r="O27" s="88">
        <f t="shared" si="0"/>
        <v>11.263928651492217</v>
      </c>
      <c r="P27" s="74"/>
      <c r="Q27" s="44"/>
    </row>
    <row r="28" spans="2:17" ht="21.75">
      <c r="B28" s="50">
        <v>17</v>
      </c>
      <c r="C28" s="55">
        <f>IF('[5]Discharge'!C26=0,0,IF(TRIM('[5]Discharge'!C26)="","",IF(COUNT(O6)=0,"",IF(O6=1,(((10^K4)*('[5]Discharge'!C26^N4))/100),((10^K4)*('[5]Discharge'!C26^N4))))))</f>
        <v>0.2591280869636173</v>
      </c>
      <c r="D28" s="55">
        <f>IF('[5]Discharge'!D26=0,0,IF(TRIM('[5]Discharge'!D26)="","",IF(COUNT(O6)=0,"",IF(O6=1,(((10^K4)*('[5]Discharge'!D26^N4))/100),((10^K4)*('[5]Discharge'!D26^N4))))))</f>
        <v>0.532099567317448</v>
      </c>
      <c r="E28" s="55">
        <f>IF('[5]Discharge'!E26=0,0,IF(TRIM('[5]Discharge'!E26)="","",IF(COUNT(O6)=0,"",IF(O6=1,(((10^K4)*('[5]Discharge'!E26^N4))/100),((10^K4)*('[5]Discharge'!E26^N4))))))</f>
        <v>3.0147726369926766</v>
      </c>
      <c r="F28" s="55">
        <f>IF('[5]Discharge'!F26=0,0,IF(TRIM('[5]Discharge'!F26)="","",IF(COUNT(O6)=0,"",IF(O6=1,(((10^K4)*('[5]Discharge'!F26^N4))/100),((10^K4)*('[5]Discharge'!F26^N4))))))</f>
        <v>0.4894695167742856</v>
      </c>
      <c r="G28" s="55">
        <f>IF('[5]Discharge'!G26=0,0,IF(TRIM('[5]Discharge'!G26)="","",IF(COUNT(O6)=0,"",IF(O6=1,(((10^K4)*('[5]Discharge'!G26^N4))/100),((10^K4)*('[5]Discharge'!G26^N4))))))</f>
        <v>0.9621930934710087</v>
      </c>
      <c r="H28" s="55">
        <f>IF('[5]Discharge'!H26=0,0,IF(TRIM('[5]Discharge'!H26)="","",IF(COUNT(O6)=0,"",IF(O6=1,(((10^K4)*('[5]Discharge'!H26^N4))/100),((10^K4)*('[5]Discharge'!H26^N4))))))</f>
        <v>0.810080913829266</v>
      </c>
      <c r="I28" s="55">
        <f>IF('[5]Discharge'!I26=0,0,IF(TRIM('[5]Discharge'!I26)="","",IF(COUNT(O6)=0,"",IF(O6=1,(((10^K4)*('[5]Discharge'!I26^N4))/100),((10^K4)*('[5]Discharge'!I26^N4))))))</f>
        <v>2.757095593604415</v>
      </c>
      <c r="J28" s="55">
        <f>IF('[5]Discharge'!J26=0,0,IF(TRIM('[5]Discharge'!J26)="","",IF(COUNT(O6)=0,"",IF(O6=1,(((10^K4)*('[5]Discharge'!J26^N4))/100),((10^K4)*('[5]Discharge'!J26^N4))))))</f>
        <v>0.810080913829266</v>
      </c>
      <c r="K28" s="55">
        <f>IF('[5]Discharge'!K26=0,0,IF(TRIM('[5]Discharge'!K26)="","",IF(COUNT(O6)=0,"",IF(O6=1,(((10^K4)*('[5]Discharge'!K26^N4))/100),((10^K4)*('[5]Discharge'!K26^N4))))))</f>
        <v>0.14808268544071007</v>
      </c>
      <c r="L28" s="55">
        <f>IF('[5]Discharge'!L26=0,0,IF(TRIM('[5]Discharge'!L26)="","",IF(COUNT(O6)=0,"",IF(O6=1,(((10^K4)*('[5]Discharge'!L26^N4))/100),((10^K4)*('[5]Discharge'!L26^N4))))))</f>
        <v>0.2591280869636173</v>
      </c>
      <c r="M28" s="55">
        <f>IF('[5]Discharge'!M26=0,0,IF(TRIM('[5]Discharge'!M26)="","",IF(COUNT(O6)=0,"",IF(O6=1,(((10^K4)*('[5]Discharge'!M26^N4))/100),((10^K4)*('[5]Discharge'!M26^N4))))))</f>
        <v>0.10688549002250537</v>
      </c>
      <c r="N28" s="55">
        <f>IF('[5]Discharge'!N26=0,0,IF(TRIM('[5]Discharge'!N26)="","",IF(COUNT(O6)=0,"",IF(O6=1,(((10^K4)*('[5]Discharge'!N26^N4))/100),((10^K4)*('[5]Discharge'!N26^N4))))))</f>
        <v>0</v>
      </c>
      <c r="O28" s="88">
        <f t="shared" si="0"/>
        <v>10.149016585208816</v>
      </c>
      <c r="P28" s="74"/>
      <c r="Q28" s="44"/>
    </row>
    <row r="29" spans="2:17" ht="21.75">
      <c r="B29" s="50">
        <v>18</v>
      </c>
      <c r="C29" s="55">
        <f>IF('[5]Discharge'!C27=0,0,IF(TRIM('[5]Discharge'!C27)="","",IF(COUNT(O6)=0,"",IF(O6=1,(((10^K4)*('[5]Discharge'!C27^N4))/100),((10^K4)*('[5]Discharge'!C27^N4))))))</f>
        <v>0.447980459084082</v>
      </c>
      <c r="D29" s="55">
        <f>IF('[5]Discharge'!D27=0,0,IF(TRIM('[5]Discharge'!D27)="","",IF(COUNT(O6)=0,"",IF(O6=1,(((10^K4)*('[5]Discharge'!D27^N4))/100),((10^K4)*('[5]Discharge'!D27^N4))))))</f>
        <v>0.4894695167742856</v>
      </c>
      <c r="E29" s="55">
        <f>IF('[5]Discharge'!E27=0,0,IF(TRIM('[5]Discharge'!E27)="","",IF(COUNT(O6)=0,"",IF(O6=1,(((10^K4)*('[5]Discharge'!E27^N4))/100),((10^K4)*('[5]Discharge'!E27^N4))))))</f>
        <v>1.646588836561703</v>
      </c>
      <c r="F29" s="55">
        <f>IF('[5]Discharge'!F27=0,0,IF(TRIM('[5]Discharge'!F27)="","",IF(COUNT(O6)=0,"",IF(O6=1,(((10^K4)*('[5]Discharge'!F27^N4))/100),((10^K4)*('[5]Discharge'!F27^N4))))))</f>
        <v>0.34950823393808345</v>
      </c>
      <c r="G29" s="55">
        <f>IF('[5]Discharge'!G27=0,0,IF(TRIM('[5]Discharge'!G27)="","",IF(COUNT(O6)=0,"",IF(O6=1,(((10^K4)*('[5]Discharge'!G27^N4))/100),((10^K4)*('[5]Discharge'!G27^N4))))))</f>
        <v>0.7133773439080618</v>
      </c>
      <c r="H29" s="55">
        <f>IF('[5]Discharge'!H27=0,0,IF(TRIM('[5]Discharge'!H27)="","",IF(COUNT(O6)=0,"",IF(O6=1,(((10^K4)*('[5]Discharge'!H27^N4))/100),((10^K4)*('[5]Discharge'!H27^N4))))))</f>
        <v>0.9621930934710087</v>
      </c>
      <c r="I29" s="55">
        <f>IF('[5]Discharge'!I27=0,0,IF(TRIM('[5]Discharge'!I27)="","",IF(COUNT(O6)=0,"",IF(O6=1,(((10^K4)*('[5]Discharge'!I27^N4))/100),((10^K4)*('[5]Discharge'!I27^N4))))))</f>
        <v>1.4057988658708953</v>
      </c>
      <c r="J29" s="55">
        <f>IF('[5]Discharge'!J27=0,0,IF(TRIM('[5]Discharge'!J27)="","",IF(COUNT(O6)=0,"",IF(O6=1,(((10^K4)*('[5]Discharge'!J27^N4))/100),((10^K4)*('[5]Discharge'!J27^N4))))))</f>
        <v>0.810080913829266</v>
      </c>
      <c r="K29" s="55">
        <f>IF('[5]Discharge'!K27=0,0,IF(TRIM('[5]Discharge'!K27)="","",IF(COUNT(O6)=0,"",IF(O6=1,(((10^K4)*('[5]Discharge'!K27^N4))/100),((10^K4)*('[5]Discharge'!K27^N4))))))</f>
        <v>0.16272498748502703</v>
      </c>
      <c r="L29" s="55">
        <f>IF('[5]Discharge'!L27=0,0,IF(TRIM('[5]Discharge'!L27)="","",IF(COUNT(O6)=0,"",IF(O6=1,(((10^K4)*('[5]Discharge'!L27^N4))/100),((10^K4)*('[5]Discharge'!L27^N4))))))</f>
        <v>0.38797025215005093</v>
      </c>
      <c r="M29" s="55">
        <f>IF('[5]Discharge'!M27=0,0,IF(TRIM('[5]Discharge'!M27)="","",IF(COUNT(O6)=0,"",IF(O6=1,(((10^K4)*('[5]Discharge'!M27^N4))/100),((10^K4)*('[5]Discharge'!M27^N4))))))</f>
        <v>0.10688549002250537</v>
      </c>
      <c r="N29" s="55">
        <f>IF('[5]Discharge'!N27=0,0,IF(TRIM('[5]Discharge'!N27)="","",IF(COUNT(O6)=0,"",IF(O6=1,(((10^K4)*('[5]Discharge'!N27^N4))/100),((10^K4)*('[5]Discharge'!N27^N4))))))</f>
        <v>0</v>
      </c>
      <c r="O29" s="88">
        <f t="shared" si="0"/>
        <v>7.482577993094969</v>
      </c>
      <c r="P29" s="74"/>
      <c r="Q29" s="44"/>
    </row>
    <row r="30" spans="2:17" ht="21.75">
      <c r="B30" s="50">
        <v>19</v>
      </c>
      <c r="C30" s="55">
        <f>IF('[5]Discharge'!C28=0,0,IF(TRIM('[5]Discharge'!C28)="","",IF(COUNT(O6)=0,"",IF(O6=1,(((10^K4)*('[5]Discharge'!C28^N4))/100),((10^K4)*('[5]Discharge'!C28^N4))))))</f>
        <v>0.6665030872688993</v>
      </c>
      <c r="D30" s="55">
        <f>IF('[5]Discharge'!D28=0,0,IF(TRIM('[5]Discharge'!D28)="","",IF(COUNT(O6)=0,"",IF(O6=1,(((10^K4)*('[5]Discharge'!D28^N4))/100),((10^K4)*('[5]Discharge'!D28^N4))))))</f>
        <v>0.9621930934710087</v>
      </c>
      <c r="E30" s="55">
        <f>IF('[5]Discharge'!E28=0,0,IF('[5]Discharge'!E28=0,0,IF(TRIM('[5]Discharge'!E28)="","",IF(COUNT(O6)=0,"",IF(O6=1,(((10^K4)*('[5]Discharge'!E28^N4))/100),((10^K4)*('[5]Discharge'!E28^N4)))))))</f>
        <v>0.810080913829266</v>
      </c>
      <c r="F30" s="55">
        <f>IF('[5]Discharge'!F28=0,0,IF(TRIM('[5]Discharge'!F28)="","",IF(COUNT(O6)=0,"",IF(O6=1,(((10^K4)*('[5]Discharge'!F28^N4))/100),((10^K4)*('[5]Discharge'!F28^N4))))))</f>
        <v>0.3123383450490744</v>
      </c>
      <c r="G30" s="55">
        <f>IF('[5]Discharge'!G28=0,0,IF(TRIM('[5]Discharge'!G28)="","",IF(COUNT(O6)=0,"",IF(O6=1,(((10^K4)*('[5]Discharge'!G28^N4))/100),((10^K4)*('[5]Discharge'!G28^N4))))))</f>
        <v>5.95359886559876</v>
      </c>
      <c r="H30" s="55">
        <f>IF('[5]Discharge'!H28=0,0,IF(TRIM('[5]Discharge'!H28)="","",IF(COUNT(O6)=0,"",IF(O6=1,(((10^K4)*('[5]Discharge'!H28^N4))/100),((10^K4)*('[5]Discharge'!H28^N4))))))</f>
        <v>0.9621930934710087</v>
      </c>
      <c r="I30" s="55">
        <f>IF('[5]Discharge'!I28=0,0,IF(TRIM('[5]Discharge'!I28)="","",IF(COUNT(O6)=0,"",IF(O6=1,(((10^K4)*('[5]Discharge'!I28^N4))/100),((10^K4)*('[5]Discharge'!I28^N4))))))</f>
        <v>1.0680786912651576</v>
      </c>
      <c r="J30" s="55">
        <f>IF('[5]Discharge'!J28=0,0,IF(TRIM('[5]Discharge'!J28)="","",IF(COUNT(O6)=0,"",IF(O6=1,(((10^K4)*('[5]Discharge'!J28^N4))/100),((10^K4)*('[5]Discharge'!J28^N4))))))</f>
        <v>0.7612444585798572</v>
      </c>
      <c r="K30" s="55">
        <f>IF('[5]Discharge'!K28=0,0,IF(TRIM('[5]Discharge'!K28)="","",IF(COUNT(O6)=0,"",IF(O6=1,(((10^K4)*('[5]Discharge'!K28^N4))/100),((10^K4)*('[5]Discharge'!K28^N4))))))</f>
        <v>0.14808268544071007</v>
      </c>
      <c r="L30" s="55">
        <f>IF('[5]Discharge'!L28=0,0,IF(TRIM('[5]Discharge'!L28)="","",IF(COUNT(O6)=0,"",IF(O6=1,(((10^K4)*('[5]Discharge'!L28^N4))/100),((10^K4)*('[5]Discharge'!L28^N4))))))</f>
        <v>0.447980459084082</v>
      </c>
      <c r="M30" s="55">
        <f>IF('[5]Discharge'!M28=0,0,IF(TRIM('[5]Discharge'!M28)="","",IF(COUNT(O6)=0,"",IF(O6=1,(((10^K4)*('[5]Discharge'!M28^N4))/100),((10^K4)*('[5]Discharge'!M28^N4))))))</f>
        <v>0</v>
      </c>
      <c r="N30" s="55">
        <f>IF('[5]Discharge'!N28=0,0,IF(TRIM('[5]Discharge'!N28)="","",IF(COUNT(O6)=0,"",IF(O6=1,(((10^K4)*('[5]Discharge'!N28^N4))/100),((10^K4)*('[5]Discharge'!N28^N4))))))</f>
        <v>0</v>
      </c>
      <c r="O30" s="88">
        <f t="shared" si="0"/>
        <v>12.092293693057824</v>
      </c>
      <c r="P30" s="74"/>
      <c r="Q30" s="44"/>
    </row>
    <row r="31" spans="2:17" ht="21.75">
      <c r="B31" s="50">
        <v>20</v>
      </c>
      <c r="C31" s="55">
        <f>IF('[5]Discharge'!C29=0,0,IF(TRIM('[5]Discharge'!C29)="","",IF(COUNT(O6)=0,"",IF(O6=1,(((10^K4)*('[5]Discharge'!C29^N4))/100),((10^K4)*('[5]Discharge'!C29^N4))))))</f>
        <v>0.38797025215005093</v>
      </c>
      <c r="D31" s="55">
        <f>IF('[5]Discharge'!D29=0,0,IF(TRIM('[5]Discharge'!D29)="","",IF(COUNT(O6)=0,"",IF(O6=1,(((10^K4)*('[5]Discharge'!D29^N4))/100),((10^K4)*('[5]Discharge'!D29^N4))))))</f>
        <v>4.406249982159834</v>
      </c>
      <c r="E31" s="55">
        <f>IF('[5]Discharge'!E29=0,0,IF(TRIM('[5]Discharge'!E29)="","",IF(COUNT(O6)=0,"",IF(O6=1,(((10^K4)*('[5]Discharge'!E29^N4))/100),((10^K4)*('[5]Discharge'!E29^N4))))))</f>
        <v>0.6665030872688993</v>
      </c>
      <c r="F31" s="55">
        <f>IF('[5]Discharge'!F29=0,0,IF(TRIM('[5]Discharge'!F29)="","",IF(COUNT(O6)=0,"",IF(O6=1,(((10^K4)*('[5]Discharge'!F29^N4))/100),((10^K4)*('[5]Discharge'!F29^N4))))))</f>
        <v>0.33075849985889194</v>
      </c>
      <c r="G31" s="55">
        <f>IF('[5]Discharge'!G29=0,0,IF(TRIM('[5]Discharge'!G29)="","",IF(COUNT(O6)=0,"",IF(O6=1,(((10^K4)*('[5]Discharge'!G29^N4))/100),((10^K4)*('[5]Discharge'!G29^N4))))))</f>
        <v>6.612311474321632</v>
      </c>
      <c r="H31" s="55">
        <f>IF('[5]Discharge'!H29=0,0,IF(TRIM('[5]Discharge'!H29)="","",IF(COUNT(O6)=0,"",IF(O6=1,(((10^K4)*('[5]Discharge'!H29^N4))/100),((10^K4)*('[5]Discharge'!H29^N4))))))</f>
        <v>1.646588836561703</v>
      </c>
      <c r="I31" s="55">
        <f>IF('[5]Discharge'!I29=0,0,IF(TRIM('[5]Discharge'!I29)="","",IF(COUNT(O6)=0,"",IF(O6=1,(((10^K4)*('[5]Discharge'!I29^N4))/100),((10^K4)*('[5]Discharge'!I29^N4))))))</f>
        <v>1.0680786912651576</v>
      </c>
      <c r="J31" s="55">
        <f>IF('[5]Discharge'!J29=0,0,IF(TRIM('[5]Discharge'!J29)="","",IF(COUNT(O6)=0,"",IF(O6=1,(((10^K4)*('[5]Discharge'!J29^N4))/100),((10^K4)*('[5]Discharge'!J29^N4))))))</f>
        <v>0.7612444585798572</v>
      </c>
      <c r="K31" s="55">
        <f>IF('[5]Discharge'!K29=0,0,IF(TRIM('[5]Discharge'!K29)="","",IF(COUNT(O6)=0,"",IF(O6=1,(((10^K4)*('[5]Discharge'!K29^N4))/100),((10^K4)*('[5]Discharge'!K29^N4))))))</f>
        <v>0.22544456810756103</v>
      </c>
      <c r="L31" s="55">
        <f>IF('[5]Discharge'!L29=0,0,IF(TRIM('[5]Discharge'!L29)="","",IF(COUNT(O6)=0,"",IF(O6=1,(((10^K4)*('[5]Discharge'!L29^N4))/100),((10^K4)*('[5]Discharge'!L29^N4))))))</f>
        <v>0.447980459084082</v>
      </c>
      <c r="M31" s="55">
        <f>IF('[5]Discharge'!M29=0,0,IF(TRIM('[5]Discharge'!M29)="","",IF(COUNT(O6)=0,"",IF(O6=1,(((10^K4)*('[5]Discharge'!M29^N4))/100),((10^K4)*('[5]Discharge'!M29^N4))))))</f>
        <v>0</v>
      </c>
      <c r="N31" s="55">
        <f>IF('[5]Discharge'!N29=0,0,IF(TRIM('[5]Discharge'!N29)="","",IF(COUNT(O6)=0,"",IF(O6=1,(((10^K4)*('[5]Discharge'!N29^N4))/100),((10^K4)*('[5]Discharge'!N29^N4))))))</f>
        <v>0</v>
      </c>
      <c r="O31" s="88">
        <f t="shared" si="0"/>
        <v>16.55313030935767</v>
      </c>
      <c r="P31" s="74"/>
      <c r="Q31" s="44"/>
    </row>
    <row r="32" spans="2:17" ht="21.75">
      <c r="B32" s="50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88"/>
      <c r="P32" s="74"/>
      <c r="Q32" s="44"/>
    </row>
    <row r="33" spans="2:17" ht="21.75">
      <c r="B33" s="50">
        <v>21</v>
      </c>
      <c r="C33" s="55">
        <f>IF('[5]Discharge'!C31=0,0,IF(TRIM('[5]Discharge'!C31)="","",IF(COUNT(O6)=0,"",IF(O6=1,(((10^K4)*('[5]Discharge'!C31^N4))/100),((10^K4)*('[5]Discharge'!C31^N4))))))</f>
        <v>0.38797025215005093</v>
      </c>
      <c r="D33" s="55">
        <f>IF('[5]Discharge'!D31=0,0,IF(TRIM('[5]Discharge'!D31)="","",IF(COUNT(O6)=0,"",IF(O6=1,(((10^K4)*('[5]Discharge'!D31^N4))/100),((10^K4)*('[5]Discharge'!D31^N4))))))</f>
        <v>1.0680786912651576</v>
      </c>
      <c r="E33" s="55">
        <f>IF('[5]Discharge'!E31=0,0,IF(TRIM('[5]Discharge'!E31)="","",IF(COUNT(O6)=0,"",IF(O6=1,(((10^K4)*('[5]Discharge'!E31^N4))/100),((10^K4)*('[5]Discharge'!E31^N4))))))</f>
        <v>0.5758359659018991</v>
      </c>
      <c r="F33" s="55">
        <f>IF('[5]Discharge'!F31=0,0,IF(TRIM('[5]Discharge'!F31)="","",IF(COUNT(O6)=0,"",IF(O6=1,(((10^K4)*('[5]Discharge'!F31^N4))/100),((10^K4)*('[5]Discharge'!F31^N4))))))</f>
        <v>0.38797025215005093</v>
      </c>
      <c r="G33" s="55">
        <f>IF('[5]Discharge'!G31=0,0,IF(TRIM('[5]Discharge'!G31)="","",IF(COUNT(O6)=0,"",IF(O6=1,(((10^K4)*('[5]Discharge'!G31^N4))/100),((10^K4)*('[5]Discharge'!G31^N4))))))</f>
        <v>3.5513499161357234</v>
      </c>
      <c r="H33" s="55">
        <f>IF('[5]Discharge'!H31=0,0,IF(TRIM('[5]Discharge'!H31)="","",IF(COUNT(O6)=0,"",IF(O6=1,(((10^K4)*('[5]Discharge'!H31^N4))/100),((10^K4)*('[5]Discharge'!H31^N4))))))</f>
        <v>3.2795970051822785</v>
      </c>
      <c r="I33" s="55">
        <f>IF('[5]Discharge'!I31=0,0,IF(TRIM('[5]Discharge'!I31)="","",IF(COUNT(O6)=0,"",IF(O6=1,(((10^K4)*('[5]Discharge'!I31^N4))/100),((10^K4)*('[5]Discharge'!I31^N4))))))</f>
        <v>1.4057988658708953</v>
      </c>
      <c r="J33" s="55">
        <f>IF('[5]Discharge'!J31=0,0,IF(TRIM('[5]Discharge'!J31)="","",IF(COUNT(O6)=0,"",IF(O6=1,(((10^K4)*('[5]Discharge'!J31^N4))/100),((10^K4)*('[5]Discharge'!J31^N4))))))</f>
        <v>0.7133773439080618</v>
      </c>
      <c r="K33" s="55">
        <f>IF('[5]Discharge'!K31=0,0,IF(TRIM('[5]Discharge'!K31)="","",IF(COUNT(O6)=0,"",IF(O6=1,(((10^K4)*('[5]Discharge'!K31^N4))/100),((10^K4)*('[5]Discharge'!K31^N4))))))</f>
        <v>0.20916738318540765</v>
      </c>
      <c r="L33" s="55">
        <f>IF('[5]Discharge'!L31=0,0,IF(TRIM('[5]Discharge'!L31)="","",IF(COUNT(O6)=0,"",IF(O6=1,(((10^K4)*('[5]Discharge'!L31^N4))/100),((10^K4)*('[5]Discharge'!L31^N4))))))</f>
        <v>0.5758359659018991</v>
      </c>
      <c r="M33" s="55">
        <f>IF('[5]Discharge'!M31=0,0,IF(TRIM('[5]Discharge'!M31)="","",IF(COUNT(O6)=0,"",IF(O6=1,(((10^K4)*('[5]Discharge'!M31^N4))/100),((10^K4)*('[5]Discharge'!M31^N4))))))</f>
        <v>0</v>
      </c>
      <c r="N33" s="55">
        <f>IF('[5]Discharge'!N31=0,0,IF(TRIM('[5]Discharge'!N31)="","",IF(COUNT(O6)=0,"",IF(O6=1,(((10^K4)*('[5]Discharge'!N31^N4))/100),((10^K4)*('[5]Discharge'!N31^N4))))))</f>
        <v>0</v>
      </c>
      <c r="O33" s="88">
        <f t="shared" si="0"/>
        <v>12.154981641651425</v>
      </c>
      <c r="P33" s="74"/>
      <c r="Q33" s="44"/>
    </row>
    <row r="34" spans="2:17" ht="21.75">
      <c r="B34" s="50">
        <v>22</v>
      </c>
      <c r="C34" s="55">
        <f>IF('[5]Discharge'!C32=0,0,IF(TRIM('[5]Discharge'!C32)="","",IF(COUNT(O6)=0,"",IF(O6=1,(((10^K4)*('[5]Discharge'!C32^N4))/100),((10^K4)*('[5]Discharge'!C32^N4))))))</f>
        <v>0.34950823393808345</v>
      </c>
      <c r="D34" s="55">
        <f>IF('[5]Discharge'!D32=0,0,IF(TRIM('[5]Discharge'!D32)="","",IF(COUNT(O6)=0,"",IF(O6=1,(((10^K4)*('[5]Discharge'!D32^N4))/100),((10^K4)*('[5]Discharge'!D32^N4))))))</f>
        <v>0.4894695167742856</v>
      </c>
      <c r="E34" s="55">
        <f>IF('[5]Discharge'!E32=0,0,IF(TRIM('[5]Discharge'!E32)="","",IF(COUNT(O6)=0,"",IF(O6=1,(((10^K4)*('[5]Discharge'!E32^N4))/100),((10^K4)*('[5]Discharge'!E32^N4))))))</f>
        <v>0.447980459084082</v>
      </c>
      <c r="F34" s="55">
        <f>IF('[5]Discharge'!F32=0,0,IF(TRIM('[5]Discharge'!F32)="","",IF(COUNT(O6)=0,"",IF(O6=1,(((10^K4)*('[5]Discharge'!F32^N4))/100),((10^K4)*('[5]Discharge'!F32^N4))))))</f>
        <v>0.38797025215005093</v>
      </c>
      <c r="G34" s="55">
        <f>IF('[5]Discharge'!G32=0,0,IF(TRIM('[5]Discharge'!G32)="","",IF(COUNT(O6)=0,"",IF(O6=1,(((10^K4)*('[5]Discharge'!G32^N4))/100),((10^K4)*('[5]Discharge'!G32^N4))))))</f>
        <v>1.0680786912651576</v>
      </c>
      <c r="H34" s="55">
        <f>IF('[5]Discharge'!H32=0,0,IF(TRIM('[5]Discharge'!H32)="","",IF(COUNT(O6)=0,"",IF(O6=1,(((10^K4)*('[5]Discharge'!H32^N4))/100),((10^K4)*('[5]Discharge'!H32^N4))))))</f>
        <v>14.699511452564764</v>
      </c>
      <c r="I34" s="55">
        <f>IF('[5]Discharge'!I32=0,0,IF(TRIM('[5]Discharge'!I32)="","",IF(COUNT(O6)=0,"",IF(O6=1,(((10^K4)*('[5]Discharge'!I32^N4))/100),((10^K4)*('[5]Discharge'!I32^N4))))))</f>
        <v>3.829830692796128</v>
      </c>
      <c r="J34" s="55">
        <f>IF('[5]Discharge'!J32=0,0,IF(TRIM('[5]Discharge'!J32)="","",IF(COUNT(O6)=0,"",IF(O6=1,(((10^K4)*('[5]Discharge'!J32^N4))/100),((10^K4)*('[5]Discharge'!J32^N4))))))</f>
        <v>0.6665030872688993</v>
      </c>
      <c r="K34" s="55">
        <f>IF('[5]Discharge'!K32=0,0,IF(TRIM('[5]Discharge'!K32)="","",IF(COUNT(O6)=0,"",IF(O6=1,(((10^K4)*('[5]Discharge'!K32^N4))/100),((10^K4)*('[5]Discharge'!K32^N4))))))</f>
        <v>0.1338837944247901</v>
      </c>
      <c r="L34" s="55">
        <f>IF('[5]Discharge'!L32=0,0,IF(TRIM('[5]Discharge'!L32)="","",IF(COUNT(O6)=0,"",IF(O6=1,(((10^K4)*('[5]Discharge'!L32^N4))/100),((10^K4)*('[5]Discharge'!L32^N4))))))</f>
        <v>0.532099567317448</v>
      </c>
      <c r="M34" s="55">
        <f>IF('[5]Discharge'!M32=0,0,IF(TRIM('[5]Discharge'!M32)="","",IF(COUNT(O6)=0,"",IF(O6=1,(((10^K4)*('[5]Discharge'!M32^N4))/100),((10^K4)*('[5]Discharge'!M32^N4))))))</f>
        <v>0</v>
      </c>
      <c r="N34" s="55">
        <f>IF('[5]Discharge'!N32=0,0,IF(TRIM('[5]Discharge'!N32)="","",IF(COUNT(O6)=0,"",IF(O6=1,(((10^K4)*('[5]Discharge'!N32^N4))/100),((10^K4)*('[5]Discharge'!N32^N4))))))</f>
        <v>0</v>
      </c>
      <c r="O34" s="88">
        <f t="shared" si="0"/>
        <v>22.604835747583692</v>
      </c>
      <c r="P34" s="74"/>
      <c r="Q34" s="44"/>
    </row>
    <row r="35" spans="2:17" ht="21.75">
      <c r="B35" s="50">
        <v>23</v>
      </c>
      <c r="C35" s="55">
        <f>IF('[5]Discharge'!C33=0,0,IF(TRIM('[5]Discharge'!C33)="","",IF(COUNT(O6)=0,"",IF(O6=1,(((10^K4)*('[5]Discharge'!C33^N4))/100),((10^K4)*('[5]Discharge'!C33^N4))))))</f>
        <v>0.24210142280828179</v>
      </c>
      <c r="D35" s="55">
        <f>IF('[5]Discharge'!D33=0,0,IF(TRIM('[5]Discharge'!D33)="","",IF(COUNT(O6)=0,"",IF(O6=1,(((10^K4)*('[5]Discharge'!D33^N4))/100),((10^K4)*('[5]Discharge'!D33^N4))))))</f>
        <v>0.5758359659018991</v>
      </c>
      <c r="E35" s="55">
        <f>IF('[5]Discharge'!E33=0,0,IF(TRIM('[5]Discharge'!E33)="","",IF(COUNT(O6)=0,"",IF(O6=1,(((10^K4)*('[5]Discharge'!E33^N4))/100),((10^K4)*('[5]Discharge'!E33^N4))))))</f>
        <v>0.33075849985889194</v>
      </c>
      <c r="F35" s="55">
        <f>IF('[5]Discharge'!F33=0,0,IF(TRIM('[5]Discharge'!F33)="","",IF(COUNT(O6)=0,"",IF(O6=1,(((10^K4)*('[5]Discharge'!F33^N4))/100),((10^K4)*('[5]Discharge'!F33^N4))))))</f>
        <v>0.447980459084082</v>
      </c>
      <c r="G35" s="55">
        <f>IF('[5]Discharge'!G33=0,0,IF(TRIM('[5]Discharge'!G33)="","",IF(COUNT(O6)=0,"",IF(O6=1,(((10^K4)*('[5]Discharge'!G33^N4))/100),((10^K4)*('[5]Discharge'!G33^N4))))))</f>
        <v>0.7133773439080618</v>
      </c>
      <c r="H35" s="55">
        <f>IF('[5]Discharge'!H33=0,0,IF(TRIM('[5]Discharge'!H33)="","",IF(COUNT(O6)=0,"",IF(O6=1,(((10^K4)*('[5]Discharge'!H33^N4))/100),((10^K4)*('[5]Discharge'!H33^N4))))))</f>
        <v>6.612311474321632</v>
      </c>
      <c r="I35" s="55">
        <f>IF('[5]Discharge'!I33=0,0,IF(TRIM('[5]Discharge'!I33)="","",IF(COUNT(O6)=0,"",IF(O6=1,(((10^K4)*('[5]Discharge'!I33^N4))/100),((10^K4)*('[5]Discharge'!I33^N4))))))</f>
        <v>15.132246220514665</v>
      </c>
      <c r="J35" s="55">
        <f>IF('[5]Discharge'!J33=0,0,IF(TRIM('[5]Discharge'!J33)="","",IF(COUNT(O6)=0,"",IF(O6=1,(((10^K4)*('[5]Discharge'!J33^N4))/100),((10^K4)*('[5]Discharge'!J33^N4))))))</f>
        <v>0.6206469128051441</v>
      </c>
      <c r="K35" s="55">
        <f>IF('[5]Discharge'!K33=0,0,IF(TRIM('[5]Discharge'!K33)="","",IF(COUNT(O6)=0,"",IF(O6=1,(((10^K4)*('[5]Discharge'!K33^N4))/100),((10^K4)*('[5]Discharge'!K33^N4))))))</f>
        <v>0.1338837944247901</v>
      </c>
      <c r="L35" s="55">
        <f>IF('[5]Discharge'!L33=0,0,IF(TRIM('[5]Discharge'!L33)="","",IF(COUNT(O6)=0,"",IF(O6=1,(((10^K4)*('[5]Discharge'!L33^N4))/100),((10^K4)*('[5]Discharge'!L33^N4))))))</f>
        <v>0.4894695167742856</v>
      </c>
      <c r="M35" s="55">
        <f>IF('[5]Discharge'!M33=0,0,IF(TRIM('[5]Discharge'!M33)="","",IF(COUNT(O6)=0,"",IF(O6=1,(((10^K4)*('[5]Discharge'!M33^N4))/100),((10^K4)*('[5]Discharge'!M33^N4))))))</f>
        <v>0</v>
      </c>
      <c r="N35" s="55">
        <f>IF('[5]Discharge'!N33=0,0,IF(TRIM('[5]Discharge'!N33)="","",IF(COUNT(O6)=0,"",IF(O6=1,(((10^K4)*('[5]Discharge'!N33^N4))/100),((10^K4)*('[5]Discharge'!N33^N4))))))</f>
        <v>0</v>
      </c>
      <c r="O35" s="88">
        <f t="shared" si="0"/>
        <v>25.29861161040173</v>
      </c>
      <c r="P35" s="74"/>
      <c r="Q35" s="44"/>
    </row>
    <row r="36" spans="2:17" ht="21.75">
      <c r="B36" s="50">
        <v>24</v>
      </c>
      <c r="C36" s="55">
        <f>IF('[5]Discharge'!C34=0,0,IF(TRIM('[5]Discharge'!C34)="","",IF(COUNT(O6)=0,"",IF(O6=1,(((10^K4)*('[5]Discharge'!C34^N4))/100),((10^K4)*('[5]Discharge'!C34^N4))))))</f>
        <v>0.19328051855107511</v>
      </c>
      <c r="D36" s="55">
        <f>IF('[5]Discharge'!D34=0,0,IF(TRIM('[5]Discharge'!D34)="","",IF(COUNT(O6)=0,"",IF(O6=1,(((10^K4)*('[5]Discharge'!D34^N4))/100),((10^K4)*('[5]Discharge'!D34^N4))))))</f>
        <v>0.7612444585798572</v>
      </c>
      <c r="E36" s="55">
        <f>IF('[5]Discharge'!E34=0,0,IF(TRIM('[5]Discharge'!E34)="","",IF(COUNT(O6)=0,"",IF(O6=1,(((10^K4)*('[5]Discharge'!E34^N4))/100),((10^K4)*('[5]Discharge'!E34^N4))))))</f>
        <v>0.24210142280828179</v>
      </c>
      <c r="F36" s="55">
        <f>IF('[5]Discharge'!F34=0,0,IF(TRIM('[5]Discharge'!F34)="","",IF(COUNT(O6)=0,"",IF(O6=1,(((10^K4)*('[5]Discharge'!F34^N4))/100),((10^K4)*('[5]Discharge'!F34^N4))))))</f>
        <v>0.447980459084082</v>
      </c>
      <c r="G36" s="55">
        <f>IF('[5]Discharge'!G34=0,0,IF(TRIM('[5]Discharge'!G34)="","",IF(COUNT(O6)=0,"",IF(O6=1,(((10^K4)*('[5]Discharge'!G34^N4))/100),((10^K4)*('[5]Discharge'!G34^N4))))))</f>
        <v>3.2795970051822785</v>
      </c>
      <c r="H36" s="55">
        <f>IF('[5]Discharge'!H34=0,0,IF(TRIM('[5]Discharge'!H34)="","",IF(COUNT(O6)=0,"",IF(O6=1,(((10^K4)*('[5]Discharge'!H34^N4))/100),((10^K4)*('[5]Discharge'!H34^N4))))))</f>
        <v>3.0147726369926766</v>
      </c>
      <c r="I36" s="55">
        <f>IF('[5]Discharge'!I34=0,0,IF(TRIM('[5]Discharge'!I34)="","",IF(COUNT(O6)=0,"",IF(O6=1,(((10^K4)*('[5]Discharge'!I34^N4))/100),((10^K4)*('[5]Discharge'!I34^N4))))))</f>
        <v>5.63252787942531</v>
      </c>
      <c r="J36" s="55">
        <f>IF('[5]Discharge'!J34=0,0,IF(TRIM('[5]Discharge'!J34)="","",IF(COUNT(O6)=0,"",IF(O6=1,(((10^K4)*('[5]Discharge'!J34^N4))/100),((10^K4)*('[5]Discharge'!J34^N4))))))</f>
        <v>0.6665030872688993</v>
      </c>
      <c r="K36" s="55">
        <f>IF('[5]Discharge'!K34=0,0,IF(TRIM('[5]Discharge'!K34)="","",IF(COUNT(O6)=0,"",IF(O6=1,(((10^K4)*('[5]Discharge'!K34^N4))/100),((10^K4)*('[5]Discharge'!K34^N4))))))</f>
        <v>0.2942548137796899</v>
      </c>
      <c r="L36" s="55">
        <f>IF('[5]Discharge'!L34=0,0,IF(TRIM('[5]Discharge'!L34)="","",IF(COUNT(O6)=0,"",IF(O6=1,(((10^K4)*('[5]Discharge'!L34^N4))/100),((10^K4)*('[5]Discharge'!L34^N4))))))</f>
        <v>0.447980459084082</v>
      </c>
      <c r="M36" s="55">
        <f>IF('[5]Discharge'!M34=0,0,IF(TRIM('[5]Discharge'!M34)="","",IF(COUNT(O6)=0,"",IF(O6=1,(((10^K4)*('[5]Discharge'!M34^N4))/100),((10^K4)*('[5]Discharge'!M34^N4))))))</f>
        <v>0</v>
      </c>
      <c r="N36" s="55">
        <f>IF('[5]Discharge'!N34=0,0,IF(TRIM('[5]Discharge'!N34)="","",IF(COUNT(O6)=0,"",IF(O6=1,(((10^K4)*('[5]Discharge'!N34^N4))/100),((10^K4)*('[5]Discharge'!N34^N4))))))</f>
        <v>0</v>
      </c>
      <c r="O36" s="88">
        <f t="shared" si="0"/>
        <v>14.980242740756234</v>
      </c>
      <c r="P36" s="74"/>
      <c r="Q36" s="44"/>
    </row>
    <row r="37" spans="2:17" ht="21.75">
      <c r="B37" s="50">
        <v>25</v>
      </c>
      <c r="C37" s="55">
        <f>IF('[5]Discharge'!C35=0,0,IF(TRIM('[5]Discharge'!C35)="","",IF(COUNT(O6)=0,"",IF(O6=1,(((10^K4)*('[5]Discharge'!C35^N4))/100),((10^K4)*('[5]Discharge'!C35^N4))))))</f>
        <v>0.19328051855107511</v>
      </c>
      <c r="D37" s="55">
        <f>IF('[5]Discharge'!D35=0,0,IF(TRIM('[5]Discharge'!D35)="","",IF(COUNT(O6)=0,"",IF(O6=1,(((10^K4)*('[5]Discharge'!D35^N4))/100),((10^K4)*('[5]Discharge'!D35^N4))))))</f>
        <v>2.757095593604415</v>
      </c>
      <c r="E37" s="55">
        <f>IF('[5]Discharge'!E35=0,0,IF(TRIM('[5]Discharge'!E35)="","",IF(COUNT(O6)=0,"",IF(O6=1,(((10^K4)*('[5]Discharge'!E35^N4))/100),((10^K4)*('[5]Discharge'!E35^N4))))))</f>
        <v>0.1338837944247901</v>
      </c>
      <c r="F37" s="55">
        <f>IF('[5]Discharge'!F35=0,0,IF(TRIM('[5]Discharge'!F35)="","",IF(COUNT(O6)=0,"",IF(O6=1,(((10^K4)*('[5]Discharge'!F35^N4))/100),((10^K4)*('[5]Discharge'!F35^N4))))))</f>
        <v>0.810080913829266</v>
      </c>
      <c r="G37" s="55">
        <f>IF('[5]Discharge'!G35=0,0,IF(TRIM('[5]Discharge'!G35)="","",IF(COUNT(O6)=0,"",IF(O6=1,(((10^K4)*('[5]Discharge'!G35^N4))/100),((10^K4)*('[5]Discharge'!G35^N4))))))</f>
        <v>4.114854416188426</v>
      </c>
      <c r="H37" s="55">
        <f>IF('[5]Discharge'!H35=0,0,IF(TRIM('[5]Discharge'!H35)="","",IF(COUNT(O6)=0,"",IF(O6=1,(((10^K4)*('[5]Discharge'!H35^N4))/100),((10^K4)*('[5]Discharge'!H35^N4))))))</f>
        <v>2.5068056269010106</v>
      </c>
      <c r="I37" s="55">
        <f>IF('[5]Discharge'!I35=0,0,IF(TRIM('[5]Discharge'!I35)="","",IF(COUNT(O6)=0,"",IF(O6=1,(((10^K4)*('[5]Discharge'!I35^N4))/100),((10^K4)*('[5]Discharge'!I35^N4))))))</f>
        <v>3.0147726369926766</v>
      </c>
      <c r="J37" s="55">
        <f>IF('[5]Discharge'!J35=0,0,IF(TRIM('[5]Discharge'!J35)="","",IF(COUNT(O6)=0,"",IF(O6=1,(((10^K4)*('[5]Discharge'!J35^N4))/100),((10^K4)*('[5]Discharge'!J35^N4))))))</f>
        <v>0.6206469128051441</v>
      </c>
      <c r="K37" s="55">
        <f>IF('[5]Discharge'!K35=0,0,IF(TRIM('[5]Discharge'!K35)="","",IF(COUNT(O6)=0,"",IF(O6=1,(((10^K4)*('[5]Discharge'!K35^N4))/100),((10^K4)*('[5]Discharge'!K35^N4))))))</f>
        <v>0.34950823393808345</v>
      </c>
      <c r="L37" s="55">
        <f>IF('[5]Discharge'!L35=0,0,IF(TRIM('[5]Discharge'!L35)="","",IF(COUNT(O6)=0,"",IF(O6=1,(((10^K4)*('[5]Discharge'!L35^N4))/100),((10^K4)*('[5]Discharge'!L35^N4))))))</f>
        <v>0.447980459084082</v>
      </c>
      <c r="M37" s="55">
        <f>IF('[5]Discharge'!M35=0,0,IF(TRIM('[5]Discharge'!M35)="","",IF(COUNT(O6)=0,"",IF(O6=1,(((10^K4)*('[5]Discharge'!M35^N4))/100),((10^K4)*('[5]Discharge'!M35^N4))))))</f>
        <v>0</v>
      </c>
      <c r="N37" s="55">
        <f>IF('[5]Discharge'!N35=0,0,IF(TRIM('[5]Discharge'!N35)="","",IF(COUNT(O6)=0,"",IF(O6=1,(((10^K4)*('[5]Discharge'!N35^N4))/100),((10^K4)*('[5]Discharge'!N35^N4))))))</f>
        <v>0</v>
      </c>
      <c r="O37" s="88">
        <f t="shared" si="0"/>
        <v>14.948909106318968</v>
      </c>
      <c r="P37" s="74"/>
      <c r="Q37" s="44"/>
    </row>
    <row r="38" spans="2:17" ht="21.75">
      <c r="B38" s="50">
        <v>26</v>
      </c>
      <c r="C38" s="55">
        <f>IF('[5]Discharge'!C36=0,0,IF(TRIM('[5]Discharge'!C36)="","",IF(COUNT(O6)=0,"",IF(O6=1,(((10^K4)*('[5]Discharge'!C36^N4))/100),((10^K4)*('[5]Discharge'!C36^N4))))))</f>
        <v>0.2591280869636173</v>
      </c>
      <c r="D38" s="55">
        <f>IF('[5]Discharge'!D36=0,0,IF(TRIM('[5]Discharge'!D36)="","",IF(COUNT(O6)=0,"",IF(O6=1,(((10^K4)*('[5]Discharge'!D36^N4))/100),((10^K4)*('[5]Discharge'!D36^N4))))))</f>
        <v>3.829830692796128</v>
      </c>
      <c r="E38" s="55">
        <f>IF('[5]Discharge'!E36=0,0,IF(TRIM('[5]Discharge'!E36)="","",IF(COUNT(O6)=0,"",IF(O6=1,(((10^K4)*('[5]Discharge'!E36^N4))/100),((10^K4)*('[5]Discharge'!E36^N4))))))</f>
        <v>0.10688549002250537</v>
      </c>
      <c r="F38" s="55">
        <f>IF('[5]Discharge'!F36=0,0,IF(TRIM('[5]Discharge'!F36)="","",IF(COUNT(O6)=0,"",IF(O6=1,(((10^K4)*('[5]Discharge'!F36^N4))/100),((10^K4)*('[5]Discharge'!F36^N4))))))</f>
        <v>1.2899968267358553</v>
      </c>
      <c r="G38" s="55">
        <f>IF('[5]Discharge'!G36=0,0,IF(TRIM('[5]Discharge'!G36)="","",IF(COUNT(O6)=0,"",IF(O6=1,(((10^K4)*('[5]Discharge'!G36^N4))/100),((10^K4)*('[5]Discharge'!G36^N4))))))</f>
        <v>1.2899968267358553</v>
      </c>
      <c r="H38" s="55">
        <f>IF('[5]Discharge'!H36=0,0,IF(TRIM('[5]Discharge'!H36)="","",IF(COUNT(O6)=0,"",IF(O6=1,(((10^K4)*('[5]Discharge'!H36^N4))/100),((10^K4)*('[5]Discharge'!H36^N4))))))</f>
        <v>1.524693309861047</v>
      </c>
      <c r="I38" s="55">
        <f>IF('[5]Discharge'!I36=0,0,IF(TRIM('[5]Discharge'!I36)="","",IF(COUNT(O6)=0,"",IF(O6=1,(((10^K4)*('[5]Discharge'!I36^N4))/100),((10^K4)*('[5]Discharge'!I36^N4))))))</f>
        <v>1.7714014281652366</v>
      </c>
      <c r="J38" s="55">
        <f>IF('[5]Discharge'!J36=0,0,IF(TRIM('[5]Discharge'!J36)="","",IF(COUNT(O6)=0,"",IF(O6=1,(((10^K4)*('[5]Discharge'!J36^N4))/100),((10^K4)*('[5]Discharge'!J36^N4))))))</f>
        <v>0.6206469128051441</v>
      </c>
      <c r="K38" s="55">
        <f>IF('[5]Discharge'!K36=0,0,IF(TRIM('[5]Discharge'!K36)="","",IF(COUNT(O6)=0,"",IF(O6=1,(((10^K4)*('[5]Discharge'!K36^N4))/100),((10^K4)*('[5]Discharge'!K36^N4))))))</f>
        <v>0.33075849985889194</v>
      </c>
      <c r="L38" s="55">
        <f>IF('[5]Discharge'!L36=0,0,IF(TRIM('[5]Discharge'!L36)="","",IF(COUNT(O6)=0,"",IF(O6=1,(((10^K4)*('[5]Discharge'!L36^N4))/100),((10^K4)*('[5]Discharge'!L36^N4))))))</f>
        <v>0.447980459084082</v>
      </c>
      <c r="M38" s="55">
        <f>IF('[5]Discharge'!M36=0,0,IF(TRIM('[5]Discharge'!M36)="","",IF(COUNT(O6)=0,"",IF(O6=1,(((10^K4)*('[5]Discharge'!M36^N4))/100),((10^K4)*('[5]Discharge'!M36^N4))))))</f>
        <v>0</v>
      </c>
      <c r="N38" s="55">
        <f>IF('[5]Discharge'!N36=0,0,IF(TRIM('[5]Discharge'!N36)="","",IF(COUNT(O6)=0,"",IF(O6=1,(((10^K4)*('[5]Discharge'!N36^N4))/100),((10^K4)*('[5]Discharge'!N36^N4))))))</f>
        <v>0</v>
      </c>
      <c r="O38" s="88">
        <f t="shared" si="0"/>
        <v>11.471318533028361</v>
      </c>
      <c r="P38" s="74"/>
      <c r="Q38" s="44"/>
    </row>
    <row r="39" spans="2:17" ht="21.75">
      <c r="B39" s="50">
        <v>27</v>
      </c>
      <c r="C39" s="55">
        <f>IF('[5]Discharge'!C37=0,0,IF(TRIM('[5]Discharge'!C37)="","",IF(COUNT(O6)=0,"",IF(O6=1,(((10^K4)*('[5]Discharge'!C37^N4))/100),((10^K4)*('[5]Discharge'!C37^N4))))))</f>
        <v>0.3123383450490744</v>
      </c>
      <c r="D39" s="55">
        <f>IF('[5]Discharge'!D37=0,0,IF(TRIM('[5]Discharge'!D37)="","",IF(COUNT(O6)=0,"",IF(O6=1,(((10^K4)*('[5]Discharge'!D37^N4))/100),((10^K4)*('[5]Discharge'!D37^N4))))))</f>
        <v>1.4057988658708953</v>
      </c>
      <c r="E39" s="55">
        <f>IF('[5]Discharge'!E37=0,0,IF(TRIM('[5]Discharge'!E37)="","",IF(COUNT(O6)=0,"",IF(O6=1,(((10^K4)*('[5]Discharge'!E37^N4))/100),((10^K4)*('[5]Discharge'!E37^N4))))))</f>
        <v>0.5758359659018991</v>
      </c>
      <c r="F39" s="55">
        <f>IF('[5]Discharge'!F37=0,0,IF(TRIM('[5]Discharge'!F37)="","",IF(COUNT(O6)=0,"",IF(O6=1,(((10^K4)*('[5]Discharge'!F37^N4))/100),((10^K4)*('[5]Discharge'!F37^N4))))))</f>
        <v>0.8598647163363369</v>
      </c>
      <c r="G39" s="55">
        <f>IF('[5]Discharge'!G37=0,0,IF(TRIM('[5]Discharge'!G37)="","",IF(COUNT(O6)=0,"",IF(O6=1,(((10^K4)*('[5]Discharge'!G37^N4))/100),((10^K4)*('[5]Discharge'!G37^N4))))))</f>
        <v>0.7612444585798572</v>
      </c>
      <c r="H39" s="55">
        <f>IF('[5]Discharge'!H37=0,0,IF(TRIM('[5]Discharge'!H37)="","",IF(COUNT(O6)=0,"",IF(O6=1,(((10^K4)*('[5]Discharge'!H37^N4))/100),((10^K4)*('[5]Discharge'!H37^N4))))))</f>
        <v>0.810080913829266</v>
      </c>
      <c r="I39" s="55">
        <f>IF('[5]Discharge'!I37=0,0,IF(TRIM('[5]Discharge'!I37)="","",IF(COUNT(O6)=0,"",IF(O6=1,(((10^K4)*('[5]Discharge'!I37^N4))/100),((10^K4)*('[5]Discharge'!I37^N4))))))</f>
        <v>1.2899968267358553</v>
      </c>
      <c r="J39" s="55">
        <f>IF('[5]Discharge'!J37=0,0,IF(TRIM('[5]Discharge'!J37)="","",IF(COUNT(O6)=0,"",IF(O6=1,(((10^K4)*('[5]Discharge'!J37^N4))/100),((10^K4)*('[5]Discharge'!J37^N4))))))</f>
        <v>0.6206469128051441</v>
      </c>
      <c r="K39" s="55">
        <f>IF('[5]Discharge'!K37=0,0,IF(TRIM('[5]Discharge'!K37)="","",IF(COUNT(O6)=0,"",IF(O6=1,(((10^K4)*('[5]Discharge'!K37^N4))/100),((10^K4)*('[5]Discharge'!K37^N4))))))</f>
        <v>0.36858090829999335</v>
      </c>
      <c r="L39" s="55">
        <f>IF('[5]Discharge'!L37=0,0,IF(TRIM('[5]Discharge'!L37)="","",IF(COUNT(O6)=0,"",IF(O6=1,(((10^K4)*('[5]Discharge'!L37^N4))/100),((10^K4)*('[5]Discharge'!L37^N4))))))</f>
        <v>0.40767033036175226</v>
      </c>
      <c r="M39" s="55">
        <f>IF('[5]Discharge'!M37=0,0,IF(TRIM('[5]Discharge'!M37)="","",IF(COUNT(O6)=0,"",IF(O6=1,(((10^K4)*('[5]Discharge'!M37^N4))/100),((10^K4)*('[5]Discharge'!M37^N4))))))</f>
        <v>0</v>
      </c>
      <c r="N39" s="55">
        <f>IF('[5]Discharge'!N37=0,0,IF(TRIM('[5]Discharge'!N37)="","",IF(COUNT(O6)=0,"",IF(O6=1,(((10^K4)*('[5]Discharge'!N37^N4))/100),((10^K4)*('[5]Discharge'!N37^N4))))))</f>
        <v>0</v>
      </c>
      <c r="O39" s="88">
        <f t="shared" si="0"/>
        <v>7.412058243770074</v>
      </c>
      <c r="P39" s="74"/>
      <c r="Q39" s="44"/>
    </row>
    <row r="40" spans="2:17" ht="21.75">
      <c r="B40" s="50">
        <v>28</v>
      </c>
      <c r="C40" s="55">
        <f>IF('[5]Discharge'!C38=0,0,IF(TRIM('[5]Discharge'!C38)="","",IF(COUNT(O6)=0,"",IF(O6=1,(((10^K4)*('[5]Discharge'!C38^N4))/100),((10^K4)*('[5]Discharge'!C38^N4))))))</f>
        <v>0.4894695167742856</v>
      </c>
      <c r="D40" s="55">
        <f>IF('[5]Discharge'!D38=0,0,IF(TRIM('[5]Discharge'!D38)="","",IF(COUNT(O6)=0,"",IF(O6=1,(((10^K4)*('[5]Discharge'!D38^N4))/100),((10^K4)*('[5]Discharge'!D38^N4))))))</f>
        <v>5.95359886559876</v>
      </c>
      <c r="E40" s="55">
        <f>IF('[5]Discharge'!E38=0,0,IF(TRIM('[5]Discharge'!E38)="","",IF(COUNT(O6)=0,"",IF(O6=1,(((10^K4)*('[5]Discharge'!E38^N4))/100),((10^K4)*('[5]Discharge'!E38^N4))))))</f>
        <v>0.38797025215005093</v>
      </c>
      <c r="F40" s="55">
        <f>IF('[5]Discharge'!F38=0,0,IF(TRIM('[5]Discharge'!F38)="","",IF(COUNT(O6)=0,"",IF(O6=1,(((10^K4)*('[5]Discharge'!F38^N4))/100),((10^K4)*('[5]Discharge'!F38^N4))))))</f>
        <v>0.6206469128051441</v>
      </c>
      <c r="G40" s="55">
        <f>IF('[5]Discharge'!G38=0,0,IF(TRIM('[5]Discharge'!G38)="","",IF(COUNT(O6)=0,"",IF(O6=1,(((10^K4)*('[5]Discharge'!G38^N4))/100),((10^K4)*('[5]Discharge'!G38^N4))))))</f>
        <v>0.8598647163363369</v>
      </c>
      <c r="H40" s="55">
        <f>IF('[5]Discharge'!H38=0,0,IF(TRIM('[5]Discharge'!H38)="","",IF(COUNT(O6)=0,"",IF(O6=1,(((10^K4)*('[5]Discharge'!H38^N4))/100),((10^K4)*('[5]Discharge'!H38^N4))))))</f>
        <v>30.33184687404079</v>
      </c>
      <c r="I40" s="55">
        <f>IF('[5]Discharge'!I38=0,0,IF(TRIM('[5]Discharge'!I38)="","",IF(COUNT(O6)=0,"",IF(O6=1,(((10^K4)*('[5]Discharge'!I38^N4))/100),((10^K4)*('[5]Discharge'!I38^N4))))))</f>
        <v>1.89905345450978</v>
      </c>
      <c r="J40" s="55">
        <f>IF('[5]Discharge'!J38=0,0,IF(TRIM('[5]Discharge'!J38)="","",IF(COUNT(O6)=0,"",IF(O6=1,(((10^K4)*('[5]Discharge'!J38^N4))/100),((10^K4)*('[5]Discharge'!J38^N4))))))</f>
        <v>0.6206469128051441</v>
      </c>
      <c r="K40" s="55">
        <f>IF('[5]Discharge'!K38=0,0,IF(TRIM('[5]Discharge'!K38)="","",IF(COUNT(O6)=0,"",IF(O6=1,(((10^K4)*('[5]Discharge'!K38^N4))/100),((10^K4)*('[5]Discharge'!K38^N4))))))</f>
        <v>0.447980459084082</v>
      </c>
      <c r="L40" s="55">
        <f>IF('[5]Discharge'!L38=0,0,IF(TRIM('[5]Discharge'!L38)="","",IF(COUNT(O6)=0,"",IF(O6=1,(((10^K4)*('[5]Discharge'!L38^N4))/100),((10^K4)*('[5]Discharge'!L38^N4))))))</f>
        <v>0.40767033036175226</v>
      </c>
      <c r="M40" s="55">
        <f>IF('[5]Discharge'!M38=0,0,IF(TRIM('[5]Discharge'!M38)="","",IF(COUNT(O6)=0,"",IF(O6=1,(((10^K4)*('[5]Discharge'!M38^N4))/100),((10^K4)*('[5]Discharge'!M38^N4))))))</f>
        <v>0</v>
      </c>
      <c r="N40" s="55">
        <f>IF('[5]Discharge'!N38=0,0,IF(TRIM('[5]Discharge'!N38)="","",IF(COUNT(O6)=0,"",IF(O6=1,(((10^K4)*('[5]Discharge'!N38^N4))/100),((10^K4)*('[5]Discharge'!N38^N4))))))</f>
        <v>0</v>
      </c>
      <c r="O40" s="88">
        <f t="shared" si="0"/>
        <v>42.01874829446612</v>
      </c>
      <c r="P40" s="74"/>
      <c r="Q40" s="44"/>
    </row>
    <row r="41" spans="2:17" ht="21.75">
      <c r="B41" s="50">
        <v>29</v>
      </c>
      <c r="C41" s="55">
        <f>IF('[5]Discharge'!C39=0,0,IF(TRIM('[5]Discharge'!C39)="","",IF(COUNT(O6)=0,"",IF(O6=1,(((10^K4)*('[5]Discharge'!C39^N4))/100),((10^K4)*('[5]Discharge'!C39^N4))))))</f>
        <v>0.2591280869636173</v>
      </c>
      <c r="D41" s="55">
        <f>IF('[5]Discharge'!D39=0,0,IF(TRIM('[5]Discharge'!D39)="","",IF(COUNT(O6)=0,"",IF(O6=1,(((10^K4)*('[5]Discharge'!D39^N4))/100),((10^K4)*('[5]Discharge'!D39^N4))))))</f>
        <v>21.5870627116414</v>
      </c>
      <c r="E41" s="55">
        <f>IF('[5]Discharge'!E39=0,0,IF(TRIM('[5]Discharge'!E39)="","",IF(COUNT(O6)=0,"",IF(O6=1,(((10^K4)*('[5]Discharge'!E39^N4))/100),((10^K4)*('[5]Discharge'!E39^N4))))))</f>
        <v>0.7133773439080618</v>
      </c>
      <c r="F41" s="55">
        <f>IF('[5]Discharge'!F39=0,0,IF(TRIM('[5]Discharge'!F39)="","",IF(COUNT(O6)=0,"",IF(O6=1,(((10^K4)*('[5]Discharge'!F39^N4))/100),((10^K4)*('[5]Discharge'!F39^N4))))))</f>
        <v>0.4894695167742856</v>
      </c>
      <c r="G41" s="55">
        <f>IF('[5]Discharge'!G39=0,0,IF(TRIM('[5]Discharge'!G39)="","",IF(COUNT(O6)=0,"",IF(O6=1,(((10^K4)*('[5]Discharge'!G39^N4))/100),((10^K4)*('[5]Discharge'!G39^N4))))))</f>
        <v>0.532099567317448</v>
      </c>
      <c r="H41" s="55">
        <f>IF('[5]Discharge'!H39=0,0,IF(TRIM('[5]Discharge'!H39)="","",IF(COUNT(O6)=0,"",IF(O6=1,(((10^K4)*('[5]Discharge'!H39^N4))/100),((10^K4)*('[5]Discharge'!H39^N4))))))</f>
        <v>8.351073108336088</v>
      </c>
      <c r="I41" s="55">
        <f>IF('[5]Discharge'!I39=0,0,IF(TRIM('[5]Discharge'!I39)="","",IF(COUNT(O6)=0,"",IF(O6=1,(((10^K4)*('[5]Discharge'!I39^N4))/100),((10^K4)*('[5]Discharge'!I39^N4))))))</f>
        <v>2.5068056269010106</v>
      </c>
      <c r="J41" s="55">
        <f>IF('[5]Discharge'!J39=0,0,IF(TRIM('[5]Discharge'!J39)="","",IF(COUNT(O6)=0,"",IF(O6=1,(((10^K4)*('[5]Discharge'!J39^N4))/100),((10^K4)*('[5]Discharge'!J39^N4))))))</f>
        <v>0.5758359659018991</v>
      </c>
      <c r="K41" s="55">
        <f>IF('[5]Discharge'!K39=0,0,IF(TRIM('[5]Discharge'!K39)="","",IF(COUNT(O6)=0,"",IF(O6=1,(((10^K4)*('[5]Discharge'!K39^N4))/100),((10^K4)*('[5]Discharge'!K39^N4))))))</f>
        <v>0.36858090829999335</v>
      </c>
      <c r="L41" s="55">
        <f>IF('[5]Discharge'!L39=0,0,IF(TRIM('[5]Discharge'!L39)="","",IF(COUNT(O6)=0,"",IF(O6=1,(((10^K4)*('[5]Discharge'!L39^N4))/100),((10^K4)*('[5]Discharge'!L39^N4))))))</f>
        <v>0.40767033036175226</v>
      </c>
      <c r="M41" s="55">
        <f>IF('[5]Discharge'!M39=0,0,IF(TRIM('[5]Discharge'!M39)="","",IF(COUNT(O6)=0,"",IF(O6=1,(((10^K4)*('[5]Discharge'!M39^N4))/100),((10^K4)*('[5]Discharge'!M39^N4))))))</f>
      </c>
      <c r="N41" s="55">
        <f>IF('[5]Discharge'!N39=0,0,IF(TRIM('[5]Discharge'!N39)="","",IF(COUNT(O6)=0,"",IF(O6=1,(((10^K4)*('[5]Discharge'!N39^N4))/100),((10^K4)*('[5]Discharge'!N39^N4))))))</f>
        <v>0</v>
      </c>
      <c r="O41" s="88">
        <f t="shared" si="0"/>
        <v>35.79110316640556</v>
      </c>
      <c r="P41" s="74"/>
      <c r="Q41" s="44"/>
    </row>
    <row r="42" spans="2:17" ht="21.75">
      <c r="B42" s="50">
        <v>30</v>
      </c>
      <c r="C42" s="55">
        <f>IF('[5]Discharge'!C40=0,0,IF(TRIM('[5]Discharge'!C40)="","",IF(COUNT(O6)=0,"",IF(O6=1,(((10^K4)*('[5]Discharge'!C40^N4))/100),((10^K4)*('[5]Discharge'!C40^N4))))))</f>
        <v>0.532099567317448</v>
      </c>
      <c r="D42" s="55">
        <f>IF('[5]Discharge'!D40=0,0,IF(TRIM('[5]Discharge'!D40)="","",IF(COUNT(O6)=0,"",IF(O6=1,(((10^K4)*('[5]Discharge'!D40^N4))/100),((10^K4)*('[5]Discharge'!D40^N4))))))</f>
        <v>3.0147726369926766</v>
      </c>
      <c r="E42" s="55">
        <f>IF('[5]Discharge'!E40=0,0,IF(TRIM('[5]Discharge'!E40)="","",IF(COUNT(O6)=0,"",IF(O6=1,(((10^K4)*('[5]Discharge'!E40^N4))/100),((10^K4)*('[5]Discharge'!E40^N4))))))</f>
        <v>0.5758359659018991</v>
      </c>
      <c r="F42" s="55">
        <f>IF('[5]Discharge'!F40=0,0,IF(TRIM('[5]Discharge'!F40)="","",IF(COUNT(O6)=0,"",IF(O6=1,(((10^K4)*('[5]Discharge'!F40^N4))/100),((10^K4)*('[5]Discharge'!F40^N4))))))</f>
        <v>0.4894695167742856</v>
      </c>
      <c r="G42" s="55">
        <f>IF('[5]Discharge'!G40=0,0,IF(TRIM('[5]Discharge'!G40)="","",IF(COUNT(O6)=0,"",IF(O6=1,(((10^K4)*('[5]Discharge'!G40^N4))/100),((10^K4)*('[5]Discharge'!G40^N4))))))</f>
        <v>0.447980459084082</v>
      </c>
      <c r="H42" s="55">
        <f>IF('[5]Discharge'!H40=0,0,IF(TRIM('[5]Discharge'!H40)="","",IF(COUNT(O6)=0,"",IF(O6=1,(((10^K4)*('[5]Discharge'!H40^N4))/100),((10^K4)*('[5]Discharge'!H40^N4))))))</f>
        <v>10.989697202938641</v>
      </c>
      <c r="I42" s="55">
        <f>IF('[5]Discharge'!I40=0,0,IF(TRIM('[5]Discharge'!I40)="","",IF(COUNT(O6)=0,"",IF(O6=1,(((10^K4)*('[5]Discharge'!I40^N4))/100),((10^K4)*('[5]Discharge'!I40^N4))))))</f>
        <v>2.5068056269010106</v>
      </c>
      <c r="J42" s="55">
        <f>IF('[5]Discharge'!J40=0,0,IF(TRIM('[5]Discharge'!J40)="","",IF(COUNT(O6)=0,"",IF(O6=1,(((10^K4)*('[5]Discharge'!J40^N4))/100),((10^K4)*('[5]Discharge'!J40^N4))))))</f>
        <v>0.5758359659018991</v>
      </c>
      <c r="K42" s="55">
        <f>IF('[5]Discharge'!K40=0,0,IF(TRIM('[5]Discharge'!K40)="","",IF(COUNT(O6)=0,"",IF(O6=1,(((10^K4)*('[5]Discharge'!K40^N4))/100),((10^K4)*('[5]Discharge'!K40^N4))))))</f>
        <v>0.3123383450490744</v>
      </c>
      <c r="L42" s="55">
        <f>IF('[5]Discharge'!L40=0,0,IF(TRIM('[5]Discharge'!L40)="","",IF(COUNT(O6)=0,"",IF(O6=1,(((10^K4)*('[5]Discharge'!L40^N4))/100),((10^K4)*('[5]Discharge'!L40^N4))))))</f>
        <v>0.38797025215005093</v>
      </c>
      <c r="M42" s="55"/>
      <c r="N42" s="55">
        <f>IF('[5]Discharge'!N40=0,0,IF(TRIM('[5]Discharge'!N40)="","",IF(COUNT(O6)=0,"",IF(O6=1,(((10^K4)*('[5]Discharge'!N40^N4))/100),((10^K4)*('[5]Discharge'!N40^N4))))))</f>
        <v>0</v>
      </c>
      <c r="O42" s="88">
        <f>IF(AND(C42="",D42="",E42="",F42="",G42="",H42="",I42="",J42="",K42="",L42="",M42="",N42=""),"",SUM(C42:N42))</f>
        <v>19.832805539011066</v>
      </c>
      <c r="P42" s="74"/>
      <c r="Q42" s="44"/>
    </row>
    <row r="43" spans="2:17" ht="21.75">
      <c r="B43" s="50">
        <v>31</v>
      </c>
      <c r="C43" s="55"/>
      <c r="D43" s="55">
        <f>IF('[5]Discharge'!D41=0,0,IF(TRIM('[5]Discharge'!D41)="","",IF(COUNT(O6)=0,"",IF(O6=1,(((10^K4)*('[5]Discharge'!D41^N4))/100),((10^K4)*('[5]Discharge'!D41^N4))))))</f>
        <v>1.0680786912651576</v>
      </c>
      <c r="E43" s="55"/>
      <c r="F43" s="55">
        <f>IF('[5]Discharge'!F41=0,0,IF(TRIM('[5]Discharge'!F41)="","",IF(COUNT(O6)=0,"",IF(O6=1,(((10^K4)*('[5]Discharge'!F41^N4))/100),((10^K4)*('[5]Discharge'!F41^N4))))))</f>
        <v>0.6665030872688993</v>
      </c>
      <c r="G43" s="55">
        <f>IF('[5]Discharge'!G41=0,0,IF(TRIM('[5]Discharge'!G41)="","",IF(COUNT(O6)=0,"",IF(O6=1,(((10^K4)*('[5]Discharge'!G41^N4))/100),((10^K4)*('[5]Discharge'!G41^N4))))))</f>
        <v>0.40767033036175226</v>
      </c>
      <c r="H43" s="55"/>
      <c r="I43" s="55">
        <f>IF('[5]Discharge'!I41=0,0,IF(TRIM('[5]Discharge'!I41)="","",IF(COUNT(O6)=0,"",IF(O6=1,(((10^K4)*('[5]Discharge'!I41^N4))/100),((10^K4)*('[5]Discharge'!I41^N4))))))</f>
        <v>11.384882309690635</v>
      </c>
      <c r="J43" s="55"/>
      <c r="K43" s="55">
        <f>IF('[5]Discharge'!K41=0,0,IF(TRIM('[5]Discharge'!K41)="","",IF(COUNT(O6)=0,"",IF(O6=1,(((10^K4)*('[5]Discharge'!K41^N4))/100),((10^K4)*('[5]Discharge'!K41^N4))))))</f>
        <v>0.2942548137796899</v>
      </c>
      <c r="L43" s="55">
        <f>IF(TRIM('[5]Discharge'!L41)="","",IF(COUNT(O6)=0,"",IF(O6=1,(((10^K4)*('[5]Discharge'!L41^N4))/100),((10^K4)*('[5]Discharge'!L41^N4)))))</f>
        <v>0.38797025215005093</v>
      </c>
      <c r="M43" s="55"/>
      <c r="N43" s="55">
        <f>IF('[5]Discharge'!N41=0,0,IF(TRIM('[5]Discharge'!N41)="","",IF(COUNT(O6)=0,"",IF(O6=1,(((10^K4)*('[5]Discharge'!N41^N4))/100),((10^K4)*('[5]Discharge'!N41^N4))))))</f>
        <v>0</v>
      </c>
      <c r="O43" s="88">
        <f t="shared" si="0"/>
        <v>14.209359484516185</v>
      </c>
      <c r="P43" s="74"/>
      <c r="Q43" s="44"/>
    </row>
    <row r="44" spans="2:17" ht="21.75"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6"/>
      <c r="Q44" s="44"/>
    </row>
    <row r="45" spans="2:17" ht="21.75">
      <c r="B45" s="35" t="s">
        <v>28</v>
      </c>
      <c r="C45" s="55">
        <f>IF(COUNT(C11:C43)=0,"",SUM(C11:C43))</f>
        <v>6.463976759322833</v>
      </c>
      <c r="D45" s="55">
        <f aca="true" t="shared" si="1" ref="D45:M45">IF(COUNT(D11:D43)=0,"",SUM(D11:D43))</f>
        <v>59.03681203274963</v>
      </c>
      <c r="E45" s="55">
        <f t="shared" si="1"/>
        <v>151.02870650419095</v>
      </c>
      <c r="F45" s="55">
        <f t="shared" si="1"/>
        <v>30.855939305937923</v>
      </c>
      <c r="G45" s="55">
        <f t="shared" si="1"/>
        <v>38.398340623827096</v>
      </c>
      <c r="H45" s="55">
        <f t="shared" si="1"/>
        <v>117.09417804757403</v>
      </c>
      <c r="I45" s="55">
        <f t="shared" si="1"/>
        <v>131.24605110711408</v>
      </c>
      <c r="J45" s="55">
        <f t="shared" si="1"/>
        <v>47.99211510955455</v>
      </c>
      <c r="K45" s="55">
        <f t="shared" si="1"/>
        <v>9.33053826544545</v>
      </c>
      <c r="L45" s="55">
        <f t="shared" si="1"/>
        <v>11.683308354303199</v>
      </c>
      <c r="M45" s="55">
        <f t="shared" si="1"/>
        <v>3.591494537378979</v>
      </c>
      <c r="N45" s="55">
        <f>IF(COUNT(N11:N43)=0,"",SUM(N11:N43))</f>
        <v>0</v>
      </c>
      <c r="O45" s="88">
        <f>IF(COUNT(C45:N45)=0,"",SUM(C45:N45))</f>
        <v>606.7214606473987</v>
      </c>
      <c r="P45" s="74"/>
      <c r="Q45" s="58" t="s">
        <v>33</v>
      </c>
    </row>
    <row r="46" spans="2:17" ht="21.75">
      <c r="B46" s="35" t="s">
        <v>30</v>
      </c>
      <c r="C46" s="55">
        <f>IF(COUNT(C11:C43)=0,"",AVERAGE(C11:C43))</f>
        <v>0.21546589197742777</v>
      </c>
      <c r="D46" s="55">
        <f aca="true" t="shared" si="2" ref="D46:N46">IF(COUNT(D11:D43)=0,"",AVERAGE(D11:D43))</f>
        <v>1.9044132913790204</v>
      </c>
      <c r="E46" s="55">
        <f t="shared" si="2"/>
        <v>5.034290216806365</v>
      </c>
      <c r="F46" s="55">
        <f t="shared" si="2"/>
        <v>0.9953528808367073</v>
      </c>
      <c r="G46" s="55">
        <f t="shared" si="2"/>
        <v>1.2386561491557129</v>
      </c>
      <c r="H46" s="55">
        <f t="shared" si="2"/>
        <v>3.9031392682524677</v>
      </c>
      <c r="I46" s="55">
        <f t="shared" si="2"/>
        <v>4.233743584100455</v>
      </c>
      <c r="J46" s="55">
        <f t="shared" si="2"/>
        <v>1.5997371703184848</v>
      </c>
      <c r="K46" s="55">
        <f t="shared" si="2"/>
        <v>0.30098510533695</v>
      </c>
      <c r="L46" s="55">
        <f t="shared" si="2"/>
        <v>0.3768809146549419</v>
      </c>
      <c r="M46" s="55">
        <f t="shared" si="2"/>
        <v>0.12826766204924925</v>
      </c>
      <c r="N46" s="55">
        <f t="shared" si="2"/>
        <v>0</v>
      </c>
      <c r="O46" s="88">
        <f>IF(COUNT(C46:N46)=0,"",SUM(C46:N46))</f>
        <v>19.930932134867785</v>
      </c>
      <c r="P46" s="74"/>
      <c r="Q46" s="44"/>
    </row>
    <row r="47" spans="2:17" ht="21.75">
      <c r="B47" s="35" t="s">
        <v>31</v>
      </c>
      <c r="C47" s="55">
        <f>IF(COUNT(C11:C43)=0,"",MAX(C11:C43))</f>
        <v>0.6665030872688993</v>
      </c>
      <c r="D47" s="55">
        <f aca="true" t="shared" si="3" ref="D47:N47">IF(COUNT(D11:D43)=0,"",MAX(D11:D43))</f>
        <v>21.5870627116414</v>
      </c>
      <c r="E47" s="55">
        <f t="shared" si="3"/>
        <v>102.65815757813854</v>
      </c>
      <c r="F47" s="55">
        <f t="shared" si="3"/>
        <v>9.081514051265815</v>
      </c>
      <c r="G47" s="55">
        <f t="shared" si="3"/>
        <v>6.612311474321632</v>
      </c>
      <c r="H47" s="55">
        <f t="shared" si="3"/>
        <v>30.33184687404079</v>
      </c>
      <c r="I47" s="55">
        <f t="shared" si="3"/>
        <v>15.568921587375339</v>
      </c>
      <c r="J47" s="55">
        <f t="shared" si="3"/>
        <v>13.008846958455363</v>
      </c>
      <c r="K47" s="55">
        <f t="shared" si="3"/>
        <v>0.5758359659018991</v>
      </c>
      <c r="L47" s="55">
        <f t="shared" si="3"/>
        <v>0.5758359659018991</v>
      </c>
      <c r="M47" s="55">
        <f t="shared" si="3"/>
        <v>0.38797025215005093</v>
      </c>
      <c r="N47" s="55">
        <f t="shared" si="3"/>
        <v>0</v>
      </c>
      <c r="O47" s="88">
        <f>IF(COUNT(C47:N47)=0,"",MAX(C47:N47))</f>
        <v>102.65815757813854</v>
      </c>
      <c r="P47" s="74"/>
      <c r="Q47" s="44"/>
    </row>
    <row r="48" spans="2:17" ht="21.75">
      <c r="B48" s="35" t="s">
        <v>32</v>
      </c>
      <c r="C48" s="55">
        <f>IF(COUNT(C11:C43)=0,"",MIN(C11:C43))</f>
        <v>0.0028329241857105096</v>
      </c>
      <c r="D48" s="55">
        <f aca="true" t="shared" si="4" ref="D48:N48">IF(COUNT(D11:D43)=0,"",MIN(D11:D43))</f>
        <v>0.40767033036175226</v>
      </c>
      <c r="E48" s="55">
        <f t="shared" si="4"/>
        <v>0.10688549002250537</v>
      </c>
      <c r="F48" s="55">
        <f t="shared" si="4"/>
        <v>0.3123383450490744</v>
      </c>
      <c r="G48" s="55">
        <f t="shared" si="4"/>
        <v>0.36858090829999335</v>
      </c>
      <c r="H48" s="55">
        <f t="shared" si="4"/>
        <v>0.532099567317448</v>
      </c>
      <c r="I48" s="55">
        <f t="shared" si="4"/>
        <v>1.0680786912651576</v>
      </c>
      <c r="J48" s="55">
        <f t="shared" si="4"/>
        <v>0.5758359659018991</v>
      </c>
      <c r="K48" s="55">
        <f t="shared" si="4"/>
        <v>0.1338837944247901</v>
      </c>
      <c r="L48" s="55">
        <f t="shared" si="4"/>
        <v>0.20916738318540765</v>
      </c>
      <c r="M48" s="55">
        <f t="shared" si="4"/>
        <v>0</v>
      </c>
      <c r="N48" s="55">
        <f t="shared" si="4"/>
        <v>0</v>
      </c>
      <c r="O48" s="88">
        <f>IF(COUNT(C48:N48)=0,"",MIN(C48:N48))</f>
        <v>0</v>
      </c>
      <c r="P48" s="74"/>
      <c r="Q48" s="44"/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874015748031497" right="0.2755905511811024" top="0.7480314960629921" bottom="0.7480314960629921" header="0.31496062992125984" footer="0.31496062992125984"/>
  <pageSetup orientation="portrait" paperSize="9" scale="65" r:id="rId3"/>
  <headerFooter alignWithMargins="0">
    <oddHeader>&amp;R&amp;"Angsana New,ตัวหนา"&amp;20 80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R6" sqref="R6"/>
    </sheetView>
  </sheetViews>
  <sheetFormatPr defaultColWidth="9.140625" defaultRowHeight="21.75"/>
  <sheetData>
    <row r="1" spans="1:14" ht="21.75">
      <c r="A1" s="75" t="s">
        <v>0</v>
      </c>
      <c r="B1" s="76"/>
      <c r="C1" s="77" t="str">
        <f>'[6]c-form'!AG4</f>
        <v>Ban PiTai,  Banlung, Nan,Y.65</v>
      </c>
      <c r="D1" s="77"/>
      <c r="E1" s="77"/>
      <c r="F1" s="77"/>
      <c r="G1" s="77"/>
      <c r="H1" s="77"/>
      <c r="I1" s="77"/>
      <c r="J1" s="77"/>
      <c r="K1" s="36"/>
      <c r="M1" s="75" t="s">
        <v>1</v>
      </c>
      <c r="N1" s="76"/>
    </row>
    <row r="2" spans="1:14" ht="21.75">
      <c r="A2" s="75" t="s">
        <v>2</v>
      </c>
      <c r="B2" s="76"/>
      <c r="C2" s="77" t="str">
        <f>'[6]c-form'!AG3</f>
        <v>Nam Pi</v>
      </c>
      <c r="D2" s="77"/>
      <c r="E2" s="77"/>
      <c r="F2" s="77"/>
      <c r="G2" s="77"/>
      <c r="H2" s="37"/>
      <c r="I2" s="37"/>
      <c r="J2" s="37"/>
      <c r="K2" s="36"/>
      <c r="M2" s="38" t="s">
        <v>3</v>
      </c>
      <c r="N2" s="39"/>
    </row>
    <row r="3" spans="1:14" ht="21.75">
      <c r="A3" s="35" t="s">
        <v>4</v>
      </c>
      <c r="B3" s="35"/>
      <c r="C3" s="77" t="str">
        <f>'[6]c-form'!AH3</f>
        <v>Yom</v>
      </c>
      <c r="D3" s="77"/>
      <c r="E3" s="77"/>
      <c r="F3" s="77"/>
      <c r="G3" s="77"/>
      <c r="H3" s="37"/>
      <c r="I3" s="37"/>
      <c r="J3" s="37"/>
      <c r="K3" s="36"/>
      <c r="M3" s="75" t="s">
        <v>5</v>
      </c>
      <c r="N3" s="75"/>
    </row>
    <row r="4" spans="1:15" ht="21.75">
      <c r="A4" s="38" t="s">
        <v>6</v>
      </c>
      <c r="B4" s="40"/>
      <c r="C4" s="78" t="str">
        <f>'[6]c-form'!AI3</f>
        <v>Yom</v>
      </c>
      <c r="D4" s="78"/>
      <c r="E4" s="78"/>
      <c r="F4" s="78"/>
      <c r="G4" s="78"/>
      <c r="J4" s="42" t="s">
        <v>7</v>
      </c>
      <c r="K4" s="79">
        <v>0.6005808741630005</v>
      </c>
      <c r="L4" s="80"/>
      <c r="M4" s="11" t="s">
        <v>8</v>
      </c>
      <c r="N4" s="81">
        <v>1.7503</v>
      </c>
      <c r="O4" s="82"/>
    </row>
    <row r="5" spans="1:17" ht="21.75">
      <c r="A5" s="38"/>
      <c r="B5" s="40"/>
      <c r="C5" s="41"/>
      <c r="D5" s="41"/>
      <c r="E5" s="41"/>
      <c r="F5" s="41"/>
      <c r="G5" s="41"/>
      <c r="J5" s="83" t="s">
        <v>9</v>
      </c>
      <c r="K5" s="84"/>
      <c r="L5" s="45">
        <v>2022</v>
      </c>
      <c r="M5" s="43" t="s">
        <v>10</v>
      </c>
      <c r="N5" s="45">
        <v>2022</v>
      </c>
      <c r="O5" s="14" t="s">
        <v>11</v>
      </c>
      <c r="P5" s="46">
        <v>28</v>
      </c>
      <c r="Q5" s="47" t="s">
        <v>12</v>
      </c>
    </row>
    <row r="6" spans="1:15" ht="21.75">
      <c r="A6" s="38"/>
      <c r="B6" s="40"/>
      <c r="C6" s="41"/>
      <c r="D6" s="41"/>
      <c r="E6" s="41"/>
      <c r="F6" s="41"/>
      <c r="G6" s="41"/>
      <c r="H6" s="75" t="str">
        <f>IF(TRIM('[6]c-form'!AJ3)&lt;&gt;"","Water  Year   "&amp;'[6]c-form'!AJ3,"Water  Year   ")</f>
        <v>Water  Year   2022</v>
      </c>
      <c r="I6" s="75"/>
      <c r="J6" s="48"/>
      <c r="N6" s="49" t="s">
        <v>13</v>
      </c>
      <c r="O6" s="19">
        <v>0</v>
      </c>
    </row>
    <row r="7" spans="2:15" ht="21.75">
      <c r="B7" s="85" t="str">
        <f>IF(TRIM('[6]c-form'!AJ3)&lt;&gt;"","Suspended Sediment, in Tons per Day, Water Year April 1, "&amp;'[6]c-form'!AJ3&amp;" to March 31,  "&amp;'[6]c-form'!AJ3+1,"Suspended Sediment, in  Tons per Day, Water Year April 1,         to March 31,  ")</f>
        <v>Suspended Sediment, in Tons per Day, Water Year April 1, 2022 to March 31,  2023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2:11" ht="21.75">
      <c r="B8" s="51"/>
      <c r="C8" s="36"/>
      <c r="D8" s="36"/>
      <c r="E8" s="36"/>
      <c r="F8" s="36"/>
      <c r="G8" s="36"/>
      <c r="H8" s="36"/>
      <c r="I8" s="36"/>
      <c r="J8" s="36"/>
      <c r="K8" s="36"/>
    </row>
    <row r="9" spans="1:17" ht="23.25">
      <c r="A9" s="52"/>
      <c r="B9" s="53" t="s">
        <v>14</v>
      </c>
      <c r="C9" s="54" t="s">
        <v>15</v>
      </c>
      <c r="D9" s="54" t="s">
        <v>16</v>
      </c>
      <c r="E9" s="54" t="s">
        <v>17</v>
      </c>
      <c r="F9" s="54" t="s">
        <v>18</v>
      </c>
      <c r="G9" s="54" t="s">
        <v>19</v>
      </c>
      <c r="H9" s="54" t="s">
        <v>20</v>
      </c>
      <c r="I9" s="54" t="s">
        <v>21</v>
      </c>
      <c r="J9" s="54" t="s">
        <v>22</v>
      </c>
      <c r="K9" s="54" t="s">
        <v>23</v>
      </c>
      <c r="L9" s="54" t="s">
        <v>24</v>
      </c>
      <c r="M9" s="54" t="s">
        <v>25</v>
      </c>
      <c r="N9" s="54" t="s">
        <v>26</v>
      </c>
      <c r="O9" s="87" t="s">
        <v>27</v>
      </c>
      <c r="P9" s="72"/>
      <c r="Q9" s="52"/>
    </row>
    <row r="11" spans="2:17" ht="21.75">
      <c r="B11" s="50">
        <v>1</v>
      </c>
      <c r="C11" s="55">
        <f>IF('[6]Discharge'!C9=0,0,IF(TRIM('[6]Discharge'!C9)="","",IF(COUNT(O6)=0,"",IF(O6=1,(((10^K4)*('[6]Discharge'!C9^N4))/100),((10^K4)*('[6]Discharge'!C9^N4))))))</f>
        <v>0.6995267905431283</v>
      </c>
      <c r="D11" s="55">
        <f>IF('[6]Discharge'!D9=0,0,IF(TRIM('[6]Discharge'!D9)="","",IF(COUNT(O6)=0,"",IF(O6=1,(((10^K4)*('[6]Discharge'!D9^N4))/100),((10^K4)*('[6]Discharge'!D9^N4))))))</f>
        <v>0.28159393222218726</v>
      </c>
      <c r="E11" s="55">
        <f>IF('[6]Discharge'!E9=0,0,IF(TRIM('[6]Discharge'!E9)="","",IF(COUNT(O6)=0,"",IF(O6=1,(((10^K4)*('[6]Discharge'!E9^N4))/100),((10^K4)*('[6]Discharge'!E9^N4))))))</f>
        <v>0.6032931895181852</v>
      </c>
      <c r="F11" s="55">
        <f>IF('[6]Discharge'!F9=0,0,IF(TRIM('[6]Discharge'!F9)="","",IF(COUNT(O6)=0,"",IF(O6=1,(((10^K4)*('[6]Discharge'!F9^N4))/100),((10^K4)*('[6]Discharge'!F9^N4))))))</f>
        <v>6.395004036642119</v>
      </c>
      <c r="G11" s="55">
        <f>IF('[6]Discharge'!G9=0,0,IF(TRIM('[6]Discharge'!G9)="","",IF(COUNT(O6)=0,"",IF(O6=1,(((10^K4)*('[6]Discharge'!G9^N4))/100),((10^K4)*('[6]Discharge'!G9^N4))))))</f>
        <v>2.24321005338491</v>
      </c>
      <c r="H11" s="55">
        <f>IF('[6]Discharge'!H9=0,0,IF(TRIM('[6]Discharge'!H9)="","",IF(COUNT(O6)=0,"",IF(O6=1,(((10^K4)*('[6]Discharge'!H9^N4))/100),((10^K4)*('[6]Discharge'!H9^N4))))))</f>
        <v>2.029650331693986</v>
      </c>
      <c r="I11" s="55">
        <f>IF('[6]Discharge'!I9=0,0,IF(TRIM('[6]Discharge'!I9)="","",IF(COUNT(O6)=0,"",IF(O6=1,(((10^K4)*('[6]Discharge'!I9^N4))/100),((10^K4)*('[6]Discharge'!I9^N4))))))</f>
        <v>3.061494710181827</v>
      </c>
      <c r="J11" s="55">
        <f>IF('[6]Discharge'!J9=0,0,IF(TRIM('[6]Discharge'!J9)="","",IF(COUNT(O6)=0,"",IF(O6=1,(((10^K4)*('[6]Discharge'!J9^N4))/100),((10^K4)*('[6]Discharge'!J9^N4))))))</f>
        <v>0.947362290620634</v>
      </c>
      <c r="K11" s="55">
        <f>IF('[6]Discharge'!K9=0,0,IF(TRIM('[6]Discharge'!K9)="","",IF(COUNT(O6)=0,"",IF(O6=1,(((10^K4)*('[6]Discharge'!K9^N4))/100),((10^K4)*('[6]Discharge'!K9^N4))))))</f>
        <v>0.8018007847697152</v>
      </c>
      <c r="L11" s="55">
        <f>IF('[6]Discharge'!L9=0,0,IF(TRIM('[6]Discharge'!L9)="","",IF(COUNT(O6)=0,"",IF(O6=1,(((10^K4)*('[6]Discharge'!L9^N4))/100),((10^K4)*('[6]Discharge'!L9^N4))))))</f>
        <v>0.4294786471512816</v>
      </c>
      <c r="M11" s="55">
        <f>IF('[6]Discharge'!M9=0,0,IF(TRIM('[6]Discharge'!M9)="","",IF(COUNT(O6)=0,"",IF(O6=1,(((10^K4)*('[6]Discharge'!M9^N4))/100),((10^K4)*('[6]Discharge'!M9^N4))))))</f>
        <v>0.21786291084972942</v>
      </c>
      <c r="N11" s="55">
        <f>IF('[6]Discharge'!N9=0,0,IF(TRIM('[6]Discharge'!N9)="","",IF(COUNT(O6)=0,"",IF(O6=1,(((10^K4)*('[6]Discharge'!N9^N4))/100),((10^K4)*('[6]Discharge'!N9^N4))))))</f>
        <v>0.16126944071275603</v>
      </c>
      <c r="O11" s="88">
        <f>IF(AND(C11="",D11="",E11="",F11="",G11="",H11="",I11="",J11="",K11="",L11="",M11="",N11=""),"",SUM(C11:N11))</f>
        <v>17.871547118290458</v>
      </c>
      <c r="P11" s="74"/>
      <c r="Q11" s="44"/>
    </row>
    <row r="12" spans="2:17" ht="21.75">
      <c r="B12" s="50">
        <v>2</v>
      </c>
      <c r="C12" s="55">
        <f>IF('[6]Discharge'!C10=0,0,IF(TRIM('[6]Discharge'!C10)="","",IF(COUNT(O6)=0,"",IF(O6=1,(((10^K4)*('[6]Discharge'!C10^N4))/100),((10^K4)*('[6]Discharge'!C10^N4))))))</f>
        <v>0.6032931895181852</v>
      </c>
      <c r="D12" s="55">
        <f>IF('[6]Discharge'!D10=0,0,IF(TRIM('[6]Discharge'!D10)="","",IF(COUNT(O6)=0,"",IF(O6=1,(((10^K4)*('[6]Discharge'!D10^N4))/100),((10^K4)*('[6]Discharge'!D10^N4))))))</f>
        <v>0.6667716732942557</v>
      </c>
      <c r="E12" s="55">
        <f>IF('[6]Discharge'!E10=0,0,IF(TRIM('[6]Discharge'!E10)="","",IF(COUNT(O6)=0,"",IF(O6=1,(((10^K4)*('[6]Discharge'!E10^N4))/100),((10^K4)*('[6]Discharge'!E10^N4))))))</f>
        <v>0.5425563880410463</v>
      </c>
      <c r="F12" s="55">
        <f>IF('[6]Discharge'!F10=0,0,IF(TRIM('[6]Discharge'!F10)="","",IF(COUNT(O6)=0,"",IF(O6=1,(((10^K4)*('[6]Discharge'!F10^N4))/100),((10^K4)*('[6]Discharge'!F10^N4))))))</f>
        <v>3.6441017980953347</v>
      </c>
      <c r="G12" s="55">
        <f>IF('[6]Discharge'!G10=0,0,IF(TRIM('[6]Discharge'!G10)="","",IF(COUNT(O6)=0,"",IF(O6=1,(((10^K4)*('[6]Discharge'!G10^N4))/100),((10^K4)*('[6]Discharge'!G10^N4))))))</f>
        <v>3.061494710181827</v>
      </c>
      <c r="H12" s="55">
        <f>IF('[6]Discharge'!H10=0,0,IF(TRIM('[6]Discharge'!H10)="","",IF(COUNT(O6)=0,"",IF(O6=1,(((10^K4)*('[6]Discharge'!H10^N4))/100),((10^K4)*('[6]Discharge'!H10^N4))))))</f>
        <v>1.8253144111069188</v>
      </c>
      <c r="I12" s="55">
        <f>IF('[6]Discharge'!I10=0,0,IF(TRIM('[6]Discharge'!I10)="","",IF(COUNT(O6)=0,"",IF(O6=1,(((10^K4)*('[6]Discharge'!I10^N4))/100),((10^K4)*('[6]Discharge'!I10^N4))))))</f>
        <v>7.6387674437307345</v>
      </c>
      <c r="J12" s="55">
        <f>IF('[6]Discharge'!J10=0,0,IF(TRIM('[6]Discharge'!J10)="","",IF(COUNT(O6)=0,"",IF(O6=1,(((10^K4)*('[6]Discharge'!J10^N4))/100),((10^K4)*('[6]Discharge'!J10^N4))))))</f>
        <v>0.8732811927210886</v>
      </c>
      <c r="K12" s="55">
        <f>IF('[6]Discharge'!K10=0,0,IF(TRIM('[6]Discharge'!K10)="","",IF(COUNT(O6)=0,"",IF(O6=1,(((10^K4)*('[6]Discharge'!K10^N4))/100),((10^K4)*('[6]Discharge'!K10^N4))))))</f>
        <v>0.8018007847697152</v>
      </c>
      <c r="L12" s="55">
        <f>IF('[6]Discharge'!L10=0,0,IF(TRIM('[6]Discharge'!L10)="","",IF(COUNT(O6)=0,"",IF(O6=1,(((10^K4)*('[6]Discharge'!L10^N4))/100),((10^K4)*('[6]Discharge'!L10^N4))))))</f>
        <v>0.45668430872736726</v>
      </c>
      <c r="M12" s="55">
        <f>IF('[6]Discharge'!M10=0,0,IF(TRIM('[6]Discharge'!M10)="","",IF(COUNT(O6)=0,"",IF(O6=1,(((10^K4)*('[6]Discharge'!M10^N4))/100),((10^K4)*('[6]Discharge'!M10^N4))))))</f>
        <v>0.37723217282484783</v>
      </c>
      <c r="N12" s="55">
        <f>IF('[6]Discharge'!N10=0,0,IF(TRIM('[6]Discharge'!N10)="","",IF(COUNT(O6)=0,"",IF(O6=1,(((10^K4)*('[6]Discharge'!N10^N4))/100),((10^K4)*('[6]Discharge'!N10^N4))))))</f>
        <v>0.14404341359266407</v>
      </c>
      <c r="O12" s="88">
        <f aca="true" t="shared" si="0" ref="O12:O43">IF(AND(C12="",D12="",E12="",F12="",G12="",H12="",I12="",J12="",K12="",L12="",M12="",N12=""),"",SUM(C12:N12))</f>
        <v>20.635341486603988</v>
      </c>
      <c r="P12" s="74"/>
      <c r="Q12" s="44"/>
    </row>
    <row r="13" spans="2:17" ht="21.75">
      <c r="B13" s="50">
        <v>3</v>
      </c>
      <c r="C13" s="55">
        <f>IF('[6]Discharge'!C11=0,0,IF(TRIM('[6]Discharge'!C11)="","",IF(COUNT(O6)=0,"",IF(O6=1,(((10^K4)*('[6]Discharge'!C11^N4))/100),((10^K4)*('[6]Discharge'!C11^N4))))))</f>
        <v>0.6032931895181852</v>
      </c>
      <c r="D13" s="55">
        <f>IF('[6]Discharge'!D11=0,0,IF(TRIM('[6]Discharge'!D11)="","",IF(COUNT(O6)=0,"",IF(O6=1,(((10^K4)*('[6]Discharge'!D11^N4))/100),((10^K4)*('[6]Discharge'!D11^N4))))))</f>
        <v>2.135285611494622</v>
      </c>
      <c r="E13" s="55">
        <f>IF('[6]Discharge'!E11=0,0,IF(TRIM('[6]Discharge'!E11)="","",IF(COUNT(O6)=0,"",IF(O6=1,(((10^K4)*('[6]Discharge'!E11^N4))/100),((10^K4)*('[6]Discharge'!E11^N4))))))</f>
        <v>0.5425563880410463</v>
      </c>
      <c r="F13" s="55">
        <f>IF('[6]Discharge'!F11=0,0,IF(TRIM('[6]Discharge'!F11)="","",IF(COUNT(O6)=0,"",IF(O6=1,(((10^K4)*('[6]Discharge'!F11^N4))/100),((10^K4)*('[6]Discharge'!F11^N4))))))</f>
        <v>1.3557814014486713</v>
      </c>
      <c r="G13" s="55">
        <f>IF('[6]Discharge'!G11=0,0,IF(TRIM('[6]Discharge'!G11)="","",IF(COUNT(O6)=0,"",IF(O6=1,(((10^K4)*('[6]Discharge'!G11^N4))/100),((10^K4)*('[6]Discharge'!G11^N4))))))</f>
        <v>51.416965266807416</v>
      </c>
      <c r="H13" s="55">
        <f>IF('[6]Discharge'!H11=0,0,IF(TRIM('[6]Discharge'!H11)="","",IF(COUNT(O6)=0,"",IF(O6=1,(((10^K4)*('[6]Discharge'!H11^N4))/100),((10^K4)*('[6]Discharge'!H11^N4))))))</f>
        <v>2.029650331693986</v>
      </c>
      <c r="I13" s="55">
        <f>IF('[6]Discharge'!I11=0,0,IF(TRIM('[6]Discharge'!I11)="","",IF(COUNT(O6)=0,"",IF(O6=1,(((10^K4)*('[6]Discharge'!I11^N4))/100),((10^K4)*('[6]Discharge'!I11^N4))))))</f>
        <v>13.647005799368307</v>
      </c>
      <c r="J13" s="55">
        <f>IF('[6]Discharge'!J11=0,0,IF(TRIM('[6]Discharge'!J11)="","",IF(COUNT(O6)=0,"",IF(O6=1,(((10^K4)*('[6]Discharge'!J11^N4))/100),((10^K4)*('[6]Discharge'!J11^N4))))))</f>
        <v>0.947362290620634</v>
      </c>
      <c r="K13" s="55">
        <f>IF('[6]Discharge'!K11=0,0,IF(TRIM('[6]Discharge'!K11)="","",IF(COUNT(O6)=0,"",IF(O6=1,(((10^K4)*('[6]Discharge'!K11^N4))/100),((10^K4)*('[6]Discharge'!K11^N4))))))</f>
        <v>0.8018007847697152</v>
      </c>
      <c r="L13" s="55">
        <f>IF('[6]Discharge'!L11=0,0,IF(TRIM('[6]Discharge'!L11)="","",IF(COUNT(O6)=0,"",IF(O6=1,(((10^K4)*('[6]Discharge'!L11^N4))/100),((10^K4)*('[6]Discharge'!L11^N4))))))</f>
        <v>0.4846031204333229</v>
      </c>
      <c r="M13" s="55">
        <f>IF('[6]Discharge'!M11=0,0,IF(TRIM('[6]Discharge'!M11)="","",IF(COUNT(O6)=0,"",IF(O6=1,(((10^K4)*('[6]Discharge'!M11^N4))/100),((10^K4)*('[6]Discharge'!M11^N4))))))</f>
        <v>0.1793228453372332</v>
      </c>
      <c r="N13" s="55">
        <f>IF('[6]Discharge'!N11=0,0,IF(TRIM('[6]Discharge'!N11)="","",IF(COUNT(O6)=0,"",IF(O6=1,(((10^K4)*('[6]Discharge'!N11^N4))/100),((10^K4)*('[6]Discharge'!N11^N4))))))</f>
        <v>0.1793228453372332</v>
      </c>
      <c r="O13" s="88">
        <f t="shared" si="0"/>
        <v>74.32294987487037</v>
      </c>
      <c r="P13" s="74"/>
      <c r="Q13" s="44"/>
    </row>
    <row r="14" spans="2:17" ht="21.75">
      <c r="B14" s="50">
        <v>4</v>
      </c>
      <c r="C14" s="55">
        <f>IF('[6]Discharge'!C12=0,0,IF(TRIM('[6]Discharge'!C12)="","",IF(COUNT(O6)=0,"",IF(O6=1,(((10^K4)*('[6]Discharge'!C12^N4))/100),((10^K4)*('[6]Discharge'!C12^N4))))))</f>
        <v>0.5425563880410463</v>
      </c>
      <c r="D14" s="55">
        <f>IF('[6]Discharge'!D12=0,0,IF(TRIM('[6]Discharge'!D12)="","",IF(COUNT(O6)=0,"",IF(O6=1,(((10^K4)*('[6]Discharge'!D12^N4))/100),((10^K4)*('[6]Discharge'!D12^N4))))))</f>
        <v>0.6995267905431283</v>
      </c>
      <c r="E14" s="55">
        <f>IF('[6]Discharge'!E12=0,0,IF(TRIM('[6]Discharge'!E12)="","",IF(COUNT(O6)=0,"",IF(O6=1,(((10^K4)*('[6]Discharge'!E12^N4))/100),((10^K4)*('[6]Discharge'!E12^N4))))))</f>
        <v>0.5132290693442698</v>
      </c>
      <c r="F14" s="55">
        <f>IF('[6]Discharge'!F12=0,0,IF(TRIM('[6]Discharge'!F12)="","",IF(COUNT(O6)=0,"",IF(O6=1,(((10^K4)*('[6]Discharge'!F12^N4))/100),((10^K4)*('[6]Discharge'!F12^N4))))))</f>
        <v>0.7329529604388844</v>
      </c>
      <c r="G14" s="55">
        <f>IF('[6]Discharge'!G12=0,0,IF(TRIM('[6]Discharge'!G12)="","",IF(COUNT(O6)=0,"",IF(O6=1,(((10^K4)*('[6]Discharge'!G12^N4))/100),((10^K4)*('[6]Discharge'!G12^N4))))))</f>
        <v>6.916444285011129</v>
      </c>
      <c r="H14" s="55">
        <f>IF('[6]Discharge'!H12=0,0,IF(TRIM('[6]Discharge'!H12)="","",IF(COUNT(O6)=0,"",IF(O6=1,(((10^K4)*('[6]Discharge'!H12^N4))/100),((10^K4)*('[6]Discharge'!H12^N4))))))</f>
        <v>1.8253144111069188</v>
      </c>
      <c r="I14" s="55">
        <f>IF('[6]Discharge'!I12=0,0,IF(TRIM('[6]Discharge'!I12)="","",IF(COUNT(O6)=0,"",IF(O6=1,(((10^K4)*('[6]Discharge'!I12^N4))/100),((10^K4)*('[6]Discharge'!I12^N4))))))</f>
        <v>14.364388062886123</v>
      </c>
      <c r="J14" s="55">
        <f>IF('[6]Discharge'!J12=0,0,IF(TRIM('[6]Discharge'!J12)="","",IF(COUNT(O6)=0,"",IF(O6=1,(((10^K4)*('[6]Discharge'!J12^N4))/100),((10^K4)*('[6]Discharge'!J12^N4))))))</f>
        <v>0.947362290620634</v>
      </c>
      <c r="K14" s="55">
        <f>IF('[6]Discharge'!K12=0,0,IF(TRIM('[6]Discharge'!K12)="","",IF(COUNT(O6)=0,"",IF(O6=1,(((10^K4)*('[6]Discharge'!K12^N4))/100),((10^K4)*('[6]Discharge'!K12^N4))))))</f>
        <v>0.7670457285882504</v>
      </c>
      <c r="L14" s="55">
        <f>IF('[6]Discharge'!L12=0,0,IF(TRIM('[6]Discharge'!L12)="","",IF(COUNT(O6)=0,"",IF(O6=1,(((10^K4)*('[6]Discharge'!L12^N4))/100),((10^K4)*('[6]Discharge'!L12^N4))))))</f>
        <v>0.4846031204333229</v>
      </c>
      <c r="M14" s="55">
        <f>IF('[6]Discharge'!M12=0,0,IF(TRIM('[6]Discharge'!M12)="","",IF(COUNT(O6)=0,"",IF(O6=1,(((10^K4)*('[6]Discharge'!M12^N4))/100),((10^K4)*('[6]Discharge'!M12^N4))))))</f>
        <v>0.3279175122424435</v>
      </c>
      <c r="N14" s="55">
        <f>IF('[6]Discharge'!N12=0,0,IF(TRIM('[6]Discharge'!N12)="","",IF(COUNT(O6)=0,"",IF(O6=1,(((10^K4)*('[6]Discharge'!N12^N4))/100),((10^K4)*('[6]Discharge'!N12^N4))))))</f>
        <v>0.21786291084972942</v>
      </c>
      <c r="O14" s="88">
        <f t="shared" si="0"/>
        <v>28.33920353010588</v>
      </c>
      <c r="P14" s="74"/>
      <c r="Q14" s="44"/>
    </row>
    <row r="15" spans="2:17" ht="21.75">
      <c r="B15" s="50">
        <v>5</v>
      </c>
      <c r="C15" s="55">
        <f>IF('[6]Discharge'!C13=0,0,IF(TRIM('[6]Discharge'!C13)="","",IF(COUNT(O6)=0,"",IF(O6=1,(((10^K4)*('[6]Discharge'!C13^N4))/100),(((10^K4)*('[6]Discharge'!C13^N4)))))))</f>
        <v>0.5425563880410463</v>
      </c>
      <c r="D15" s="55">
        <f>IF('[6]Discharge'!D13=0,0,IF(TRIM('[6]Discharge'!D13)="","",IF(COUNT(O6)=0,"",IF(O6=1,(((10^K4)*('[6]Discharge'!D13^N4))/100),((10^K4)*('[6]Discharge'!D13^N4))))))</f>
        <v>0.5425563880410463</v>
      </c>
      <c r="E15" s="55">
        <f>IF('[6]Discharge'!E13=0,0,IF(TRIM('[6]Discharge'!E13)="","",IF(COUNT(O6)=0,"",IF(O6=1,(((10^K4)*('[6]Discharge'!E13^N4))/100),((10^K4)*('[6]Discharge'!E13^N4))))))</f>
        <v>0.45668430872736726</v>
      </c>
      <c r="F15" s="55">
        <f>IF('[6]Discharge'!F13=0,0,IF(TRIM('[6]Discharge'!F13)="","",IF(COUNT(O6)=0,"",IF(O6=1,(((10^K4)*('[6]Discharge'!F13^N4))/100),((10^K4)*('[6]Discharge'!F13^N4))))))</f>
        <v>0.6995267905431283</v>
      </c>
      <c r="G15" s="55">
        <f>IF('[6]Discharge'!G13=0,0,IF(TRIM('[6]Discharge'!G13)="","",IF(COUNT(O6)=0,"",IF(O6=1,(((10^K4)*('[6]Discharge'!G13^N4))/100),((10^K4)*('[6]Discharge'!G13^N4))))))</f>
        <v>3.061494710181827</v>
      </c>
      <c r="H15" s="55">
        <f>IF('[6]Discharge'!H13=0,0,IF(TRIM('[6]Discharge'!H13)="","",IF(COUNT(O6)=0,"",IF(O6=1,(((10^K4)*('[6]Discharge'!H13^N4))/100),((10^K4)*('[6]Discharge'!H13^N4))))))</f>
        <v>1.72664894768913</v>
      </c>
      <c r="I15" s="55">
        <f>IF('[6]Discharge'!I13=0,0,IF(TRIM('[6]Discharge'!I13)="","",IF(COUNT(O6)=0,"",IF(O6=1,(((10^K4)*('[6]Discharge'!I13^N4))/100),((10^K4)*('[6]Discharge'!I13^N4))))))</f>
        <v>10.616231267604613</v>
      </c>
      <c r="J15" s="55">
        <f>IF('[6]Discharge'!J13=0,0,IF(TRIM('[6]Discharge'!J13)="","",IF(COUNT(O6)=0,"",IF(O6=1,(((10^K4)*('[6]Discharge'!J13^N4))/100),((10^K4)*('[6]Discharge'!J13^N4))))))</f>
        <v>0.947362290620634</v>
      </c>
      <c r="K15" s="55">
        <f>IF('[6]Discharge'!K13=0,0,IF(TRIM('[6]Discharge'!K13)="","",IF(COUNT(O6)=0,"",IF(O6=1,(((10^K4)*('[6]Discharge'!K13^N4))/100),((10^K4)*('[6]Discharge'!K13^N4))))))</f>
        <v>0.7329529604388844</v>
      </c>
      <c r="L15" s="55">
        <f>IF('[6]Discharge'!L13=0,0,IF(TRIM('[6]Discharge'!L13)="","",IF(COUNT(O6)=0,"",IF(O6=1,(((10^K4)*('[6]Discharge'!L13^N4))/100),((10^K4)*('[6]Discharge'!L13^N4))))))</f>
        <v>0.5425563880410463</v>
      </c>
      <c r="M15" s="55">
        <f>IF('[6]Discharge'!M13=0,0,IF(TRIM('[6]Discharge'!M13)="","",IF(COUNT(O6)=0,"",IF(O6=1,(((10^K4)*('[6]Discharge'!M13^N4))/100),((10^K4)*('[6]Discharge'!M13^N4))))))</f>
        <v>0.3522048007430505</v>
      </c>
      <c r="N15" s="55">
        <f>IF('[6]Discharge'!N13=0,0,IF(TRIM('[6]Discharge'!N13)="","",IF(COUNT(O6)=0,"",IF(O6=1,(((10^K4)*('[6]Discharge'!N13^N4))/100),((10^K4)*('[6]Discharge'!N13^N4))))))</f>
        <v>0.3279175122424435</v>
      </c>
      <c r="O15" s="88">
        <f t="shared" si="0"/>
        <v>20.548692752914214</v>
      </c>
      <c r="P15" s="74"/>
      <c r="Q15" s="44"/>
    </row>
    <row r="16" spans="2:17" ht="21.75">
      <c r="B16" s="50">
        <v>6</v>
      </c>
      <c r="C16" s="55">
        <f>IF('[6]Discharge'!C14=0,0,IF(TRIM('[6]Discharge'!C14)="","",IF(COUNT(O6)=0,"",IF(O6=1,(((10^K4)*('[6]Discharge'!C14^N4))/100),((10^K4)*('[6]Discharge'!C14^N4))))))</f>
        <v>0.5132290693442698</v>
      </c>
      <c r="D16" s="55">
        <f>IF('[6]Discharge'!D14=0,0,IF(TRIM('[6]Discharge'!D14)="","",IF(COUNT(O6)=0,"",IF(O6=1,(((10^K4)*('[6]Discharge'!D14^N4))/100),((10^K4)*('[6]Discharge'!D14^N4))))))</f>
        <v>0.4846031204333229</v>
      </c>
      <c r="E16" s="55">
        <f>IF('[6]Discharge'!E14=0,0,IF(TRIM('[6]Discharge'!E14)="","",IF(COUNT(O6)=0,"",IF(O6=1,(((10^K4)*('[6]Discharge'!E14^N4))/100),((10^K4)*('[6]Discharge'!E14^N4))))))</f>
        <v>0.4846031204333229</v>
      </c>
      <c r="F16" s="55">
        <f>IF('[6]Discharge'!F14=0,0,IF(TRIM('[6]Discharge'!F14)="","",IF(COUNT(O6)=0,"",IF(O6=1,(((10^K4)*('[6]Discharge'!F14^N4))/100),((10^K4)*('[6]Discharge'!F14^N4))))))</f>
        <v>0.947362290620634</v>
      </c>
      <c r="G16" s="55">
        <f>IF('[6]Discharge'!G14=0,0,IF(TRIM('[6]Discharge'!G14)="","",IF(COUNT(O6)=0,"",IF(O6=1,(((10^K4)*('[6]Discharge'!G14^N4))/100),((10^K4)*('[6]Discharge'!G14^N4))))))</f>
        <v>2.6974864908719423</v>
      </c>
      <c r="H16" s="55">
        <f>IF('[6]Discharge'!H14=0,0,IF(TRIM('[6]Discharge'!H14)="","",IF(COUNT(O6)=0,"",IF(O6=1,(((10^K4)*('[6]Discharge'!H14^N4))/100),((10^K4)*('[6]Discharge'!H14^N4))))))</f>
        <v>2.6974864908719423</v>
      </c>
      <c r="I16" s="55">
        <f>IF('[6]Discharge'!I14=0,0,IF(TRIM('[6]Discharge'!I14)="","",IF(COUNT(O6)=0,"",IF(O6=1,(((10^K4)*('[6]Discharge'!I14^N4))/100),((10^K4)*('[6]Discharge'!I14^N4))))))</f>
        <v>12.259797643560008</v>
      </c>
      <c r="J16" s="55">
        <f>IF('[6]Discharge'!J14=0,0,IF(TRIM('[6]Discharge'!J14)="","",IF(COUNT(O6)=0,"",IF(O6=1,(((10^K4)*('[6]Discharge'!J14^N4))/100),((10^K4)*('[6]Discharge'!J14^N4))))))</f>
        <v>0.947362290620634</v>
      </c>
      <c r="K16" s="55">
        <f>IF('[6]Discharge'!K14=0,0,IF(TRIM('[6]Discharge'!K14)="","",IF(COUNT(O6)=0,"",IF(O6=1,(((10^K4)*('[6]Discharge'!K14^N4))/100),((10^K4)*('[6]Discharge'!K14^N4))))))</f>
        <v>0.6346922161787931</v>
      </c>
      <c r="L16" s="55">
        <f>IF('[6]Discharge'!L14=0,0,IF(TRIM('[6]Discharge'!L14)="","",IF(COUNT(O6)=0,"",IF(O6=1,(((10^K4)*('[6]Discharge'!L14^N4))/100),((10^K4)*('[6]Discharge'!L14^N4))))))</f>
        <v>0.5425563880410463</v>
      </c>
      <c r="M16" s="55">
        <f>IF('[6]Discharge'!M14=0,0,IF(TRIM('[6]Discharge'!M14)="","",IF(COUNT(O6)=0,"",IF(O6=1,(((10^K4)*('[6]Discharge'!M14^N4))/100),((10^K4)*('[6]Discharge'!M14^N4))))))</f>
        <v>0.45668430872736726</v>
      </c>
      <c r="N16" s="55">
        <f>IF('[6]Discharge'!N14=0,0,IF(TRIM('[6]Discharge'!N14)="","",IF(COUNT(O6)=0,"",IF(O6=1,(((10^K4)*('[6]Discharge'!N14^N4))/100),((10^K4)*('[6]Discharge'!N14^N4))))))</f>
        <v>0.3279175122424435</v>
      </c>
      <c r="O16" s="88">
        <f t="shared" si="0"/>
        <v>22.993780941945726</v>
      </c>
      <c r="P16" s="74"/>
      <c r="Q16" s="44"/>
    </row>
    <row r="17" spans="2:17" ht="21.75">
      <c r="B17" s="50">
        <v>7</v>
      </c>
      <c r="C17" s="55">
        <f>IF('[6]Discharge'!C15=0,0,IF(TRIM('[6]Discharge'!C15)="","",IF(COUNT(O6)=0,"",IF(O6=1,(((10^K4)*('[6]Discharge'!C15^N4))/100),((10^K4)*('[6]Discharge'!C15^N4))))))</f>
        <v>0.45668430872736726</v>
      </c>
      <c r="D17" s="55">
        <f>IF('[6]Discharge'!D15=0,0,IF(TRIM('[6]Discharge'!D15)="","",IF(COUNT(O6)=0,"",IF(O6=1,(((10^K4)*('[6]Discharge'!D15^N4))/100),((10^K4)*('[6]Discharge'!D15^N4))))))</f>
        <v>0.4846031204333229</v>
      </c>
      <c r="E17" s="55">
        <f>IF('[6]Discharge'!E15=0,0,IF(TRIM('[6]Discharge'!E15)="","",IF(COUNT(O6)=0,"",IF(O6=1,(((10^K4)*('[6]Discharge'!E15^N4))/100),((10^K4)*('[6]Discharge'!E15^N4))))))</f>
        <v>0.45668430872736726</v>
      </c>
      <c r="F17" s="55">
        <f>IF('[6]Discharge'!F15=0,0,IF(TRIM('[6]Discharge'!F15)="","",IF(COUNT(O6)=0,"",IF(O6=1,(((10^K4)*('[6]Discharge'!F15^N4))/100),((10^K4)*('[6]Discharge'!F15^N4))))))</f>
        <v>163.95268054565287</v>
      </c>
      <c r="G17" s="55">
        <f>IF('[6]Discharge'!G15=0,0,IF(TRIM('[6]Discharge'!G15)="","",IF(COUNT(O6)=0,"",IF(O6=1,(((10^K4)*('[6]Discharge'!G15^N4))/100),((10^K4)*('[6]Discharge'!G15^N4))))))</f>
        <v>5.168942400756584</v>
      </c>
      <c r="H17" s="55">
        <f>IF('[6]Discharge'!H15=0,0,IF(TRIM('[6]Discharge'!H15)="","",IF(COUNT(O6)=0,"",IF(O6=1,(((10^K4)*('[6]Discharge'!H15^N4))/100),((10^K4)*('[6]Discharge'!H15^N4))))))</f>
        <v>16.61027700812993</v>
      </c>
      <c r="I17" s="55">
        <f>IF('[6]Discharge'!I15=0,0,IF(TRIM('[6]Discharge'!I15)="","",IF(COUNT(O6)=0,"",IF(O6=1,(((10^K4)*('[6]Discharge'!I15^N4))/100),((10^K4)*('[6]Discharge'!I15^N4))))))</f>
        <v>5.891182407687698</v>
      </c>
      <c r="J17" s="55">
        <f>IF('[6]Discharge'!J15=0,0,IF(TRIM('[6]Discharge'!J15)="","",IF(COUNT(O6)=0,"",IF(O6=1,(((10^K4)*('[6]Discharge'!J15^N4))/100),((10^K4)*('[6]Discharge'!J15^N4))))))</f>
        <v>0.947362290620634</v>
      </c>
      <c r="K17" s="55">
        <f>IF('[6]Discharge'!K15=0,0,IF(TRIM('[6]Discharge'!K15)="","",IF(COUNT(O6)=0,"",IF(O6=1,(((10^K4)*('[6]Discharge'!K15^N4))/100),((10^K4)*('[6]Discharge'!K15^N4))))))</f>
        <v>0.6346922161787931</v>
      </c>
      <c r="L17" s="55">
        <f>IF('[6]Discharge'!L15=0,0,IF(TRIM('[6]Discharge'!L15)="","",IF(COUNT(O6)=0,"",IF(O6=1,(((10^K4)*('[6]Discharge'!L15^N4))/100),((10^K4)*('[6]Discharge'!L15^N4))))))</f>
        <v>0.5132290693442698</v>
      </c>
      <c r="M17" s="55">
        <f>IF('[6]Discharge'!M15=0,0,IF(TRIM('[6]Discharge'!M15)="","",IF(COUNT(O6)=0,"",IF(O6=1,(((10^K4)*('[6]Discharge'!M15^N4))/100),((10^K4)*('[6]Discharge'!M15^N4))))))</f>
        <v>0.45668430872736726</v>
      </c>
      <c r="N17" s="55">
        <f>IF('[6]Discharge'!N15=0,0,IF(TRIM('[6]Discharge'!N15)="","",IF(COUNT(O6)=0,"",IF(O6=1,(((10^K4)*('[6]Discharge'!N15^N4))/100),((10^K4)*('[6]Discharge'!N15^N4))))))</f>
        <v>0.1793228453372332</v>
      </c>
      <c r="O17" s="88">
        <f t="shared" si="0"/>
        <v>195.75234483032347</v>
      </c>
      <c r="P17" s="74"/>
      <c r="Q17" s="44"/>
    </row>
    <row r="18" spans="2:17" ht="21.75">
      <c r="B18" s="50">
        <v>8</v>
      </c>
      <c r="C18" s="55">
        <f>IF('[6]Discharge'!C16=0,0,IF(TRIM('[6]Discharge'!C16)="","",IF(COUNT(O6)=0,"",IF(O6=1,(((10^K4)*('[6]Discharge'!C16^N4))/100),((10^K4)*('[6]Discharge'!C16^N4))))))</f>
        <v>0.45668430872736726</v>
      </c>
      <c r="D18" s="55">
        <f>IF('[6]Discharge'!D16=0,0,IF(TRIM('[6]Discharge'!D16)="","",IF(COUNT(O6)=0,"",IF(O6=1,(((10^K4)*('[6]Discharge'!D16^N4))/100),((10^K4)*('[6]Discharge'!D16^N4))))))</f>
        <v>0.5425563880410463</v>
      </c>
      <c r="E18" s="55">
        <f>IF('[6]Discharge'!E16=0,0,IF(TRIM('[6]Discharge'!E16)="","",IF(COUNT(O6)=0,"",IF(O6=1,(((10^K4)*('[6]Discharge'!E16^N4))/100),((10^K4)*('[6]Discharge'!E16^N4))))))</f>
        <v>0.4294786471512816</v>
      </c>
      <c r="F18" s="55">
        <f>IF('[6]Discharge'!F16=0,0,IF(TRIM('[6]Discharge'!F16)="","",IF(COUNT(O6)=0,"",IF(O6=1,(((10^K4)*('[6]Discharge'!F16^N4))/100),((10^K4)*('[6]Discharge'!F16^N4))))))</f>
        <v>13.647005799368307</v>
      </c>
      <c r="G18" s="55">
        <f>IF('[6]Discharge'!G16=0,0,IF(TRIM('[6]Discharge'!G16)="","",IF(COUNT(O6)=0,"",IF(O6=1,(((10^K4)*('[6]Discharge'!G16^N4))/100),((10^K4)*('[6]Discharge'!G16^N4))))))</f>
        <v>564.3493233628315</v>
      </c>
      <c r="H18" s="55">
        <f>IF('[6]Discharge'!H16=0,0,IF(TRIM('[6]Discharge'!H16)="","",IF(COUNT(O6)=0,"",IF(O6=1,(((10^K4)*('[6]Discharge'!H16^N4))/100),((10^K4)*('[6]Discharge'!H16^N4))))))</f>
        <v>4.937238123500648</v>
      </c>
      <c r="I18" s="55">
        <f>IF('[6]Discharge'!I16=0,0,IF(TRIM('[6]Discharge'!I16)="","",IF(COUNT(O6)=0,"",IF(O6=1,(((10^K4)*('[6]Discharge'!I16^N4))/100),((10^K4)*('[6]Discharge'!I16^N4))))))</f>
        <v>4.487570663398628</v>
      </c>
      <c r="J18" s="55">
        <f>IF('[6]Discharge'!J16=0,0,IF(TRIM('[6]Discharge'!J16)="","",IF(COUNT(O6)=0,"",IF(O6=1,(((10^K4)*('[6]Discharge'!J16^N4))/100),((10^K4)*('[6]Discharge'!J16^N4))))))</f>
        <v>0.8732811927210886</v>
      </c>
      <c r="K18" s="55">
        <f>IF('[6]Discharge'!K16=0,0,IF(TRIM('[6]Discharge'!K16)="","",IF(COUNT(O6)=0,"",IF(O6=1,(((10^K4)*('[6]Discharge'!K16^N4))/100),((10^K4)*('[6]Discharge'!K16^N4))))))</f>
        <v>0.6346922161787931</v>
      </c>
      <c r="L18" s="55">
        <f>IF('[6]Discharge'!L16=0,0,IF(TRIM('[6]Discharge'!L16)="","",IF(COUNT(O6)=0,"",IF(O6=1,(((10^K4)*('[6]Discharge'!L16^N4))/100),((10^K4)*('[6]Discharge'!L16^N4))))))</f>
        <v>0.5132290693442698</v>
      </c>
      <c r="M18" s="55">
        <f>IF('[6]Discharge'!M16=0,0,IF(TRIM('[6]Discharge'!M16)="","",IF(COUNT(O6)=0,"",IF(O6=1,(((10^K4)*('[6]Discharge'!M16^N4))/100),((10^K4)*('[6]Discharge'!M16^N4))))))</f>
        <v>0.45668430872736726</v>
      </c>
      <c r="N18" s="55">
        <f>IF('[6]Discharge'!N16=0,0,IF(TRIM('[6]Discharge'!N16)="","",IF(COUNT(O6)=0,"",IF(O6=1,(((10^K4)*('[6]Discharge'!N16^N4))/100),((10^K4)*('[6]Discharge'!N16^N4))))))</f>
        <v>0.16126944071275603</v>
      </c>
      <c r="O18" s="88">
        <f t="shared" si="0"/>
        <v>591.4890135207029</v>
      </c>
      <c r="P18" s="74"/>
      <c r="Q18" s="44"/>
    </row>
    <row r="19" spans="2:17" ht="21.75">
      <c r="B19" s="50">
        <v>9</v>
      </c>
      <c r="C19" s="55">
        <f>IF('[6]Discharge'!C17=0,0,IF(TRIM('[6]Discharge'!C17)="","",IF(COUNT(O6)=0,"",IF(O6=1,(((10^K4)*('[6]Discharge'!C17^N4))/100),((10^K4)*('[6]Discharge'!C17^N4))))))</f>
        <v>0.45668430872736726</v>
      </c>
      <c r="D19" s="55">
        <f>IF('[6]Discharge'!D17=0,0,IF(TRIM('[6]Discharge'!D17)="","",IF(COUNT(O6)=0,"",IF(O6=1,(((10^K4)*('[6]Discharge'!D17^N4))/100),((10^K4)*('[6]Discharge'!D17^N4))))))</f>
        <v>0.5425563880410463</v>
      </c>
      <c r="E19" s="55">
        <f>IF('[6]Discharge'!E17=0,0,IF(TRIM('[6]Discharge'!E17)="","",IF(COUNT(O6)=0,"",IF(O6=1,(((10^K4)*('[6]Discharge'!E17^N4))/100),((10^K4)*('[6]Discharge'!E17^N4))))))</f>
        <v>0.4294786471512816</v>
      </c>
      <c r="F19" s="55">
        <f>IF('[6]Discharge'!F17=0,0,IF(TRIM('[6]Discharge'!F17)="","",IF(COUNT(O6)=0,"",IF(O6=1,(((10^K4)*('[6]Discharge'!F17^N4))/100),((10^K4)*('[6]Discharge'!F17^N4))))))</f>
        <v>12.945435817560838</v>
      </c>
      <c r="G19" s="55">
        <f>IF('[6]Discharge'!G17=0,0,IF(TRIM('[6]Discharge'!G17)="","",IF(COUNT(O6)=0,"",IF(O6=1,(((10^K4)*('[6]Discharge'!G17^N4))/100),((10^K4)*('[6]Discharge'!G17^N4))))))</f>
        <v>86.71981818968703</v>
      </c>
      <c r="H19" s="55">
        <f>IF('[6]Discharge'!H17=0,0,IF(TRIM('[6]Discharge'!H17)="","",IF(COUNT(O6)=0,"",IF(O6=1,(((10^K4)*('[6]Discharge'!H17^N4))/100),((10^K4)*('[6]Discharge'!H17^N4))))))</f>
        <v>2.877022506016287</v>
      </c>
      <c r="I19" s="55">
        <f>IF('[6]Discharge'!I17=0,0,IF(TRIM('[6]Discharge'!I17)="","",IF(COUNT(O6)=0,"",IF(O6=1,(((10^K4)*('[6]Discharge'!I17^N4))/100),((10^K4)*('[6]Discharge'!I17^N4))))))</f>
        <v>4.269670176489342</v>
      </c>
      <c r="J19" s="55">
        <f>IF('[6]Discharge'!J17=0,0,IF(TRIM('[6]Discharge'!J17)="","",IF(COUNT(O6)=0,"",IF(O6=1,(((10^K4)*('[6]Discharge'!J17^N4))/100),((10^K4)*('[6]Discharge'!J17^N4))))))</f>
        <v>0.947362290620634</v>
      </c>
      <c r="K19" s="55">
        <f>IF('[6]Discharge'!K17=0,0,IF(TRIM('[6]Discharge'!K17)="","",IF(COUNT(O6)=0,"",IF(O6=1,(((10^K4)*('[6]Discharge'!K17^N4))/100),((10^K4)*('[6]Discharge'!K17^N4))))))</f>
        <v>0.4846031204333229</v>
      </c>
      <c r="L19" s="55">
        <f>IF('[6]Discharge'!L17=0,0,IF(TRIM('[6]Discharge'!L17)="","",IF(COUNT(O6)=0,"",IF(O6=1,(((10^K4)*('[6]Discharge'!L17^N4))/100),((10^K4)*('[6]Discharge'!L17^N4))))))</f>
        <v>0.4846031204333229</v>
      </c>
      <c r="M19" s="55">
        <f>IF('[6]Discharge'!M17=0,0,IF(TRIM('[6]Discharge'!M17)="","",IF(COUNT(O6)=0,"",IF(O6=1,(((10^K4)*('[6]Discharge'!M17^N4))/100),((10^K4)*('[6]Discharge'!M17^N4))))))</f>
        <v>0.4294786471512816</v>
      </c>
      <c r="N19" s="55">
        <f>IF('[6]Discharge'!N17=0,0,IF(TRIM('[6]Discharge'!N17)="","",IF(COUNT(O6)=0,"",IF(O6=1,(((10^K4)*('[6]Discharge'!N17^N4))/100),((10^K4)*('[6]Discharge'!N17^N4))))))</f>
        <v>0.12765821719330375</v>
      </c>
      <c r="O19" s="88">
        <f t="shared" si="0"/>
        <v>110.71437142950505</v>
      </c>
      <c r="P19" s="74"/>
      <c r="Q19" s="44"/>
    </row>
    <row r="20" spans="2:17" ht="21.75">
      <c r="B20" s="50">
        <v>10</v>
      </c>
      <c r="C20" s="55">
        <f>IF('[6]Discharge'!C18=0,0,IF(TRIM('[6]Discharge'!C18)="","",IF(COUNT(O6)=0,"",IF(O6=1,(((10^K4)*('[6]Discharge'!C18^N4))/100),((10^K4)*('[6]Discharge'!C18^N4))))))</f>
        <v>0.45668430872736726</v>
      </c>
      <c r="D20" s="55">
        <f>IF('[6]Discharge'!D18=0,0,IF(TRIM('[6]Discharge'!D18)="","",IF(COUNT(O6)=0,"",IF(O6=1,(((10^K4)*('[6]Discharge'!D18^N4))/100),((10^K4)*('[6]Discharge'!D18^N4))))))</f>
        <v>0.6346922161787931</v>
      </c>
      <c r="E20" s="55">
        <f>IF('[6]Discharge'!E18=0,0,IF(TRIM('[6]Discharge'!E18)="","",IF(COUNT(O6)=0,"",IF(O6=1,(((10^K4)*('[6]Discharge'!E18^N4))/100),((10^K4)*('[6]Discharge'!E18^N4))))))</f>
        <v>0.45668430872736726</v>
      </c>
      <c r="F20" s="55">
        <f>IF('[6]Discharge'!F18=0,0,IF(TRIM('[6]Discharge'!F18)="","",IF(COUNT(O6)=0,"",IF(O6=1,(((10^K4)*('[6]Discharge'!F18^N4))/100),((10^K4)*('[6]Discharge'!F18^N4))))))</f>
        <v>51.416965266807416</v>
      </c>
      <c r="G20" s="55">
        <f>IF('[6]Discharge'!G18=0,0,IF(TRIM('[6]Discharge'!G18)="","",IF(COUNT(O6)=0,"",IF(O6=1,(((10^K4)*('[6]Discharge'!G18^N4))/100),((10^K4)*('[6]Discharge'!G18^N4))))))</f>
        <v>16.61027700812993</v>
      </c>
      <c r="H20" s="55">
        <f>IF('[6]Discharge'!H18=0,0,IF(TRIM('[6]Discharge'!H18)="","",IF(COUNT(O6)=0,"",IF(O6=1,(((10^K4)*('[6]Discharge'!H18^N4))/100),((10^K4)*('[6]Discharge'!H18^N4))))))</f>
        <v>2.3534076086431486</v>
      </c>
      <c r="I20" s="55">
        <f>IF('[6]Discharge'!I18=0,0,IF(TRIM('[6]Discharge'!I18)="","",IF(COUNT(O6)=0,"",IF(O6=1,(((10^K4)*('[6]Discharge'!I18^N4))/100),((10^K4)*('[6]Discharge'!I18^N4))))))</f>
        <v>3.061494710181827</v>
      </c>
      <c r="J20" s="55">
        <f>IF('[6]Discharge'!J18=0,0,IF(TRIM('[6]Discharge'!J18)="","",IF(COUNT(O6)=0,"",IF(O6=1,(((10^K4)*('[6]Discharge'!J18^N4))/100),((10^K4)*('[6]Discharge'!J18^N4))))))</f>
        <v>0.947362290620634</v>
      </c>
      <c r="K20" s="55">
        <f>IF('[6]Discharge'!K18=0,0,IF(TRIM('[6]Discharge'!K18)="","",IF(COUNT(O6)=0,"",IF(O6=1,(((10^K4)*('[6]Discharge'!K18^N4))/100),((10^K4)*('[6]Discharge'!K18^N4))))))</f>
        <v>0.5725795371321274</v>
      </c>
      <c r="L20" s="55">
        <f>IF('[6]Discharge'!L18=0,0,IF(TRIM('[6]Discharge'!L18)="","",IF(COUNT(O6)=0,"",IF(O6=1,(((10^K4)*('[6]Discharge'!L18^N4))/100),((10^K4)*('[6]Discharge'!L18^N4))))))</f>
        <v>0.45668430872736726</v>
      </c>
      <c r="M20" s="55">
        <f>IF('[6]Discharge'!M18=0,0,IF(TRIM('[6]Discharge'!M18)="","",IF(COUNT(O6)=0,"",IF(O6=1,(((10^K4)*('[6]Discharge'!M18^N4))/100),((10^K4)*('[6]Discharge'!M18^N4))))))</f>
        <v>0.3522048007430505</v>
      </c>
      <c r="N20" s="55">
        <f>IF('[6]Discharge'!N18=0,0,IF(TRIM('[6]Discharge'!N18)="","",IF(COUNT(O6)=0,"",IF(O6=1,(((10^K4)*('[6]Discharge'!N18^N4))/100),((10^K4)*('[6]Discharge'!N18^N4))))))</f>
        <v>0.12765821719330375</v>
      </c>
      <c r="O20" s="88">
        <f t="shared" si="0"/>
        <v>77.44669458181234</v>
      </c>
      <c r="P20" s="74"/>
      <c r="Q20" s="44"/>
    </row>
    <row r="21" spans="2:17" ht="21.75">
      <c r="B21" s="50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88"/>
      <c r="P21" s="74"/>
      <c r="Q21" s="44"/>
    </row>
    <row r="22" spans="2:17" ht="21.75">
      <c r="B22" s="50">
        <v>11</v>
      </c>
      <c r="C22" s="55">
        <f>IF('[6]Discharge'!C20=0,0,IF(TRIM('[6]Discharge'!C20)="","",IF(COUNT(O6)=0,"",IF(O6=1,(((10^K4)*('[6]Discharge'!C20^N4))/100),((10^K4)*('[6]Discharge'!C20^N4))))))</f>
        <v>0.45668430872736726</v>
      </c>
      <c r="D22" s="55">
        <f>IF('[6]Discharge'!D20=0,0,IF(TRIM('[6]Discharge'!D20)="","",IF(COUNT(O6)=0,"",IF(O6=1,(((10^K4)*('[6]Discharge'!D20^N4))/100),((10^K4)*('[6]Discharge'!D20^N4))))))</f>
        <v>0.6032931895181852</v>
      </c>
      <c r="E22" s="55">
        <f>IF('[6]Discharge'!E20=0,0,IF(TRIM('[6]Discharge'!E20)="","",IF(COUNT(O6)=0,"",IF(O6=1,(((10^K4)*('[6]Discharge'!E20^N4))/100),((10^K4)*('[6]Discharge'!E20^N4))))))</f>
        <v>0.4029924136177388</v>
      </c>
      <c r="F22" s="55">
        <f>IF('[6]Discharge'!F20=0,0,IF(TRIM('[6]Discharge'!F20)="","",IF(COUNT(O6)=0,"",IF(O6=1,(((10^K4)*('[6]Discharge'!F20^N4))/100),((10^K4)*('[6]Discharge'!F20^N4))))))</f>
        <v>8.105753731307384</v>
      </c>
      <c r="G22" s="55">
        <f>IF('[6]Discharge'!G20=0,0,IF(TRIM('[6]Discharge'!G20)="","",IF(COUNT(O6)=0,"",IF(O6=1,(((10^K4)*('[6]Discharge'!G20^N4))/100),((10^K4)*('[6]Discharge'!G20^N4))))))</f>
        <v>64.13250006810146</v>
      </c>
      <c r="H22" s="55">
        <f>IF('[6]Discharge'!H20=0,0,IF(TRIM('[6]Discharge'!H20)="","",IF(COUNT(O6)=0,"",IF(O6=1,(((10^K4)*('[6]Discharge'!H20^N4))/100),((10^K4)*('[6]Discharge'!H20^N4))))))</f>
        <v>3.2508595210523934</v>
      </c>
      <c r="I22" s="55">
        <f>IF('[6]Discharge'!I20=0,0,IF(TRIM('[6]Discharge'!I20)="","",IF(COUNT(O6)=0,"",IF(O6=1,(((10^K4)*('[6]Discharge'!I20^N4))/100),((10^K4)*('[6]Discharge'!I20^N4))))))</f>
        <v>2.5805605707184434</v>
      </c>
      <c r="J22" s="55">
        <f>IF('[6]Discharge'!J20=0,0,IF(TRIM('[6]Discharge'!J20)="","",IF(COUNT(O6)=0,"",IF(O6=1,(((10^K4)*('[6]Discharge'!J20^N4))/100),((10^K4)*('[6]Discharge'!J20^N4))))))</f>
        <v>0.947362290620634</v>
      </c>
      <c r="K22" s="55">
        <f>IF('[6]Discharge'!K20=0,0,IF(TRIM('[6]Discharge'!K20)="","",IF(COUNT(O6)=0,"",IF(O6=1,(((10^K4)*('[6]Discharge'!K20^N4))/100),((10^K4)*('[6]Discharge'!K20^N4))))))</f>
        <v>0.4846031204333229</v>
      </c>
      <c r="L22" s="55">
        <f>IF('[6]Discharge'!L20=0,0,IF(TRIM('[6]Discharge'!L20)="","",IF(COUNT(O6)=0,"",IF(O6=1,(((10^K4)*('[6]Discharge'!L20^N4))/100),((10^K4)*('[6]Discharge'!L20^N4))))))</f>
        <v>0.4846031204333229</v>
      </c>
      <c r="M22" s="55">
        <f>IF('[6]Discharge'!M20=0,0,IF(TRIM('[6]Discharge'!M20)="","",IF(COUNT(O6)=0,"",IF(O6=1,(((10^K4)*('[6]Discharge'!M20^N4))/100),((10^K4)*('[6]Discharge'!M20^N4))))))</f>
        <v>0.2595740694227046</v>
      </c>
      <c r="N22" s="55">
        <f>IF('[6]Discharge'!N20=0,0,IF(TRIM('[6]Discharge'!N20)="","",IF(COUNT(O6)=0,"",IF(O6=1,(((10^K4)*('[6]Discharge'!N20^N4))/100),((10^K4)*('[6]Discharge'!N20^N4))))))</f>
        <v>0.12765821719330375</v>
      </c>
      <c r="O22" s="88">
        <f t="shared" si="0"/>
        <v>81.83644462114624</v>
      </c>
      <c r="P22" s="74"/>
      <c r="Q22" s="44"/>
    </row>
    <row r="23" spans="2:17" ht="21.75">
      <c r="B23" s="50">
        <v>12</v>
      </c>
      <c r="C23" s="55">
        <f>IF('[6]Discharge'!C21=0,0,IF(TRIM('[6]Discharge'!C21)="","",IF(COUNT(O6)=0,"",IF(O6=1,(((10^K4)*('[6]Discharge'!C21^N4))/100),((10^K4)*('[6]Discharge'!C21^N4))))))</f>
        <v>0.45668430872736726</v>
      </c>
      <c r="D23" s="55">
        <f>IF('[6]Discharge'!D21=0,0,IF(TRIM('[6]Discharge'!D21)="","",IF(COUNT(O6)=0,"",IF(O6=1,(((10^K4)*('[6]Discharge'!D21^N4))/100),((10^K4)*('[6]Discharge'!D21^N4))))))</f>
        <v>0.6346922161787931</v>
      </c>
      <c r="E23" s="55">
        <f>IF('[6]Discharge'!E21=0,0,IF(TRIM('[6]Discharge'!E21)="","",IF(COUNT(O6)=0,"",IF(O6=1,(((10^K4)*('[6]Discharge'!E21^N4))/100),((10^K4)*('[6]Discharge'!E21^N4))))))</f>
        <v>0.2595740694227046</v>
      </c>
      <c r="F23" s="55">
        <f>IF('[6]Discharge'!F21=0,0,IF(TRIM('[6]Discharge'!F21)="","",IF(COUNT(O6)=0,"",IF(O6=1,(((10^K4)*('[6]Discharge'!F21^N4))/100),((10^K4)*('[6]Discharge'!F21^N4))))))</f>
        <v>4.056435499016488</v>
      </c>
      <c r="G23" s="55">
        <f>IF('[6]Discharge'!G21=0,0,IF(TRIM('[6]Discharge'!G21)="","",IF(COUNT(O6)=0,"",IF(O6=1,(((10^K4)*('[6]Discharge'!G21^N4))/100),((10^K4)*('[6]Discharge'!G21^N4))))))</f>
        <v>308.65392860525674</v>
      </c>
      <c r="H23" s="55">
        <f>IF('[6]Discharge'!H21=0,0,IF(TRIM('[6]Discharge'!H21)="","",IF(COUNT(O6)=0,"",IF(O6=1,(((10^K4)*('[6]Discharge'!H21^N4))/100),((10^K4)*('[6]Discharge'!H21^N4))))))</f>
        <v>9.5772984611179</v>
      </c>
      <c r="I23" s="55">
        <f>IF('[6]Discharge'!I21=0,0,IF(TRIM('[6]Discharge'!I21)="","",IF(COUNT(O6)=0,"",IF(O6=1,(((10^K4)*('[6]Discharge'!I21^N4))/100),((10^K4)*('[6]Discharge'!I21^N4))))))</f>
        <v>2.135285611494622</v>
      </c>
      <c r="J23" s="55">
        <f>IF('[6]Discharge'!J21=0,0,IF(TRIM('[6]Discharge'!J21)="","",IF(COUNT(O6)=0,"",IF(O6=1,(((10^K4)*('[6]Discharge'!J21^N4))/100),((10^K4)*('[6]Discharge'!J21^N4))))))</f>
        <v>0.947362290620634</v>
      </c>
      <c r="K23" s="55">
        <f>IF('[6]Discharge'!K21=0,0,IF(TRIM('[6]Discharge'!K21)="","",IF(COUNT(O6)=0,"",IF(O6=1,(((10^K4)*('[6]Discharge'!K21^N4))/100),((10^K4)*('[6]Discharge'!K21^N4))))))</f>
        <v>0.4846031204333229</v>
      </c>
      <c r="L23" s="55">
        <f>IF('[6]Discharge'!L21=0,0,IF(TRIM('[6]Discharge'!L21)="","",IF(COUNT(O6)=0,"",IF(O6=1,(((10^K4)*('[6]Discharge'!L21^N4))/100),((10^K4)*('[6]Discharge'!L21^N4))))))</f>
        <v>0.5425563880410463</v>
      </c>
      <c r="M23" s="55">
        <f>IF('[6]Discharge'!M21=0,0,IF(TRIM('[6]Discharge'!M21)="","",IF(COUNT(O6)=0,"",IF(O6=1,(((10^K4)*('[6]Discharge'!M21^N4))/100),((10^K4)*('[6]Discharge'!M21^N4))))))</f>
        <v>0.45668430872736726</v>
      </c>
      <c r="N23" s="55">
        <f>IF('[6]Discharge'!N21=0,0,IF(TRIM('[6]Discharge'!N21)="","",IF(COUNT(O6)=0,"",IF(O6=1,(((10^K4)*('[6]Discharge'!N21^N4))/100),((10^K4)*('[6]Discharge'!N21^N4))))))</f>
        <v>0.12765821719330375</v>
      </c>
      <c r="O23" s="88">
        <f t="shared" si="0"/>
        <v>328.3327630962302</v>
      </c>
      <c r="P23" s="74"/>
      <c r="Q23" s="44"/>
    </row>
    <row r="24" spans="2:17" ht="21.75">
      <c r="B24" s="50">
        <v>13</v>
      </c>
      <c r="C24" s="55">
        <f>IF('[6]Discharge'!C10=0,0,IF(TRIM('[6]Discharge'!C22)="","",IF(COUNT(O6)=0,"",IF(O6=1,(((10^K4)*('[6]Discharge'!C22^N4))/100),((10^K4)*('[6]Discharge'!C22^N4))))))</f>
        <v>0.4294786471512816</v>
      </c>
      <c r="D24" s="55">
        <f>IF('[6]Discharge'!D22=0,0,IF(TRIM('[6]Discharge'!D22)="","",IF(COUNT(O6)=0,"",IF(O6=1,(((10^K4)*('[6]Discharge'!D22^N4))/100),((10^K4)*('[6]Discharge'!D22^N4))))))</f>
        <v>1.1032080239836366</v>
      </c>
      <c r="E24" s="55">
        <f>IF('[6]Discharge'!E22=0,0,IF(TRIM('[6]Discharge'!E22)="","",IF(COUNT(O6)=0,"",IF(O6=1,(((10^K4)*('[6]Discharge'!E22^N4))/100),((10^K4)*('[6]Discharge'!E22^N4))))))</f>
        <v>0.2595740694227046</v>
      </c>
      <c r="F24" s="55">
        <f>IF('[6]Discharge'!F22=0,0,IF(TRIM('[6]Discharge'!F22)="","",IF(COUNT(O6)=0,"",IF(O6=1,(((10^K4)*('[6]Discharge'!F22^N4))/100),((10^K4)*('[6]Discharge'!F22^N4))))))</f>
        <v>4.487570663398628</v>
      </c>
      <c r="G24" s="55">
        <f>IF('[6]Discharge'!G22=0,0,IF(TRIM('[6]Discharge'!G22)="","",IF(COUNT(O6)=0,"",IF(O6=1,(((10^K4)*('[6]Discharge'!G22^N4))/100),((10^K4)*('[6]Discharge'!G22^N4))))))</f>
        <v>86.71981818968703</v>
      </c>
      <c r="H24" s="55">
        <f>IF('[6]Discharge'!H22=0,0,IF(TRIM('[6]Discharge'!H22)="","",IF(COUNT(O6)=0,"",IF(O6=1,(((10^K4)*('[6]Discharge'!H22^N4))/100),((10^K4)*('[6]Discharge'!H22^N4))))))</f>
        <v>102.43515435592872</v>
      </c>
      <c r="I24" s="55">
        <f>IF('[6]Discharge'!I22=0,0,IF(TRIM('[6]Discharge'!I22)="","",IF(COUNT(O6)=0,"",IF(O6=1,(((10^K4)*('[6]Discharge'!I22^N4))/100),((10^K4)*('[6]Discharge'!I22^N4))))))</f>
        <v>2.029650331693986</v>
      </c>
      <c r="J24" s="55">
        <f>IF('[6]Discharge'!J22=0,0,IF(TRIM('[6]Discharge'!J22)="","",IF(COUNT(O6)=0,"",IF(O6=1,(((10^K4)*('[6]Discharge'!J22^N4))/100),((10^K4)*('[6]Discharge'!J22^N4))))))</f>
        <v>0.8732811927210886</v>
      </c>
      <c r="K24" s="55">
        <f>IF('[6]Discharge'!K22=0,0,IF(TRIM('[6]Discharge'!K22)="","",IF(COUNT(O6)=0,"",IF(O6=1,(((10^K4)*('[6]Discharge'!K22^N4))/100),((10^K4)*('[6]Discharge'!K22^N4))))))</f>
        <v>0.5725795371321274</v>
      </c>
      <c r="L24" s="55">
        <f>IF('[6]Discharge'!L22=0,0,IF(TRIM('[6]Discharge'!L22)="","",IF(COUNT(O6)=0,"",IF(O6=1,(((10^K4)*('[6]Discharge'!L22^N4))/100),((10^K4)*('[6]Discharge'!L22^N4))))))</f>
        <v>0.5132290693442698</v>
      </c>
      <c r="M24" s="55">
        <f>IF('[6]Discharge'!M22=0,0,IF(TRIM('[6]Discharge'!M22)="","",IF(COUNT(O6)=0,"",IF(O6=1,(((10^K4)*('[6]Discharge'!M22^N4))/100),((10^K4)*('[6]Discharge'!M22^N4))))))</f>
        <v>0.3522048007430505</v>
      </c>
      <c r="N24" s="55">
        <f>IF('[6]Discharge'!N22=0,0,IF(TRIM('[6]Discharge'!N22)="","",IF(COUNT(O6)=0,"",IF(O6=1,(((10^K4)*('[6]Discharge'!N22^N4))/100),((10^K4)*('[6]Discharge'!N22^N4))))))</f>
        <v>0.14404341359266407</v>
      </c>
      <c r="O24" s="88">
        <f t="shared" si="0"/>
        <v>199.91979229479918</v>
      </c>
      <c r="P24" s="74"/>
      <c r="Q24" s="44"/>
    </row>
    <row r="25" spans="2:17" ht="21.75">
      <c r="B25" s="50">
        <v>14</v>
      </c>
      <c r="C25" s="55">
        <f>IF('[6]Discharge'!C10=0,0,IF(TRIM('[6]Discharge'!C23)="","",IF(COUNT(O6)=0,"",IF(O6=1,(((10^K4)*('[6]Discharge'!C23^N4))/100),((10^K4)*('[6]Discharge'!C23^N4))))))</f>
        <v>0.3279175122424435</v>
      </c>
      <c r="D25" s="55">
        <f>IF('[6]Discharge'!D23=0,0,IF(TRIM('[6]Discharge'!D23)="","",IF(COUNT(O6)=0,"",IF(O6=1,(((10^K4)*('[6]Discharge'!D23^N4))/100),((10^K4)*('[6]Discharge'!D23^N4))))))</f>
        <v>0.947362290620634</v>
      </c>
      <c r="E25" s="55">
        <f>IF('[6]Discharge'!E23=0,0,IF(TRIM('[6]Discharge'!E23)="","",IF(COUNT(O6)=0,"",IF(O6=1,(((10^K4)*('[6]Discharge'!E23^N4))/100),((10^K4)*('[6]Discharge'!E23^N4))))))</f>
        <v>0.23832723560722016</v>
      </c>
      <c r="F25" s="55">
        <f>IF('[6]Discharge'!F23=0,0,IF(TRIM('[6]Discharge'!F23)="","",IF(COUNT(O6)=0,"",IF(O6=1,(((10^K4)*('[6]Discharge'!F23^N4))/100),((10^K4)*('[6]Discharge'!F23^N4))))))</f>
        <v>9.075113802147856</v>
      </c>
      <c r="G25" s="55">
        <f>IF('[6]Discharge'!G23=0,0,IF(TRIM('[6]Discharge'!G23)="","",IF(COUNT(O6)=0,"",IF(O6=1,(((10^K4)*('[6]Discharge'!G23^N4))/100),((10^K4)*('[6]Discharge'!G23^N4))))))</f>
        <v>24.471009659354795</v>
      </c>
      <c r="H25" s="55">
        <f>IF('[6]Discharge'!H23=0,0,IF(TRIM('[6]Discharge'!H23)="","",IF(COUNT(O6)=0,"",IF(O6=1,(((10^K4)*('[6]Discharge'!H23^N4))/100),((10^K4)*('[6]Discharge'!H23^N4))))))</f>
        <v>23.268890949070897</v>
      </c>
      <c r="I25" s="55">
        <f>IF('[6]Discharge'!I23=0,0,IF(TRIM('[6]Discharge'!I23)="","",IF(COUNT(O6)=0,"",IF(O6=1,(((10^K4)*('[6]Discharge'!I23^N4))/100),((10^K4)*('[6]Discharge'!I23^N4))))))</f>
        <v>2.029650331693986</v>
      </c>
      <c r="J25" s="55">
        <f>IF('[6]Discharge'!J23=0,0,IF(TRIM('[6]Discharge'!J23)="","",IF(COUNT(O6)=0,"",IF(O6=1,(((10^K4)*('[6]Discharge'!J23^N4))/100),((10^K4)*('[6]Discharge'!J23^N4))))))</f>
        <v>0.8732811927210886</v>
      </c>
      <c r="K25" s="55">
        <f>IF('[6]Discharge'!K23=0,0,IF(TRIM('[6]Discharge'!K23)="","",IF(COUNT(O6)=0,"",IF(O6=1,(((10^K4)*('[6]Discharge'!K23^N4))/100),((10^K4)*('[6]Discharge'!K23^N4))))))</f>
        <v>0.5425563880410463</v>
      </c>
      <c r="L25" s="55">
        <f>IF('[6]Discharge'!L23=0,0,IF(TRIM('[6]Discharge'!L23)="","",IF(COUNT(O6)=0,"",IF(O6=1,(((10^K4)*('[6]Discharge'!L23^N4))/100),((10^K4)*('[6]Discharge'!L23^N4))))))</f>
        <v>0.5132290693442698</v>
      </c>
      <c r="M25" s="55">
        <f>IF('[6]Discharge'!M23=0,0,IF(TRIM('[6]Discharge'!M23)="","",IF(COUNT(O6)=0,"",IF(O6=1,(((10^K4)*('[6]Discharge'!M23^N4))/100),((10^K4)*('[6]Discharge'!M23^N4))))))</f>
        <v>0.21786291084972942</v>
      </c>
      <c r="N25" s="55">
        <f>IF('[6]Discharge'!N23=0,0,IF(TRIM('[6]Discharge'!N23)="","",IF(COUNT(O6)=0,"",IF(O6=1,(((10^K4)*('[6]Discharge'!N23^N4))/100),((10^K4)*('[6]Discharge'!N23^N4))))))</f>
        <v>0.16126944071275603</v>
      </c>
      <c r="O25" s="88">
        <f t="shared" si="0"/>
        <v>62.66647078240673</v>
      </c>
      <c r="P25" s="74"/>
      <c r="Q25" s="44"/>
    </row>
    <row r="26" spans="2:17" ht="21.75">
      <c r="B26" s="50">
        <v>15</v>
      </c>
      <c r="C26" s="55">
        <f>IF('[6]Discharge'!C24=0,0,IF(TRIM('[6]Discharge'!C24)="","",IF(COUNT(O6)=0,"",IF(O6=1,(((10^K4)*('[6]Discharge'!C24^N4))/100),((10^K4)*('[6]Discharge'!C24^N4))))))</f>
        <v>0.3279175122424435</v>
      </c>
      <c r="D26" s="55">
        <f>IF('[6]Discharge'!D24=0,0,IF(TRIM('[6]Discharge'!D24)="","",IF(COUNT(O6)=0,"",IF(O6=1,(((10^K4)*('[6]Discharge'!D24^N4))/100),((10^K4)*('[6]Discharge'!D24^N4))))))</f>
        <v>0.7670457285882504</v>
      </c>
      <c r="E26" s="55">
        <f>IF('[6]Discharge'!E24=0,0,IF(TRIM('[6]Discharge'!E24)="","",IF(COUNT(O6)=0,"",IF(O6=1,(((10^K4)*('[6]Discharge'!E24^N4))/100),((10^K4)*('[6]Discharge'!E24^N4))))))</f>
        <v>0.2595740694227046</v>
      </c>
      <c r="F26" s="55">
        <f>IF('[6]Discharge'!F24=0,0,IF(TRIM('[6]Discharge'!F24)="","",IF(COUNT(O6)=0,"",IF(O6=1,(((10^K4)*('[6]Discharge'!F24^N4))/100),((10^K4)*('[6]Discharge'!F24^N4))))))</f>
        <v>4.056435499016488</v>
      </c>
      <c r="G26" s="55">
        <f>IF('[6]Discharge'!G24=0,0,IF(TRIM('[6]Discharge'!G24)="","",IF(COUNT(O6)=0,"",IF(O6=1,(((10^K4)*('[6]Discharge'!G24^N4))/100),((10^K4)*('[6]Discharge'!G24^N4))))))</f>
        <v>17.389796272325523</v>
      </c>
      <c r="H26" s="55">
        <f>IF('[6]Discharge'!H24=0,0,IF(TRIM('[6]Discharge'!H24)="","",IF(COUNT(O6)=0,"",IF(O6=1,(((10^K4)*('[6]Discharge'!H24^N4))/100),((10^K4)*('[6]Discharge'!H24^N4))))))</f>
        <v>23.268890949070897</v>
      </c>
      <c r="I26" s="55">
        <f>IF('[6]Discharge'!I24=0,0,IF(TRIM('[6]Discharge'!I24)="","",IF(COUNT(O6)=0,"",IF(O6=1,(((10^K4)*('[6]Discharge'!I24^N4))/100),((10^K4)*('[6]Discharge'!I24^N4))))))</f>
        <v>1.9263208464022965</v>
      </c>
      <c r="J26" s="55">
        <f>IF('[6]Discharge'!J24=0,0,IF(TRIM('[6]Discharge'!J24)="","",IF(COUNT(O6)=0,"",IF(O6=1,(((10^K4)*('[6]Discharge'!J24^N4))/100),((10^K4)*('[6]Discharge'!J24^N4))))))</f>
        <v>0.8018007847697152</v>
      </c>
      <c r="K26" s="55">
        <f>IF('[6]Discharge'!K24=0,0,IF(TRIM('[6]Discharge'!K24)="","",IF(COUNT(O6)=0,"",IF(O6=1,(((10^K4)*('[6]Discharge'!K24^N4))/100),((10^K4)*('[6]Discharge'!K24^N4))))))</f>
        <v>0.5725795371321274</v>
      </c>
      <c r="L26" s="55">
        <f>IF('[6]Discharge'!L24=0,0,IF(TRIM('[6]Discharge'!L24)="","",IF(COUNT(O6)=0,"",IF(O6=1,(((10^K4)*('[6]Discharge'!L24^N4))/100),((10^K4)*('[6]Discharge'!L24^N4))))))</f>
        <v>0.5132290693442698</v>
      </c>
      <c r="M26" s="55">
        <f>IF('[6]Discharge'!M24=0,0,IF(TRIM('[6]Discharge'!M24)="","",IF(COUNT(O6)=0,"",IF(O6=1,(((10^K4)*('[6]Discharge'!M24^N4))/100),((10^K4)*('[6]Discharge'!M24^N4))))))</f>
        <v>0.23832723560722016</v>
      </c>
      <c r="N26" s="55">
        <f>IF('[6]Discharge'!N24=0,0,IF(TRIM('[6]Discharge'!N24)="","",IF(COUNT(O6)=0,"",IF(O6=1,(((10^K4)*('[6]Discharge'!N24^N4))/100),((10^K4)*('[6]Discharge'!N24^N4))))))</f>
        <v>0.28159393222218726</v>
      </c>
      <c r="O26" s="88">
        <f t="shared" si="0"/>
        <v>50.40351143614413</v>
      </c>
      <c r="P26" s="74"/>
      <c r="Q26" s="44"/>
    </row>
    <row r="27" spans="2:17" ht="21.75">
      <c r="B27" s="50">
        <v>16</v>
      </c>
      <c r="C27" s="55">
        <f>IF('[6]Discharge'!C25=0,0,IF(TRIM('[6]Discharge'!C25)="","",IF(COUNT(O6)=0,"",IF(O6=1,(((10^K4)*('[6]Discharge'!C25^N4))/100),((10^K4)*('[6]Discharge'!C25^N4))))))</f>
        <v>0.23832723560722016</v>
      </c>
      <c r="D27" s="55">
        <f>IF('[6]Discharge'!D25=0,0,IF(TRIM('[6]Discharge'!D25)="","",IF(COUNT(O6)=0,"",IF(O6=1,(((10^K4)*('[6]Discharge'!D25^N4))/100),((10^K4)*('[6]Discharge'!D25^N4))))))</f>
        <v>0.7670457285882504</v>
      </c>
      <c r="E27" s="55">
        <f>IF('[6]Discharge'!E25=0,0,IF(TRIM('[6]Discharge'!E25)="","",IF(COUNT(O6)=0,"",IF(O6=1,(((10^K4)*('[6]Discharge'!E25^N4))/100),((10^K4)*('[6]Discharge'!E25^N4))))))</f>
        <v>0.23832723560722016</v>
      </c>
      <c r="F27" s="55">
        <f>IF('[6]Discharge'!F25=0,0,IF(TRIM('[6]Discharge'!F25)="","",IF(COUNT(O6)=0,"",IF(O6=1,(((10^K4)*('[6]Discharge'!F25^N4))/100),((10^K4)*('[6]Discharge'!F25^N4))))))</f>
        <v>2.3534076086431486</v>
      </c>
      <c r="G27" s="55">
        <f>IF('[6]Discharge'!G25=0,0,IF(TRIM('[6]Discharge'!G25)="","",IF(COUNT(O6)=0,"",IF(O6=1,(((10^K4)*('[6]Discharge'!G25^N4))/100),((10^K4)*('[6]Discharge'!G25^N4))))))</f>
        <v>23.268890949070897</v>
      </c>
      <c r="H27" s="55">
        <f>IF('[6]Discharge'!H25=0,0,IF(TRIM('[6]Discharge'!H25)="","",IF(COUNT(O6)=0,"",IF(O6=1,(((10^K4)*('[6]Discharge'!H25^N4))/100),((10^K4)*('[6]Discharge'!H25^N4))))))</f>
        <v>8.105753731307384</v>
      </c>
      <c r="I27" s="55">
        <f>IF('[6]Discharge'!I25=0,0,IF(TRIM('[6]Discharge'!I25)="","",IF(COUNT(O6)=0,"",IF(O6=1,(((10^K4)*('[6]Discharge'!I25^N4))/100),((10^K4)*('[6]Discharge'!I25^N4))))))</f>
        <v>2.029650331693986</v>
      </c>
      <c r="J27" s="55">
        <f>IF('[6]Discharge'!J25=0,0,IF(TRIM('[6]Discharge'!J25)="","",IF(COUNT(O6)=0,"",IF(O6=1,(((10^K4)*('[6]Discharge'!J25^N4))/100),((10^K4)*('[6]Discharge'!J25^N4))))))</f>
        <v>1.0240140300303457</v>
      </c>
      <c r="K27" s="55">
        <f>IF('[6]Discharge'!K25=0,0,IF(TRIM('[6]Discharge'!K25)="","",IF(COUNT(O6)=0,"",IF(O6=1,(((10^K4)*('[6]Discharge'!K25^N4))/100),((10^K4)*('[6]Discharge'!K25^N4))))))</f>
        <v>0.6667716732942557</v>
      </c>
      <c r="L27" s="55">
        <f>IF('[6]Discharge'!L25=0,0,IF(TRIM('[6]Discharge'!L25)="","",IF(COUNT(O6)=0,"",IF(O6=1,(((10^K4)*('[6]Discharge'!L25^N4))/100),((10^K4)*('[6]Discharge'!L25^N4))))))</f>
        <v>0.4846031204333229</v>
      </c>
      <c r="M27" s="55">
        <f>IF('[6]Discharge'!M25=0,0,IF(TRIM('[6]Discharge'!M25)="","",IF(COUNT(O6)=0,"",IF(O6=1,(((10^K4)*('[6]Discharge'!M25^N4))/100),((10^K4)*('[6]Discharge'!M25^N4))))))</f>
        <v>0.3279175122424435</v>
      </c>
      <c r="N27" s="55">
        <f>IF('[6]Discharge'!N25=0,0,IF(TRIM('[6]Discharge'!N25)="","",IF(COUNT(O6)=0,"",IF(O6=1,(((10^K4)*('[6]Discharge'!N25^N4))/100),((10^K4)*('[6]Discharge'!N25^N4))))))</f>
        <v>0.45668430872736726</v>
      </c>
      <c r="O27" s="88">
        <f t="shared" si="0"/>
        <v>39.96139346524584</v>
      </c>
      <c r="P27" s="74"/>
      <c r="Q27" s="44"/>
    </row>
    <row r="28" spans="2:17" ht="21.75">
      <c r="B28" s="50">
        <v>17</v>
      </c>
      <c r="C28" s="55">
        <f>IF('[6]Discharge'!C26=0,0,IF(TRIM('[6]Discharge'!C26)="","",IF(COUNT(O6)=0,"",IF(O6=1,(((10^K4)*('[6]Discharge'!C26^N4))/100),((10^K4)*('[6]Discharge'!C26^N4))))))</f>
        <v>0.23832723560722016</v>
      </c>
      <c r="D28" s="55">
        <f>IF('[6]Discharge'!D26=0,0,IF(TRIM('[6]Discharge'!D26)="","",IF(COUNT(O6)=0,"",IF(O6=1,(((10^K4)*('[6]Discharge'!D26^N4))/100),((10^K4)*('[6]Discharge'!D26^N4))))))</f>
        <v>7.6387674437307345</v>
      </c>
      <c r="E28" s="55">
        <f>IF('[6]Discharge'!E26=0,0,IF(TRIM('[6]Discharge'!E26)="","",IF(COUNT(O6)=0,"",IF(O6=1,(((10^K4)*('[6]Discharge'!E26^N4))/100),((10^K4)*('[6]Discharge'!E26^N4))))))</f>
        <v>0.5425563880410463</v>
      </c>
      <c r="F28" s="55">
        <f>IF('[6]Discharge'!F26=0,0,IF(TRIM('[6]Discharge'!F26)="","",IF(COUNT(O6)=0,"",IF(O6=1,(((10^K4)*('[6]Discharge'!F26^N4))/100),((10^K4)*('[6]Discharge'!F26^N4))))))</f>
        <v>1.3557814014486713</v>
      </c>
      <c r="G28" s="55">
        <f>IF('[6]Discharge'!G26=0,0,IF(TRIM('[6]Discharge'!G26)="","",IF(COUNT(O6)=0,"",IF(O6=1,(((10^K4)*('[6]Discharge'!G26^N4))/100),((10^K4)*('[6]Discharge'!G26^N4))))))</f>
        <v>8.105753731307384</v>
      </c>
      <c r="H28" s="55">
        <f>IF('[6]Discharge'!H26=0,0,IF(TRIM('[6]Discharge'!H26)="","",IF(COUNT(O6)=0,"",IF(O6=1,(((10^K4)*('[6]Discharge'!H26^N4))/100),((10^K4)*('[6]Discharge'!H26^N4))))))</f>
        <v>5.891182407687698</v>
      </c>
      <c r="I28" s="55">
        <f>IF('[6]Discharge'!I26=0,0,IF(TRIM('[6]Discharge'!I26)="","",IF(COUNT(O6)=0,"",IF(O6=1,(((10^K4)*('[6]Discharge'!I26^N4))/100),((10^K4)*('[6]Discharge'!I26^N4))))))</f>
        <v>1.5364162480073875</v>
      </c>
      <c r="J28" s="55">
        <f>IF('[6]Discharge'!J26=0,0,IF(TRIM('[6]Discharge'!J26)="","",IF(COUNT(O6)=0,"",IF(O6=1,(((10^K4)*('[6]Discharge'!J26^N4))/100),((10^K4)*('[6]Discharge'!J26^N4))))))</f>
        <v>0.8732811927210886</v>
      </c>
      <c r="K28" s="55">
        <f>IF('[6]Discharge'!K26=0,0,IF(TRIM('[6]Discharge'!K26)="","",IF(COUNT(O6)=0,"",IF(O6=1,(((10^K4)*('[6]Discharge'!K26^N4))/100),((10^K4)*('[6]Discharge'!K26^N4))))))</f>
        <v>0.6667716732942557</v>
      </c>
      <c r="L28" s="55">
        <f>IF('[6]Discharge'!L26=0,0,IF(TRIM('[6]Discharge'!L26)="","",IF(COUNT(O6)=0,"",IF(O6=1,(((10^K4)*('[6]Discharge'!L26^N4))/100),((10^K4)*('[6]Discharge'!L26^N4))))))</f>
        <v>0.4846031204333229</v>
      </c>
      <c r="M28" s="55">
        <f>IF('[6]Discharge'!M26=0,0,IF(TRIM('[6]Discharge'!M26)="","",IF(COUNT(O6)=0,"",IF(O6=1,(((10^K4)*('[6]Discharge'!M26^N4))/100),((10^K4)*('[6]Discharge'!M26^N4))))))</f>
        <v>0.23832723560722016</v>
      </c>
      <c r="N28" s="55">
        <f>IF('[6]Discharge'!N26=0,0,IF(TRIM('[6]Discharge'!N26)="","",IF(COUNT(O6)=0,"",IF(O6=1,(((10^K4)*('[6]Discharge'!N26^N4))/100),((10^K4)*('[6]Discharge'!N26^N4))))))</f>
        <v>0.45668430872736726</v>
      </c>
      <c r="O28" s="88">
        <f t="shared" si="0"/>
        <v>28.028452386613395</v>
      </c>
      <c r="P28" s="74"/>
      <c r="Q28" s="44"/>
    </row>
    <row r="29" spans="2:17" ht="21.75">
      <c r="B29" s="50">
        <v>18</v>
      </c>
      <c r="C29" s="55">
        <f>IF('[6]Discharge'!C27=0,0,IF(TRIM('[6]Discharge'!C27)="","",IF(COUNT(O6)=0,"",IF(O6=1,(((10^K4)*('[6]Discharge'!C27^N4))/100),((10^K4)*('[6]Discharge'!C27^N4))))))</f>
        <v>0.23832723560722016</v>
      </c>
      <c r="D29" s="55">
        <f>IF('[6]Discharge'!D27=0,0,IF(TRIM('[6]Discharge'!D27)="","",IF(COUNT(O6)=0,"",IF(O6=1,(((10^K4)*('[6]Discharge'!D27^N4))/100),((10^K4)*('[6]Discharge'!D27^N4))))))</f>
        <v>5.168942400756584</v>
      </c>
      <c r="E29" s="55">
        <f>IF('[6]Discharge'!E27=0,0,IF(TRIM('[6]Discharge'!E27)="","",IF(COUNT(O6)=0,"",IF(O6=1,(((10^K4)*('[6]Discharge'!E27^N4))/100),((10^K4)*('[6]Discharge'!E27^N4))))))</f>
        <v>0.5725795371321274</v>
      </c>
      <c r="F29" s="55">
        <f>IF('[6]Discharge'!F27=0,0,IF(TRIM('[6]Discharge'!F27)="","",IF(COUNT(O6)=0,"",IF(O6=1,(((10^K4)*('[6]Discharge'!F27^N4))/100),((10^K4)*('[6]Discharge'!F27^N4))))))</f>
        <v>0.8018007847697152</v>
      </c>
      <c r="G29" s="55">
        <f>IF('[6]Discharge'!G27=0,0,IF(TRIM('[6]Discharge'!G27)="","",IF(COUNT(O6)=0,"",IF(O6=1,(((10^K4)*('[6]Discharge'!G27^N4))/100),((10^K4)*('[6]Discharge'!G27^N4))))))</f>
        <v>5.891182407687698</v>
      </c>
      <c r="H29" s="55">
        <f>IF('[6]Discharge'!H27=0,0,IF(TRIM('[6]Discharge'!H27)="","",IF(COUNT(O6)=0,"",IF(O6=1,(((10^K4)*('[6]Discharge'!H27^N4))/100),((10^K4)*('[6]Discharge'!H27^N4))))))</f>
        <v>4.710103939864269</v>
      </c>
      <c r="I29" s="55">
        <f>IF('[6]Discharge'!I27=0,0,IF(TRIM('[6]Discharge'!I27)="","",IF(COUNT(O6)=0,"",IF(O6=1,(((10^K4)*('[6]Discharge'!I27^N4))/100),((10^K4)*('[6]Discharge'!I27^N4))))))</f>
        <v>1.1849173885474449</v>
      </c>
      <c r="J29" s="55">
        <f>IF('[6]Discharge'!J27=0,0,IF(TRIM('[6]Discharge'!J27)="","",IF(COUNT(O6)=0,"",IF(O6=1,(((10^K4)*('[6]Discharge'!J27^N4))/100),((10^K4)*('[6]Discharge'!J27^N4))))))</f>
        <v>0.8018007847697152</v>
      </c>
      <c r="K29" s="55">
        <f>IF('[6]Discharge'!K27=0,0,IF(TRIM('[6]Discharge'!K27)="","",IF(COUNT(O6)=0,"",IF(O6=1,(((10^K4)*('[6]Discharge'!K27^N4))/100),((10^K4)*('[6]Discharge'!K27^N4))))))</f>
        <v>0.6032931895181852</v>
      </c>
      <c r="L29" s="55">
        <f>IF('[6]Discharge'!L27=0,0,IF(TRIM('[6]Discharge'!L27)="","",IF(COUNT(O6)=0,"",IF(O6=1,(((10^K4)*('[6]Discharge'!L27^N4))/100),((10^K4)*('[6]Discharge'!L27^N4))))))</f>
        <v>0.4846031204333229</v>
      </c>
      <c r="M29" s="55">
        <f>IF('[6]Discharge'!M27=0,0,IF(TRIM('[6]Discharge'!M27)="","",IF(COUNT(O6)=0,"",IF(O6=1,(((10^K4)*('[6]Discharge'!M27^N4))/100),((10^K4)*('[6]Discharge'!M27^N4))))))</f>
        <v>0.37723217282484783</v>
      </c>
      <c r="N29" s="55">
        <f>IF('[6]Discharge'!N27=0,0,IF(TRIM('[6]Discharge'!N27)="","",IF(COUNT(O6)=0,"",IF(O6=1,(((10^K4)*('[6]Discharge'!N27^N4))/100),((10^K4)*('[6]Discharge'!N27^N4))))))</f>
        <v>0.45668430872736726</v>
      </c>
      <c r="O29" s="88">
        <f t="shared" si="0"/>
        <v>21.291467270638496</v>
      </c>
      <c r="P29" s="74"/>
      <c r="Q29" s="44"/>
    </row>
    <row r="30" spans="2:17" ht="21.75">
      <c r="B30" s="50">
        <v>19</v>
      </c>
      <c r="C30" s="55">
        <f>IF('[6]Discharge'!C28=0,0,IF(TRIM('[6]Discharge'!C28)="","",IF(COUNT(O6)=0,"",IF(O6=1,(((10^K4)*('[6]Discharge'!C28^N4))/100),((10^K4)*('[6]Discharge'!C28^N4))))))</f>
        <v>0.23832723560722016</v>
      </c>
      <c r="D30" s="55">
        <f>IF('[6]Discharge'!D28=0,0,IF(TRIM('[6]Discharge'!D28)="","",IF(COUNT(O6)=0,"",IF(O6=1,(((10^K4)*('[6]Discharge'!D28^N4))/100),((10^K4)*('[6]Discharge'!D28^N4))))))</f>
        <v>1.4448886441802071</v>
      </c>
      <c r="E30" s="55">
        <f>IF('[6]Discharge'!E28=0,0,IF('[6]Discharge'!E28=0,0,IF(TRIM('[6]Discharge'!E28)="","",IF(COUNT(O6)=0,"",IF(O6=1,(((10^K4)*('[6]Discharge'!E28^N4))/100),((10^K4)*('[6]Discharge'!E28^N4)))))))</f>
        <v>0.4846031204333229</v>
      </c>
      <c r="F30" s="55">
        <f>IF('[6]Discharge'!F28=0,0,IF(TRIM('[6]Discharge'!F28)="","",IF(COUNT(O6)=0,"",IF(O6=1,(((10^K4)*('[6]Discharge'!F28^N4))/100),((10^K4)*('[6]Discharge'!F28^N4))))))</f>
        <v>0.8018007847697152</v>
      </c>
      <c r="G30" s="55">
        <f>IF('[6]Discharge'!G28=0,0,IF(TRIM('[6]Discharge'!G28)="","",IF(COUNT(O6)=0,"",IF(O6=1,(((10^K4)*('[6]Discharge'!G28^N4))/100),((10^K4)*('[6]Discharge'!G28^N4))))))</f>
        <v>4.710103939864269</v>
      </c>
      <c r="H30" s="55">
        <f>IF('[6]Discharge'!H28=0,0,IF(TRIM('[6]Discharge'!H28)="","",IF(COUNT(O6)=0,"",IF(O6=1,(((10^K4)*('[6]Discharge'!H28^N4))/100),((10^K4)*('[6]Discharge'!H28^N4))))))</f>
        <v>2.877022506016287</v>
      </c>
      <c r="I30" s="55">
        <f>IF('[6]Discharge'!I28=0,0,IF(TRIM('[6]Discharge'!I28)="","",IF(COUNT(O6)=0,"",IF(O6=1,(((10^K4)*('[6]Discharge'!I28^N4))/100),((10^K4)*('[6]Discharge'!I28^N4))))))</f>
        <v>1.1032080239836366</v>
      </c>
      <c r="J30" s="55">
        <f>IF('[6]Discharge'!J28=0,0,IF(TRIM('[6]Discharge'!J28)="","",IF(COUNT(O6)=0,"",IF(O6=1,(((10^K4)*('[6]Discharge'!J28^N4))/100),((10^K4)*('[6]Discharge'!J28^N4))))))</f>
        <v>1.0240140300303457</v>
      </c>
      <c r="K30" s="55">
        <f>IF('[6]Discharge'!K28=0,0,IF(TRIM('[6]Discharge'!K28)="","",IF(COUNT(O6)=0,"",IF(O6=1,(((10^K4)*('[6]Discharge'!K28^N4))/100),((10^K4)*('[6]Discharge'!K28^N4))))))</f>
        <v>0.6032931895181852</v>
      </c>
      <c r="L30" s="55">
        <f>IF('[6]Discharge'!L28=0,0,IF(TRIM('[6]Discharge'!L28)="","",IF(COUNT(O6)=0,"",IF(O6=1,(((10^K4)*('[6]Discharge'!L28^N4))/100),((10^K4)*('[6]Discharge'!L28^N4))))))</f>
        <v>0.45668430872736726</v>
      </c>
      <c r="M30" s="55">
        <f>IF('[6]Discharge'!M28=0,0,IF(TRIM('[6]Discharge'!M28)="","",IF(COUNT(O6)=0,"",IF(O6=1,(((10^K4)*('[6]Discharge'!M28^N4))/100),((10^K4)*('[6]Discharge'!M28^N4))))))</f>
        <v>0.28159393222218726</v>
      </c>
      <c r="N30" s="55">
        <f>IF('[6]Discharge'!N28=0,0,IF(TRIM('[6]Discharge'!N28)="","",IF(COUNT(O6)=0,"",IF(O6=1,(((10^K4)*('[6]Discharge'!N28^N4))/100),((10^K4)*('[6]Discharge'!N28^N4))))))</f>
        <v>0.4294786471512816</v>
      </c>
      <c r="O30" s="88">
        <f t="shared" si="0"/>
        <v>14.455018362504022</v>
      </c>
      <c r="P30" s="74"/>
      <c r="Q30" s="44"/>
    </row>
    <row r="31" spans="2:17" ht="21.75">
      <c r="B31" s="50">
        <v>20</v>
      </c>
      <c r="C31" s="55">
        <f>IF('[6]Discharge'!C29=0,0,IF(TRIM('[6]Discharge'!C29)="","",IF(COUNT(O6)=0,"",IF(O6=1,(((10^K4)*('[6]Discharge'!C29^N4))/100),((10^K4)*('[6]Discharge'!C29^N4))))))</f>
        <v>0.4846031204333229</v>
      </c>
      <c r="D31" s="55">
        <f>IF('[6]Discharge'!D29=0,0,IF(TRIM('[6]Discharge'!D29)="","",IF(COUNT(O6)=0,"",IF(O6=1,(((10^K4)*('[6]Discharge'!D29^N4))/100),((10^K4)*('[6]Discharge'!D29^N4))))))</f>
        <v>1.1032080239836366</v>
      </c>
      <c r="E31" s="55">
        <f>IF('[6]Discharge'!E29=0,0,IF(TRIM('[6]Discharge'!E29)="","",IF(COUNT(O6)=0,"",IF(O6=1,(((10^K4)*('[6]Discharge'!E29^N4))/100),((10^K4)*('[6]Discharge'!E29^N4))))))</f>
        <v>0.5132290693442698</v>
      </c>
      <c r="F31" s="55">
        <f>IF('[6]Discharge'!F29=0,0,IF(TRIM('[6]Discharge'!F29)="","",IF(COUNT(O6)=0,"",IF(O6=1,(((10^K4)*('[6]Discharge'!F29^N4))/100),((10^K4)*('[6]Discharge'!F29^N4))))))</f>
        <v>2.24321005338491</v>
      </c>
      <c r="G31" s="55">
        <f>IF('[6]Discharge'!G29=0,0,IF(TRIM('[6]Discharge'!G29)="","",IF(COUNT(O6)=0,"",IF(O6=1,(((10^K4)*('[6]Discharge'!G29^N4))/100),((10^K4)*('[6]Discharge'!G29^N4))))))</f>
        <v>4.269670176489342</v>
      </c>
      <c r="H31" s="55">
        <f>IF('[6]Discharge'!H29=0,0,IF(TRIM('[6]Discharge'!H29)="","",IF(COUNT(O6)=0,"",IF(O6=1,(((10^K4)*('[6]Discharge'!H29^N4))/100),((10^K4)*('[6]Discharge'!H29^N4))))))</f>
        <v>2.6974864908719423</v>
      </c>
      <c r="I31" s="55">
        <f>IF('[6]Discharge'!I29=0,0,IF(TRIM('[6]Discharge'!I29)="","",IF(COUNT(O6)=0,"",IF(O6=1,(((10^K4)*('[6]Discharge'!I29^N4))/100),((10^K4)*('[6]Discharge'!I29^N4))))))</f>
        <v>1.1032080239836366</v>
      </c>
      <c r="J31" s="55">
        <f>IF('[6]Discharge'!J29=0,0,IF(TRIM('[6]Discharge'!J29)="","",IF(COUNT(O6)=0,"",IF(O6=1,(((10^K4)*('[6]Discharge'!J29^N4))/100),((10^K4)*('[6]Discharge'!J29^N4))))))</f>
        <v>0.8732811927210886</v>
      </c>
      <c r="K31" s="55">
        <f>IF('[6]Discharge'!K29=0,0,IF(TRIM('[6]Discharge'!K29)="","",IF(COUNT(O6)=0,"",IF(O6=1,(((10^K4)*('[6]Discharge'!K29^N4))/100),((10^K4)*('[6]Discharge'!K29^N4))))))</f>
        <v>0.6032931895181852</v>
      </c>
      <c r="L31" s="55">
        <f>IF('[6]Discharge'!L29=0,0,IF(TRIM('[6]Discharge'!L29)="","",IF(COUNT(O6)=0,"",IF(O6=1,(((10^K4)*('[6]Discharge'!L29^N4))/100),((10^K4)*('[6]Discharge'!L29^N4))))))</f>
        <v>0.45668430872736726</v>
      </c>
      <c r="M31" s="55">
        <f>IF('[6]Discharge'!M29=0,0,IF(TRIM('[6]Discharge'!M29)="","",IF(COUNT(O6)=0,"",IF(O6=1,(((10^K4)*('[6]Discharge'!M29^N4))/100),((10^K4)*('[6]Discharge'!M29^N4))))))</f>
        <v>0.4294786471512816</v>
      </c>
      <c r="N31" s="55">
        <f>IF('[6]Discharge'!N29=0,0,IF(TRIM('[6]Discharge'!N29)="","",IF(COUNT(O6)=0,"",IF(O6=1,(((10^K4)*('[6]Discharge'!N29^N4))/100),((10^K4)*('[6]Discharge'!N29^N4))))))</f>
        <v>0.3522048007430505</v>
      </c>
      <c r="O31" s="88">
        <f t="shared" si="0"/>
        <v>15.129557097352034</v>
      </c>
      <c r="P31" s="74"/>
      <c r="Q31" s="44"/>
    </row>
    <row r="32" spans="2:17" ht="21.75">
      <c r="B32" s="50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88"/>
      <c r="P32" s="74"/>
      <c r="Q32" s="44"/>
    </row>
    <row r="33" spans="2:17" ht="21.75">
      <c r="B33" s="50">
        <v>21</v>
      </c>
      <c r="C33" s="55">
        <f>IF('[6]Discharge'!C31=0,0,IF(TRIM('[6]Discharge'!C31)="","",IF(COUNT(O6)=0,"",IF(O6=1,(((10^K4)*('[6]Discharge'!C31^N4))/100),((10^K4)*('[6]Discharge'!C31^N4))))))</f>
        <v>0.4846031204333229</v>
      </c>
      <c r="D33" s="55">
        <f>IF('[6]Discharge'!D31=0,0,IF(TRIM('[6]Discharge'!D31)="","",IF(COUNT(O6)=0,"",IF(O6=1,(((10^K4)*('[6]Discharge'!D31^N4))/100),((10^K4)*('[6]Discharge'!D31^N4))))))</f>
        <v>2.5805605707184434</v>
      </c>
      <c r="E33" s="55">
        <f>IF('[6]Discharge'!E31=0,0,IF(TRIM('[6]Discharge'!E31)="","",IF(COUNT(O6)=0,"",IF(O6=1,(((10^K4)*('[6]Discharge'!E31^N4))/100),((10^K4)*('[6]Discharge'!E31^N4))))))</f>
        <v>0.45668430872736726</v>
      </c>
      <c r="F33" s="55">
        <f>IF('[6]Discharge'!F31=0,0,IF(TRIM('[6]Discharge'!F31)="","",IF(COUNT(O6)=0,"",IF(O6=1,(((10^K4)*('[6]Discharge'!F31^N4))/100),((10^K4)*('[6]Discharge'!F31^N4))))))</f>
        <v>1.5364162480073875</v>
      </c>
      <c r="G33" s="55">
        <f>IF('[6]Discharge'!G31=0,0,IF(TRIM('[6]Discharge'!G31)="","",IF(COUNT(O6)=0,"",IF(O6=1,(((10^K4)*('[6]Discharge'!G31^N4))/100),((10^K4)*('[6]Discharge'!G31^N4))))))</f>
        <v>1061.225152577093</v>
      </c>
      <c r="H33" s="55">
        <f>IF('[6]Discharge'!H31=0,0,IF(TRIM('[6]Discharge'!H31)="","",IF(COUNT(O6)=0,"",IF(O6=1,(((10^K4)*('[6]Discharge'!H31^N4))/100),((10^K4)*('[6]Discharge'!H31^N4))))))</f>
        <v>7.183709720132387</v>
      </c>
      <c r="I33" s="55">
        <f>IF('[6]Discharge'!I31=0,0,IF(TRIM('[6]Discharge'!I31)="","",IF(COUNT(O6)=0,"",IF(O6=1,(((10^K4)*('[6]Discharge'!I31^N4))/100),((10^K4)*('[6]Discharge'!I31^N4))))))</f>
        <v>1.0240140300303457</v>
      </c>
      <c r="J33" s="55">
        <f>IF('[6]Discharge'!J31=0,0,IF(TRIM('[6]Discharge'!J31)="","",IF(COUNT(O6)=0,"",IF(O6=1,(((10^K4)*('[6]Discharge'!J31^N4))/100),((10^K4)*('[6]Discharge'!J31^N4))))))</f>
        <v>0.947362290620634</v>
      </c>
      <c r="K33" s="55">
        <f>IF('[6]Discharge'!K31=0,0,IF(TRIM('[6]Discharge'!K31)="","",IF(COUNT(O6)=0,"",IF(O6=1,(((10^K4)*('[6]Discharge'!K31^N4))/100),((10^K4)*('[6]Discharge'!K31^N4))))))</f>
        <v>0.5725795371321274</v>
      </c>
      <c r="L33" s="55">
        <f>IF('[6]Discharge'!L31=0,0,IF(TRIM('[6]Discharge'!L31)="","",IF(COUNT(O6)=0,"",IF(O6=1,(((10^K4)*('[6]Discharge'!L31^N4))/100),((10^K4)*('[6]Discharge'!L31^N4))))))</f>
        <v>0.45668430872736726</v>
      </c>
      <c r="M33" s="55">
        <f>IF('[6]Discharge'!M31=0,0,IF(TRIM('[6]Discharge'!M31)="","",IF(COUNT(O6)=0,"",IF(O6=1,(((10^K4)*('[6]Discharge'!M31^N4))/100),((10^K4)*('[6]Discharge'!M31^N4))))))</f>
        <v>0.45668430872736726</v>
      </c>
      <c r="N33" s="55">
        <f>IF('[6]Discharge'!N31=0,0,IF(TRIM('[6]Discharge'!N31)="","",IF(COUNT(O6)=0,"",IF(O6=1,(((10^K4)*('[6]Discharge'!N31^N4))/100),((10^K4)*('[6]Discharge'!N31^N4))))))</f>
        <v>0.45668430872736726</v>
      </c>
      <c r="O33" s="88">
        <f t="shared" si="0"/>
        <v>1077.3811353290769</v>
      </c>
      <c r="P33" s="74"/>
      <c r="Q33" s="44"/>
    </row>
    <row r="34" spans="2:17" ht="21.75">
      <c r="B34" s="50">
        <v>22</v>
      </c>
      <c r="C34" s="55">
        <f>IF('[6]Discharge'!C32=0,0,IF(TRIM('[6]Discharge'!C32)="","",IF(COUNT(O6)=0,"",IF(O6=1,(((10^K4)*('[6]Discharge'!C32^N4))/100),((10^K4)*('[6]Discharge'!C32^N4))))))</f>
        <v>0.6032931895181852</v>
      </c>
      <c r="D34" s="55">
        <f>IF('[6]Discharge'!D32=0,0,IF(TRIM('[6]Discharge'!D32)="","",IF(COUNT(O6)=0,"",IF(O6=1,(((10^K4)*('[6]Discharge'!D32^N4))/100),((10^K4)*('[6]Discharge'!D32^N4))))))</f>
        <v>4.937238123500648</v>
      </c>
      <c r="E34" s="55">
        <f>IF('[6]Discharge'!E32=0,0,IF(TRIM('[6]Discharge'!E32)="","",IF(COUNT(O6)=0,"",IF(O6=1,(((10^K4)*('[6]Discharge'!E32^N4))/100),((10^K4)*('[6]Discharge'!E32^N4))))))</f>
        <v>0.45668430872736726</v>
      </c>
      <c r="F34" s="55">
        <f>IF('[6]Discharge'!F32=0,0,IF(TRIM('[6]Discharge'!F32)="","",IF(COUNT(O6)=0,"",IF(O6=1,(((10^K4)*('[6]Discharge'!F32^N4))/100),((10^K4)*('[6]Discharge'!F32^N4))))))</f>
        <v>1.72664894768913</v>
      </c>
      <c r="G34" s="55">
        <f>IF('[6]Discharge'!G32=0,0,IF(TRIM('[6]Discharge'!G32)="","",IF(COUNT(O6)=0,"",IF(O6=1,(((10^K4)*('[6]Discharge'!G32^N4))/100),((10^K4)*('[6]Discharge'!G32^N4))))))</f>
        <v>15.097467439904984</v>
      </c>
      <c r="H34" s="55">
        <f>IF('[6]Discharge'!H32=0,0,IF(TRIM('[6]Discharge'!H32)="","",IF(COUNT(O6)=0,"",IF(O6=1,(((10^K4)*('[6]Discharge'!H32^N4))/100),((10^K4)*('[6]Discharge'!H32^N4))))))</f>
        <v>3.4450752168614316</v>
      </c>
      <c r="I34" s="55">
        <f>IF('[6]Discharge'!I32=0,0,IF(TRIM('[6]Discharge'!I32)="","",IF(COUNT(O6)=0,"",IF(O6=1,(((10^K4)*('[6]Discharge'!I32^N4))/100),((10^K4)*('[6]Discharge'!I32^N4))))))</f>
        <v>1.1032080239836366</v>
      </c>
      <c r="J34" s="55">
        <f>IF('[6]Discharge'!J32=0,0,IF(TRIM('[6]Discharge'!J32)="","",IF(COUNT(O6)=0,"",IF(O6=1,(((10^K4)*('[6]Discharge'!J32^N4))/100),((10^K4)*('[6]Discharge'!J32^N4))))))</f>
        <v>0.8732811927210886</v>
      </c>
      <c r="K34" s="55">
        <f>IF('[6]Discharge'!K32=0,0,IF(TRIM('[6]Discharge'!K32)="","",IF(COUNT(O6)=0,"",IF(O6=1,(((10^K4)*('[6]Discharge'!K32^N4))/100),((10^K4)*('[6]Discharge'!K32^N4))))))</f>
        <v>0.5725795371321274</v>
      </c>
      <c r="L34" s="55">
        <f>IF('[6]Discharge'!L32=0,0,IF(TRIM('[6]Discharge'!L32)="","",IF(COUNT(O6)=0,"",IF(O6=1,(((10^K4)*('[6]Discharge'!L32^N4))/100),((10^K4)*('[6]Discharge'!L32^N4))))))</f>
        <v>0.45668430872736726</v>
      </c>
      <c r="M34" s="55">
        <f>IF('[6]Discharge'!M32=0,0,IF(TRIM('[6]Discharge'!M32)="","",IF(COUNT(O6)=0,"",IF(O6=1,(((10^K4)*('[6]Discharge'!M32^N4))/100),((10^K4)*('[6]Discharge'!M32^N4))))))</f>
        <v>0.37723217282484783</v>
      </c>
      <c r="N34" s="55">
        <f>IF('[6]Discharge'!N32=0,0,IF(TRIM('[6]Discharge'!N32)="","",IF(COUNT(O6)=0,"",IF(O6=1,(((10^K4)*('[6]Discharge'!N32^N4))/100),((10^K4)*('[6]Discharge'!N32^N4))))))</f>
        <v>0.45668430872736726</v>
      </c>
      <c r="O34" s="88">
        <f t="shared" si="0"/>
        <v>30.106076770318182</v>
      </c>
      <c r="P34" s="74"/>
      <c r="Q34" s="44"/>
    </row>
    <row r="35" spans="2:17" ht="21.75">
      <c r="B35" s="50">
        <v>23</v>
      </c>
      <c r="C35" s="55">
        <f>IF('[6]Discharge'!C33=0,0,IF(TRIM('[6]Discharge'!C33)="","",IF(COUNT(O6)=0,"",IF(O6=1,(((10^K4)*('[6]Discharge'!C33^N4))/100),((10^K4)*('[6]Discharge'!C33^N4))))))</f>
        <v>0.5425563880410463</v>
      </c>
      <c r="D35" s="55">
        <f>IF('[6]Discharge'!D33=0,0,IF(TRIM('[6]Discharge'!D33)="","",IF(COUNT(O6)=0,"",IF(O6=1,(((10^K4)*('[6]Discharge'!D33^N4))/100),((10^K4)*('[6]Discharge'!D33^N4))))))</f>
        <v>5.645942954320468</v>
      </c>
      <c r="E35" s="55">
        <f>IF('[6]Discharge'!E33=0,0,IF(TRIM('[6]Discharge'!E33)="","",IF(COUNT(O6)=0,"",IF(O6=1,(((10^K4)*('[6]Discharge'!E33^N4))/100),((10^K4)*('[6]Discharge'!E33^N4))))))</f>
        <v>0.37723217282484783</v>
      </c>
      <c r="F35" s="55">
        <f>IF('[6]Discharge'!F33=0,0,IF(TRIM('[6]Discharge'!F33)="","",IF(COUNT(O6)=0,"",IF(O6=1,(((10^K4)*('[6]Discharge'!F33^N4))/100),((10^K4)*('[6]Discharge'!F33^N4))))))</f>
        <v>1.9263208464022965</v>
      </c>
      <c r="G35" s="55">
        <f>IF('[6]Discharge'!G33=0,0,IF(TRIM('[6]Discharge'!G33)="","",IF(COUNT(O6)=0,"",IF(O6=1,(((10^K4)*('[6]Discharge'!G33^N4))/100),((10^K4)*('[6]Discharge'!G33^N4))))))</f>
        <v>47.313841971155945</v>
      </c>
      <c r="H35" s="55">
        <f>IF('[6]Discharge'!H33=0,0,IF(TRIM('[6]Discharge'!H33)="","",IF(COUNT(O6)=0,"",IF(O6=1,(((10^K4)*('[6]Discharge'!H33^N4))/100),((10^K4)*('[6]Discharge'!H33^N4))))))</f>
        <v>3.8479008635743384</v>
      </c>
      <c r="I35" s="55">
        <f>IF('[6]Discharge'!I33=0,0,IF(TRIM('[6]Discharge'!I33)="","",IF(COUNT(O6)=0,"",IF(O6=1,(((10^K4)*('[6]Discharge'!I33^N4))/100),((10^K4)*('[6]Discharge'!I33^N4))))))</f>
        <v>4.487570663398628</v>
      </c>
      <c r="J35" s="55">
        <f>IF('[6]Discharge'!J33=0,0,IF(TRIM('[6]Discharge'!J33)="","",IF(COUNT(O6)=0,"",IF(O6=1,(((10^K4)*('[6]Discharge'!J33^N4))/100),((10^K4)*('[6]Discharge'!J33^N4))))))</f>
        <v>0.8732811927210886</v>
      </c>
      <c r="K35" s="55">
        <f>IF('[6]Discharge'!K33=0,0,IF(TRIM('[6]Discharge'!K33)="","",IF(COUNT(O6)=0,"",IF(O6=1,(((10^K4)*('[6]Discharge'!K33^N4))/100),((10^K4)*('[6]Discharge'!K33^N4))))))</f>
        <v>0.5132290693442698</v>
      </c>
      <c r="L35" s="55">
        <f>IF('[6]Discharge'!L33=0,0,IF(TRIM('[6]Discharge'!L33)="","",IF(COUNT(O6)=0,"",IF(O6=1,(((10^K4)*('[6]Discharge'!L33^N4))/100),((10^K4)*('[6]Discharge'!L33^N4))))))</f>
        <v>0.45668430872736726</v>
      </c>
      <c r="M35" s="55">
        <f>IF('[6]Discharge'!M33=0,0,IF(TRIM('[6]Discharge'!M33)="","",IF(COUNT(O6)=0,"",IF(O6=1,(((10^K4)*('[6]Discharge'!M33^N4))/100),((10^K4)*('[6]Discharge'!M33^N4))))))</f>
        <v>0.2595740694227046</v>
      </c>
      <c r="N35" s="55">
        <f>IF('[6]Discharge'!N33=0,0,IF(TRIM('[6]Discharge'!N33)="","",IF(COUNT(O6)=0,"",IF(O6=1,(((10^K4)*('[6]Discharge'!N33^N4))/100),((10^K4)*('[6]Discharge'!N33^N4))))))</f>
        <v>0.4029924136177388</v>
      </c>
      <c r="O35" s="88">
        <f t="shared" si="0"/>
        <v>66.64712691355072</v>
      </c>
      <c r="P35" s="74"/>
      <c r="Q35" s="44"/>
    </row>
    <row r="36" spans="2:17" ht="21.75">
      <c r="B36" s="50">
        <v>24</v>
      </c>
      <c r="C36" s="55">
        <f>IF('[6]Discharge'!C34=0,0,IF(TRIM('[6]Discharge'!C34)="","",IF(COUNT(O6)=0,"",IF(O6=1,(((10^K4)*('[6]Discharge'!C34^N4))/100),((10^K4)*('[6]Discharge'!C34^N4))))))</f>
        <v>0.5132290693442698</v>
      </c>
      <c r="D36" s="55">
        <f>IF('[6]Discharge'!D34=0,0,IF(TRIM('[6]Discharge'!D34)="","",IF(COUNT(O6)=0,"",IF(O6=1,(((10^K4)*('[6]Discharge'!D34^N4))/100),((10^K4)*('[6]Discharge'!D34^N4))))))</f>
        <v>1.9263208464022965</v>
      </c>
      <c r="E36" s="55">
        <f>IF('[6]Discharge'!E34=0,0,IF(TRIM('[6]Discharge'!E34)="","",IF(COUNT(O6)=0,"",IF(O6=1,(((10^K4)*('[6]Discharge'!E34^N4))/100),((10^K4)*('[6]Discharge'!E34^N4))))))</f>
        <v>0.23832723560722016</v>
      </c>
      <c r="F36" s="55">
        <f>IF('[6]Discharge'!F34=0,0,IF(TRIM('[6]Discharge'!F34)="","",IF(COUNT(O6)=0,"",IF(O6=1,(((10^K4)*('[6]Discharge'!F34^N4))/100),((10^K4)*('[6]Discharge'!F34^N4))))))</f>
        <v>2.4658627763707393</v>
      </c>
      <c r="G36" s="55">
        <f>IF('[6]Discharge'!G34=0,0,IF(TRIM('[6]Discharge'!G34)="","",IF(COUNT(O6)=0,"",IF(O6=1,(((10^K4)*('[6]Discharge'!G34^N4))/100),((10^K4)*('[6]Discharge'!G34^N4))))))</f>
        <v>12.259797643560008</v>
      </c>
      <c r="H36" s="55">
        <f>IF('[6]Discharge'!H34=0,0,IF(TRIM('[6]Discharge'!H34)="","",IF(COUNT(O6)=0,"",IF(O6=1,(((10^K4)*('[6]Discharge'!H34^N4))/100),((10^K4)*('[6]Discharge'!H34^N4))))))</f>
        <v>6.916444285011129</v>
      </c>
      <c r="I36" s="55">
        <f>IF('[6]Discharge'!I34=0,0,IF(TRIM('[6]Discharge'!I34)="","",IF(COUNT(O6)=0,"",IF(O6=1,(((10^K4)*('[6]Discharge'!I34^N4))/100),((10^K4)*('[6]Discharge'!I34^N4))))))</f>
        <v>1.3557814014486713</v>
      </c>
      <c r="J36" s="55">
        <f>IF('[6]Discharge'!J34=0,0,IF(TRIM('[6]Discharge'!J34)="","",IF(COUNT(O6)=0,"",IF(O6=1,(((10^K4)*('[6]Discharge'!J34^N4))/100),((10^K4)*('[6]Discharge'!J34^N4))))))</f>
        <v>0.8018007847697152</v>
      </c>
      <c r="K36" s="55">
        <f>IF('[6]Discharge'!K34=0,0,IF(TRIM('[6]Discharge'!K34)="","",IF(COUNT(O6)=0,"",IF(O6=1,(((10^K4)*('[6]Discharge'!K34^N4))/100),((10^K4)*('[6]Discharge'!K34^N4))))))</f>
        <v>0.5425563880410463</v>
      </c>
      <c r="L36" s="55">
        <f>IF('[6]Discharge'!L34=0,0,IF(TRIM('[6]Discharge'!L34)="","",IF(COUNT(O6)=0,"",IF(O6=1,(((10^K4)*('[6]Discharge'!L34^N4))/100),((10^K4)*('[6]Discharge'!L34^N4))))))</f>
        <v>0.4846031204333229</v>
      </c>
      <c r="M36" s="55">
        <f>IF('[6]Discharge'!M34=0,0,IF(TRIM('[6]Discharge'!M34)="","",IF(COUNT(O6)=0,"",IF(O6=1,(((10^K4)*('[6]Discharge'!M34^N4))/100),((10^K4)*('[6]Discharge'!M34^N4))))))</f>
        <v>0.4029924136177388</v>
      </c>
      <c r="N36" s="55">
        <f>IF('[6]Discharge'!N34=0,0,IF(TRIM('[6]Discharge'!N34)="","",IF(COUNT(O6)=0,"",IF(O6=1,(((10^K4)*('[6]Discharge'!N34^N4))/100),((10^K4)*('[6]Discharge'!N34^N4))))))</f>
        <v>0.21786291084972942</v>
      </c>
      <c r="O36" s="88">
        <f t="shared" si="0"/>
        <v>28.125578875455883</v>
      </c>
      <c r="P36" s="74"/>
      <c r="Q36" s="44"/>
    </row>
    <row r="37" spans="2:17" ht="21.75">
      <c r="B37" s="50">
        <v>25</v>
      </c>
      <c r="C37" s="55">
        <f>IF('[6]Discharge'!C35=0,0,IF(TRIM('[6]Discharge'!C35)="","",IF(COUNT(O6)=0,"",IF(O6=1,(((10^K4)*('[6]Discharge'!C35^N4))/100),((10^K4)*('[6]Discharge'!C35^N4))))))</f>
        <v>0.5132290693442698</v>
      </c>
      <c r="D37" s="55">
        <f>IF('[6]Discharge'!D35=0,0,IF(TRIM('[6]Discharge'!D35)="","",IF(COUNT(O6)=0,"",IF(O6=1,(((10^K4)*('[6]Discharge'!D35^N4))/100),((10^K4)*('[6]Discharge'!D35^N4))))))</f>
        <v>1.1849173885474449</v>
      </c>
      <c r="E37" s="55">
        <f>IF('[6]Discharge'!E35=0,0,IF(TRIM('[6]Discharge'!E35)="","",IF(COUNT(O6)=0,"",IF(O6=1,(((10^K4)*('[6]Discharge'!E35^N4))/100),((10^K4)*('[6]Discharge'!E35^N4))))))</f>
        <v>0.23832723560722016</v>
      </c>
      <c r="F37" s="55">
        <f>IF('[6]Discharge'!F35=0,0,IF(TRIM('[6]Discharge'!F35)="","",IF(COUNT(O6)=0,"",IF(O6=1,(((10^K4)*('[6]Discharge'!F35^N4))/100),((10^K4)*('[6]Discharge'!F35^N4))))))</f>
        <v>2.029650331693986</v>
      </c>
      <c r="G37" s="55">
        <f>IF('[6]Discharge'!G35=0,0,IF(TRIM('[6]Discharge'!G35)="","",IF(COUNT(O6)=0,"",IF(O6=1,(((10^K4)*('[6]Discharge'!G35^N4))/100),((10^K4)*('[6]Discharge'!G35^N4))))))</f>
        <v>10.091032879930044</v>
      </c>
      <c r="H37" s="55">
        <f>IF('[6]Discharge'!H35=0,0,IF(TRIM('[6]Discharge'!H35)="","",IF(COUNT(O6)=0,"",IF(O6=1,(((10^K4)*('[6]Discharge'!H35^N4))/100),((10^K4)*('[6]Discharge'!H35^N4))))))</f>
        <v>24.471009659354795</v>
      </c>
      <c r="I37" s="55">
        <f>IF('[6]Discharge'!I35=0,0,IF(TRIM('[6]Discharge'!I35)="","",IF(COUNT(O6)=0,"",IF(O6=1,(((10^K4)*('[6]Discharge'!I35^N4))/100),((10^K4)*('[6]Discharge'!I35^N4))))))</f>
        <v>0.8018007847697152</v>
      </c>
      <c r="J37" s="55">
        <f>IF('[6]Discharge'!J35=0,0,IF(TRIM('[6]Discharge'!J35)="","",IF(COUNT(O6)=0,"",IF(O6=1,(((10^K4)*('[6]Discharge'!J35^N4))/100),((10^K4)*('[6]Discharge'!J35^N4))))))</f>
        <v>0.8018007847697152</v>
      </c>
      <c r="K37" s="55">
        <f>IF('[6]Discharge'!K35=0,0,IF(TRIM('[6]Discharge'!K35)="","",IF(COUNT(O6)=0,"",IF(O6=1,(((10^K4)*('[6]Discharge'!K35^N4))/100),((10^K4)*('[6]Discharge'!K35^N4))))))</f>
        <v>0.6032931895181852</v>
      </c>
      <c r="L37" s="55">
        <f>IF('[6]Discharge'!L35=0,0,IF(TRIM('[6]Discharge'!L35)="","",IF(COUNT(O6)=0,"",IF(O6=1,(((10^K4)*('[6]Discharge'!L35^N4))/100),((10^K4)*('[6]Discharge'!L35^N4))))))</f>
        <v>0.4846031204333229</v>
      </c>
      <c r="M37" s="55">
        <f>IF('[6]Discharge'!M35=0,0,IF(TRIM('[6]Discharge'!M35)="","",IF(COUNT(O6)=0,"",IF(O6=1,(((10^K4)*('[6]Discharge'!M35^N4))/100),((10^K4)*('[6]Discharge'!M35^N4))))))</f>
        <v>0.3522048007430505</v>
      </c>
      <c r="N37" s="55">
        <f>IF('[6]Discharge'!N35=0,0,IF(TRIM('[6]Discharge'!N35)="","",IF(COUNT(O6)=0,"",IF(O6=1,(((10^K4)*('[6]Discharge'!N35^N4))/100),((10^K4)*('[6]Discharge'!N35^N4))))))</f>
        <v>0.1793228453372332</v>
      </c>
      <c r="O37" s="88">
        <f t="shared" si="0"/>
        <v>41.75119209004898</v>
      </c>
      <c r="P37" s="74"/>
      <c r="Q37" s="44"/>
    </row>
    <row r="38" spans="2:17" ht="21.75">
      <c r="B38" s="50">
        <v>26</v>
      </c>
      <c r="C38" s="55">
        <f>IF('[6]Discharge'!C36=0,0,IF(TRIM('[6]Discharge'!C36)="","",IF(COUNT(O6)=0,"",IF(O6=1,(((10^K4)*('[6]Discharge'!C36^N4))/100),((10^K4)*('[6]Discharge'!C36^N4))))))</f>
        <v>0.4846031204333229</v>
      </c>
      <c r="D38" s="55">
        <f>IF('[6]Discharge'!D36=0,0,IF(TRIM('[6]Discharge'!D36)="","",IF(COUNT(O6)=0,"",IF(O6=1,(((10^K4)*('[6]Discharge'!D36^N4))/100),((10^K4)*('[6]Discharge'!D36^N4))))))</f>
        <v>0.8732811927210886</v>
      </c>
      <c r="E38" s="55">
        <f>IF('[6]Discharge'!E36=0,0,IF(TRIM('[6]Discharge'!E36)="","",IF(COUNT(O6)=0,"",IF(O6=1,(((10^K4)*('[6]Discharge'!E36^N4))/100),((10^K4)*('[6]Discharge'!E36^N4))))))</f>
        <v>0.23832723560722016</v>
      </c>
      <c r="F38" s="55">
        <f>IF('[6]Discharge'!F36=0,0,IF(TRIM('[6]Discharge'!F36)="","",IF(COUNT(O6)=0,"",IF(O6=1,(((10^K4)*('[6]Discharge'!F36^N4))/100),((10^K4)*('[6]Discharge'!F36^N4))))))</f>
        <v>1.3557814014486713</v>
      </c>
      <c r="G38" s="55">
        <f>IF('[6]Discharge'!G36=0,0,IF(TRIM('[6]Discharge'!G36)="","",IF(COUNT(O6)=0,"",IF(O6=1,(((10^K4)*('[6]Discharge'!G36^N4))/100),((10^K4)*('[6]Discharge'!G36^N4))))))</f>
        <v>6.916444285011129</v>
      </c>
      <c r="H38" s="55">
        <f>IF('[6]Discharge'!H36=0,0,IF(TRIM('[6]Discharge'!H36)="","",IF(COUNT(O6)=0,"",IF(O6=1,(((10^K4)*('[6]Discharge'!H36^N4))/100),((10^K4)*('[6]Discharge'!H36^N4))))))</f>
        <v>10.616231267604613</v>
      </c>
      <c r="I38" s="55">
        <f>IF('[6]Discharge'!I36=0,0,IF(TRIM('[6]Discharge'!I36)="","",IF(COUNT(O6)=0,"",IF(O6=1,(((10^K4)*('[6]Discharge'!I36^N4))/100),((10^K4)*('[6]Discharge'!I36^N4))))))</f>
        <v>0.7670457285882504</v>
      </c>
      <c r="J38" s="55">
        <f>IF('[6]Discharge'!J36=0,0,IF(TRIM('[6]Discharge'!J36)="","",IF(COUNT(O6)=0,"",IF(O6=1,(((10^K4)*('[6]Discharge'!J36^N4))/100),((10^K4)*('[6]Discharge'!J36^N4))))))</f>
        <v>0.8018007847697152</v>
      </c>
      <c r="K38" s="55">
        <f>IF('[6]Discharge'!K36=0,0,IF(TRIM('[6]Discharge'!K36)="","",IF(COUNT(O6)=0,"",IF(O6=1,(((10^K4)*('[6]Discharge'!K36^N4))/100),((10^K4)*('[6]Discharge'!K36^N4))))))</f>
        <v>0.6032931895181852</v>
      </c>
      <c r="L38" s="55">
        <f>IF('[6]Discharge'!L36=0,0,IF(TRIM('[6]Discharge'!L36)="","",IF(COUNT(O6)=0,"",IF(O6=1,(((10^K4)*('[6]Discharge'!L36^N4))/100),((10^K4)*('[6]Discharge'!L36^N4))))))</f>
        <v>0.4846031204333229</v>
      </c>
      <c r="M38" s="55">
        <f>IF('[6]Discharge'!M36=0,0,IF(TRIM('[6]Discharge'!M36)="","",IF(COUNT(O6)=0,"",IF(O6=1,(((10^K4)*('[6]Discharge'!M36^N4))/100),((10^K4)*('[6]Discharge'!M36^N4))))))</f>
        <v>0.1793228453372332</v>
      </c>
      <c r="N38" s="55">
        <f>IF('[6]Discharge'!N36=0,0,IF(TRIM('[6]Discharge'!N36)="","",IF(COUNT(O6)=0,"",IF(O6=1,(((10^K4)*('[6]Discharge'!N36^N4))/100),((10^K4)*('[6]Discharge'!N36^N4))))))</f>
        <v>0.16126944071275603</v>
      </c>
      <c r="O38" s="88">
        <f t="shared" si="0"/>
        <v>23.482003612185512</v>
      </c>
      <c r="P38" s="74"/>
      <c r="Q38" s="44"/>
    </row>
    <row r="39" spans="2:17" ht="21.75">
      <c r="B39" s="50">
        <v>27</v>
      </c>
      <c r="C39" s="55">
        <f>IF('[6]Discharge'!C37=0,0,IF(TRIM('[6]Discharge'!C37)="","",IF(COUNT(O6)=0,"",IF(O6=1,(((10^K4)*('[6]Discharge'!C37^N4))/100),((10^K4)*('[6]Discharge'!C37^N4))))))</f>
        <v>0.4029924136177388</v>
      </c>
      <c r="D39" s="55">
        <f>IF('[6]Discharge'!D37=0,0,IF(TRIM('[6]Discharge'!D37)="","",IF(COUNT(O6)=0,"",IF(O6=1,(((10^K4)*('[6]Discharge'!D37^N4))/100),((10^K4)*('[6]Discharge'!D37^N4))))))</f>
        <v>0.6995267905431283</v>
      </c>
      <c r="E39" s="55">
        <f>IF('[6]Discharge'!E37=0,0,IF(TRIM('[6]Discharge'!E37)="","",IF(COUNT(O6)=0,"",IF(O6=1,(((10^K4)*('[6]Discharge'!E37^N4))/100),((10^K4)*('[6]Discharge'!E37^N4))))))</f>
        <v>0.23832723560722016</v>
      </c>
      <c r="F39" s="55">
        <f>IF('[6]Discharge'!F37=0,0,IF(TRIM('[6]Discharge'!F37)="","",IF(COUNT(O6)=0,"",IF(O6=1,(((10^K4)*('[6]Discharge'!F37^N4))/100),((10^K4)*('[6]Discharge'!F37^N4))))))</f>
        <v>1.4448886441802071</v>
      </c>
      <c r="G39" s="55">
        <f>IF('[6]Discharge'!G37=0,0,IF(TRIM('[6]Discharge'!G37)="","",IF(COUNT(O6)=0,"",IF(O6=1,(((10^K4)*('[6]Discharge'!G37^N4))/100),((10^K4)*('[6]Discharge'!G37^N4))))))</f>
        <v>6.140878207008664</v>
      </c>
      <c r="H39" s="55">
        <f>IF('[6]Discharge'!H37=0,0,IF(TRIM('[6]Discharge'!H37)="","",IF(COUNT(O6)=0,"",IF(O6=1,(((10^K4)*('[6]Discharge'!H37^N4))/100),((10^K4)*('[6]Discharge'!H37^N4))))))</f>
        <v>4.937238123500648</v>
      </c>
      <c r="I39" s="55">
        <f>IF('[6]Discharge'!I37=0,0,IF(TRIM('[6]Discharge'!I37)="","",IF(COUNT(O6)=0,"",IF(O6=1,(((10^K4)*('[6]Discharge'!I37^N4))/100),((10^K4)*('[6]Discharge'!I37^N4))))))</f>
        <v>0.7670457285882504</v>
      </c>
      <c r="J39" s="55">
        <f>IF('[6]Discharge'!J37=0,0,IF(TRIM('[6]Discharge'!J37)="","",IF(COUNT(O6)=0,"",IF(O6=1,(((10^K4)*('[6]Discharge'!J37^N4))/100),((10^K4)*('[6]Discharge'!J37^N4))))))</f>
        <v>0.8732811927210886</v>
      </c>
      <c r="K39" s="55">
        <f>IF('[6]Discharge'!K37=0,0,IF(TRIM('[6]Discharge'!K37)="","",IF(COUNT(O6)=0,"",IF(O6=1,(((10^K4)*('[6]Discharge'!K37^N4))/100),((10^K4)*('[6]Discharge'!K37^N4))))))</f>
        <v>0.5425563880410463</v>
      </c>
      <c r="L39" s="55">
        <f>IF('[6]Discharge'!L37=0,0,IF(TRIM('[6]Discharge'!L37)="","",IF(COUNT(O6)=0,"",IF(O6=1,(((10^K4)*('[6]Discharge'!L37^N4))/100),((10^K4)*('[6]Discharge'!L37^N4))))))</f>
        <v>0.3043778924090662</v>
      </c>
      <c r="M39" s="55">
        <f>IF('[6]Discharge'!M37=0,0,IF(TRIM('[6]Discharge'!M37)="","",IF(COUNT(O6)=0,"",IF(O6=1,(((10^K4)*('[6]Discharge'!M37^N4))/100),((10^K4)*('[6]Discharge'!M37^N4))))))</f>
        <v>0.1793228453372332</v>
      </c>
      <c r="N39" s="55">
        <f>IF('[6]Discharge'!N37=0,0,IF(TRIM('[6]Discharge'!N37)="","",IF(COUNT(O6)=0,"",IF(O6=1,(((10^K4)*('[6]Discharge'!N37^N4))/100),((10^K4)*('[6]Discharge'!N37^N4))))))</f>
        <v>0.12765821719330375</v>
      </c>
      <c r="O39" s="88">
        <f t="shared" si="0"/>
        <v>16.658093678747594</v>
      </c>
      <c r="P39" s="74"/>
      <c r="Q39" s="44"/>
    </row>
    <row r="40" spans="2:17" ht="21.75">
      <c r="B40" s="50">
        <v>28</v>
      </c>
      <c r="C40" s="55">
        <f>IF('[6]Discharge'!C38=0,0,IF(TRIM('[6]Discharge'!C38)="","",IF(COUNT(O6)=0,"",IF(O6=1,(((10^K4)*('[6]Discharge'!C38^N4))/100),((10^K4)*('[6]Discharge'!C38^N4))))))</f>
        <v>0.23832723560722016</v>
      </c>
      <c r="D40" s="55">
        <f>IF('[6]Discharge'!D38=0,0,IF(TRIM('[6]Discharge'!D38)="","",IF(COUNT(O6)=0,"",IF(O6=1,(((10^K4)*('[6]Discharge'!D38^N4))/100),((10^K4)*('[6]Discharge'!D38^N4))))))</f>
        <v>0.6032931895181852</v>
      </c>
      <c r="E40" s="55">
        <f>IF('[6]Discharge'!E38=0,0,IF(TRIM('[6]Discharge'!E38)="","",IF(COUNT(O6)=0,"",IF(O6=1,(((10^K4)*('[6]Discharge'!E38^N4))/100),((10^K4)*('[6]Discharge'!E38^N4))))))</f>
        <v>0.1793228453372332</v>
      </c>
      <c r="F40" s="55">
        <f>IF('[6]Discharge'!F38=0,0,IF(TRIM('[6]Discharge'!F38)="","",IF(COUNT(O6)=0,"",IF(O6=1,(((10^K4)*('[6]Discharge'!F38^N4))/100),((10^K4)*('[6]Discharge'!F38^N4))))))</f>
        <v>0.947362290620634</v>
      </c>
      <c r="G40" s="55">
        <f>IF('[6]Discharge'!G38=0,0,IF(TRIM('[6]Discharge'!G38)="","",IF(COUNT(O6)=0,"",IF(O6=1,(((10^K4)*('[6]Discharge'!G38^N4))/100),((10^K4)*('[6]Discharge'!G38^N4))))))</f>
        <v>4.056435499016488</v>
      </c>
      <c r="H40" s="55">
        <f>IF('[6]Discharge'!H38=0,0,IF(TRIM('[6]Discharge'!H38)="","",IF(COUNT(O6)=0,"",IF(O6=1,(((10^K4)*('[6]Discharge'!H38^N4))/100),((10^K4)*('[6]Discharge'!H38^N4))))))</f>
        <v>3.4450752168614316</v>
      </c>
      <c r="I40" s="55">
        <f>IF('[6]Discharge'!I38=0,0,IF(TRIM('[6]Discharge'!I38)="","",IF(COUNT(O6)=0,"",IF(O6=1,(((10^K4)*('[6]Discharge'!I38^N4))/100),((10^K4)*('[6]Discharge'!I38^N4))))))</f>
        <v>0.8732811927210886</v>
      </c>
      <c r="J40" s="55">
        <f>IF('[6]Discharge'!J38=0,0,IF(TRIM('[6]Discharge'!J38)="","",IF(COUNT(O6)=0,"",IF(O6=1,(((10^K4)*('[6]Discharge'!J38^N4))/100),((10^K4)*('[6]Discharge'!J38^N4))))))</f>
        <v>0.8018007847697152</v>
      </c>
      <c r="K40" s="55">
        <f>IF('[6]Discharge'!K38=0,0,IF(TRIM('[6]Discharge'!K38)="","",IF(COUNT(O6)=0,"",IF(O6=1,(((10^K4)*('[6]Discharge'!K38^N4))/100),((10^K4)*('[6]Discharge'!K38^N4))))))</f>
        <v>0.5425563880410463</v>
      </c>
      <c r="L40" s="55">
        <f>IF('[6]Discharge'!L38=0,0,IF(TRIM('[6]Discharge'!L38)="","",IF(COUNT(O6)=0,"",IF(O6=1,(((10^K4)*('[6]Discharge'!L38^N4))/100),((10^K4)*('[6]Discharge'!L38^N4))))))</f>
        <v>0.1793228453372332</v>
      </c>
      <c r="M40" s="55">
        <f>IF('[6]Discharge'!M38=0,0,IF(TRIM('[6]Discharge'!M38)="","",IF(COUNT(O6)=0,"",IF(O6=1,(((10^K4)*('[6]Discharge'!M38^N4))/100),((10^K4)*('[6]Discharge'!M38^N4))))))</f>
        <v>0.1793228453372332</v>
      </c>
      <c r="N40" s="55">
        <f>IF('[6]Discharge'!N38=0,0,IF(TRIM('[6]Discharge'!N38)="","",IF(COUNT(O6)=0,"",IF(O6=1,(((10^K4)*('[6]Discharge'!N38^N4))/100),((10^K4)*('[6]Discharge'!N38^N4))))))</f>
        <v>0.12765821719330375</v>
      </c>
      <c r="O40" s="88">
        <f t="shared" si="0"/>
        <v>12.173758550360814</v>
      </c>
      <c r="P40" s="74"/>
      <c r="Q40" s="44"/>
    </row>
    <row r="41" spans="2:17" ht="21.75">
      <c r="B41" s="50">
        <v>29</v>
      </c>
      <c r="C41" s="55">
        <f>IF('[6]Discharge'!C39=0,0,IF(TRIM('[6]Discharge'!C39)="","",IF(COUNT(O6)=0,"",IF(O6=1,(((10^K4)*('[6]Discharge'!C39^N4))/100),((10^K4)*('[6]Discharge'!C39^N4))))))</f>
        <v>0.23832723560722016</v>
      </c>
      <c r="D41" s="55">
        <f>IF('[6]Discharge'!D39=0,0,IF(TRIM('[6]Discharge'!D39)="","",IF(COUNT(O6)=0,"",IF(O6=1,(((10^K4)*('[6]Discharge'!D39^N4))/100),((10^K4)*('[6]Discharge'!D39^N4))))))</f>
        <v>0.6667716732942557</v>
      </c>
      <c r="E41" s="55">
        <f>IF('[6]Discharge'!E39=0,0,IF(TRIM('[6]Discharge'!E39)="","",IF(COUNT(O6)=0,"",IF(O6=1,(((10^K4)*('[6]Discharge'!E39^N4))/100),((10^K4)*('[6]Discharge'!E39^N4))))))</f>
        <v>0.1793228453372332</v>
      </c>
      <c r="F41" s="55">
        <f>IF('[6]Discharge'!F39=0,0,IF(TRIM('[6]Discharge'!F39)="","",IF(COUNT(O6)=0,"",IF(O6=1,(((10^K4)*('[6]Discharge'!F39^N4))/100),((10^K4)*('[6]Discharge'!F39^N4))))))</f>
        <v>0.8018007847697152</v>
      </c>
      <c r="G41" s="55">
        <f>IF('[6]Discharge'!G39=0,0,IF(TRIM('[6]Discharge'!G39)="","",IF(COUNT(O6)=0,"",IF(O6=1,(((10^K4)*('[6]Discharge'!G39^N4))/100),((10^K4)*('[6]Discharge'!G39^N4))))))</f>
        <v>3.061494710181827</v>
      </c>
      <c r="H41" s="55">
        <f>IF('[6]Discharge'!H39=0,0,IF(TRIM('[6]Discharge'!H39)="","",IF(COUNT(O6)=0,"",IF(O6=1,(((10^K4)*('[6]Discharge'!H39^N4))/100),((10^K4)*('[6]Discharge'!H39^N4))))))</f>
        <v>2.4658627763707393</v>
      </c>
      <c r="I41" s="55">
        <f>IF('[6]Discharge'!I39=0,0,IF(TRIM('[6]Discharge'!I39)="","",IF(COUNT(O6)=0,"",IF(O6=1,(((10^K4)*('[6]Discharge'!I39^N4))/100),((10^K4)*('[6]Discharge'!I39^N4))))))</f>
        <v>1.1032080239836366</v>
      </c>
      <c r="J41" s="55">
        <f>IF('[6]Discharge'!J39=0,0,IF(TRIM('[6]Discharge'!J39)="","",IF(COUNT(O6)=0,"",IF(O6=1,(((10^K4)*('[6]Discharge'!J39^N4))/100),((10^K4)*('[6]Discharge'!J39^N4))))))</f>
        <v>1.5364162480073875</v>
      </c>
      <c r="K41" s="55">
        <f>IF('[6]Discharge'!K39=0,0,IF(TRIM('[6]Discharge'!K39)="","",IF(COUNT(O6)=0,"",IF(O6=1,(((10^K4)*('[6]Discharge'!K39^N4))/100),((10^K4)*('[6]Discharge'!K39^N4))))))</f>
        <v>0.45668430872736726</v>
      </c>
      <c r="L41" s="55">
        <f>IF('[6]Discharge'!L39=0,0,IF(TRIM('[6]Discharge'!L39)="","",IF(COUNT(O6)=0,"",IF(O6=1,(((10^K4)*('[6]Discharge'!L39^N4))/100),((10^K4)*('[6]Discharge'!L39^N4))))))</f>
        <v>0.12765821719330375</v>
      </c>
      <c r="M41" s="55">
        <f>IF('[6]Discharge'!M39=0,0,IF(TRIM('[6]Discharge'!M39)="","",IF(COUNT(O6)=0,"",IF(O6=1,(((10^K4)*('[6]Discharge'!M39^N4))/100),((10^K4)*('[6]Discharge'!M39^N4))))))</f>
      </c>
      <c r="N41" s="55">
        <f>IF('[6]Discharge'!N39=0,0,IF(TRIM('[6]Discharge'!N39)="","",IF(COUNT(O6)=0,"",IF(O6=1,(((10^K4)*('[6]Discharge'!N39^N4))/100),((10^K4)*('[6]Discharge'!N39^N4))))))</f>
        <v>0.12765821719330375</v>
      </c>
      <c r="O41" s="88">
        <f t="shared" si="0"/>
        <v>10.76520504066599</v>
      </c>
      <c r="P41" s="74"/>
      <c r="Q41" s="44"/>
    </row>
    <row r="42" spans="2:17" ht="21.75">
      <c r="B42" s="50">
        <v>30</v>
      </c>
      <c r="C42" s="55">
        <f>IF('[6]Discharge'!C40=0,0,IF(TRIM('[6]Discharge'!C40)="","",IF(COUNT(O6)=0,"",IF(O6=1,(((10^K4)*('[6]Discharge'!C40^N4))/100),((10^K4)*('[6]Discharge'!C40^N4))))))</f>
        <v>0.23832723560722016</v>
      </c>
      <c r="D42" s="55">
        <f>IF('[6]Discharge'!D40=0,0,IF(TRIM('[6]Discharge'!D40)="","",IF(COUNT(O6)=0,"",IF(O6=1,(((10^K4)*('[6]Discharge'!D40^N4))/100),((10^K4)*('[6]Discharge'!D40^N4))))))</f>
        <v>0.6667716732942557</v>
      </c>
      <c r="E42" s="55">
        <f>IF('[6]Discharge'!E40=0,0,IF(TRIM('[6]Discharge'!E40)="","",IF(COUNT(O6)=0,"",IF(O6=1,(((10^K4)*('[6]Discharge'!E40^N4))/100),((10^K4)*('[6]Discharge'!E40^N4))))))</f>
        <v>0.37723217282484783</v>
      </c>
      <c r="F42" s="55">
        <f>IF('[6]Discharge'!F40=0,0,IF(TRIM('[6]Discharge'!F40)="","",IF(COUNT(O6)=0,"",IF(O6=1,(((10^K4)*('[6]Discharge'!F40^N4))/100),((10^K4)*('[6]Discharge'!F40^N4))))))</f>
        <v>2.3534076086431486</v>
      </c>
      <c r="G42" s="55">
        <f>IF('[6]Discharge'!G40=0,0,IF(TRIM('[6]Discharge'!G40)="","",IF(COUNT(O6)=0,"",IF(O6=1,(((10^K4)*('[6]Discharge'!G40^N4))/100),((10^K4)*('[6]Discharge'!G40^N4))))))</f>
        <v>2.3534076086431486</v>
      </c>
      <c r="H42" s="55">
        <f>IF('[6]Discharge'!H40=0,0,IF(TRIM('[6]Discharge'!H40)="","",IF(COUNT(O6)=0,"",IF(O6=1,(((10^K4)*('[6]Discharge'!H40^N4))/100),((10^K4)*('[6]Discharge'!H40^N4))))))</f>
        <v>2.029650331693986</v>
      </c>
      <c r="I42" s="55">
        <f>IF('[6]Discharge'!I40=0,0,IF(TRIM('[6]Discharge'!I40)="","",IF(COUNT(O6)=0,"",IF(O6=1,(((10^K4)*('[6]Discharge'!I40^N4))/100),((10^K4)*('[6]Discharge'!I40^N4))))))</f>
        <v>1.1032080239836366</v>
      </c>
      <c r="J42" s="55">
        <f>IF('[6]Discharge'!J40=0,0,IF(TRIM('[6]Discharge'!J40)="","",IF(COUNT(O6)=0,"",IF(O6=1,(((10^K4)*('[6]Discharge'!J40^N4))/100),((10^K4)*('[6]Discharge'!J40^N4))))))</f>
        <v>0.947362290620634</v>
      </c>
      <c r="K42" s="55">
        <f>IF('[6]Discharge'!K40=0,0,IF(TRIM('[6]Discharge'!K40)="","",IF(COUNT(O6)=0,"",IF(O6=1,(((10^K4)*('[6]Discharge'!K40^N4))/100),((10^K4)*('[6]Discharge'!K40^N4))))))</f>
        <v>0.45668430872736726</v>
      </c>
      <c r="L42" s="55">
        <f>IF('[6]Discharge'!L40=0,0,IF(TRIM('[6]Discharge'!L40)="","",IF(COUNT(O6)=0,"",IF(O6=1,(((10^K4)*('[6]Discharge'!L40^N4))/100),((10^K4)*('[6]Discharge'!L40^N4))))))</f>
        <v>0.12765821719330375</v>
      </c>
      <c r="M42" s="55"/>
      <c r="N42" s="55">
        <f>IF('[6]Discharge'!N40=0,0,IF(TRIM('[6]Discharge'!N40)="","",IF(COUNT(O6)=0,"",IF(O6=1,(((10^K4)*('[6]Discharge'!N40^N4))/100),((10^K4)*('[6]Discharge'!N40^N4))))))</f>
        <v>0.11212847709705424</v>
      </c>
      <c r="O42" s="88">
        <f>IF(AND(C42="",D42="",E42="",F42="",G42="",H42="",I42="",J42="",K42="",L42="",M42="",N42=""),"",SUM(C42:N42))</f>
        <v>10.7658379483286</v>
      </c>
      <c r="P42" s="74"/>
      <c r="Q42" s="44"/>
    </row>
    <row r="43" spans="2:17" ht="21.75">
      <c r="B43" s="50">
        <v>31</v>
      </c>
      <c r="C43" s="55"/>
      <c r="D43" s="55">
        <f>IF('[6]Discharge'!D41=0,0,IF(TRIM('[6]Discharge'!D41)="","",IF(COUNT(O6)=0,"",IF(O6=1,(((10^K4)*('[6]Discharge'!D41^N4))/100),((10^K4)*('[6]Discharge'!D41^N4))))))</f>
        <v>0.6346922161787931</v>
      </c>
      <c r="E43" s="55"/>
      <c r="F43" s="55">
        <f>IF('[6]Discharge'!F41=0,0,IF(TRIM('[6]Discharge'!F41)="","",IF(COUNT(O6)=0,"",IF(O6=1,(((10^K4)*('[6]Discharge'!F41^N4))/100),((10^K4)*('[6]Discharge'!F41^N4))))))</f>
        <v>12.259797643560008</v>
      </c>
      <c r="G43" s="55">
        <f>IF('[6]Discharge'!G41=0,0,IF(TRIM('[6]Discharge'!G41)="","",IF(COUNT(O6)=0,"",IF(O6=1,(((10^K4)*('[6]Discharge'!G41^N4))/100),((10^K4)*('[6]Discharge'!G41^N4))))))</f>
        <v>2.029650331693986</v>
      </c>
      <c r="H43" s="55"/>
      <c r="I43" s="55">
        <f>IF('[6]Discharge'!I41=0,0,IF(TRIM('[6]Discharge'!I41)="","",IF(COUNT(O6)=0,"",IF(O6=1,(((10^K4)*('[6]Discharge'!I41^N4))/100),((10^K4)*('[6]Discharge'!I41^N4))))))</f>
        <v>1.1032080239836366</v>
      </c>
      <c r="J43" s="55"/>
      <c r="K43" s="55">
        <f>IF('[6]Discharge'!K41=0,0,IF(TRIM('[6]Discharge'!K41)="","",IF(COUNT(O6)=0,"",IF(O6=1,(((10^K4)*('[6]Discharge'!K41^N4))/100),((10^K4)*('[6]Discharge'!K41^N4))))))</f>
        <v>0.45668430872736726</v>
      </c>
      <c r="L43" s="55">
        <f>IF(TRIM('[6]Discharge'!L41)="","",IF(COUNT(O6)=0,"",IF(O6=1,(((10^K4)*('[6]Discharge'!L41^N4))/100),((10^K4)*('[6]Discharge'!L41^N4)))))</f>
        <v>0.14404341359266407</v>
      </c>
      <c r="M43" s="55"/>
      <c r="N43" s="55">
        <f>IF('[6]Discharge'!N41=0,0,IF(TRIM('[6]Discharge'!N41)="","",IF(COUNT(O6)=0,"",IF(O6=1,(((10^K4)*('[6]Discharge'!N41^N4))/100),((10^K4)*('[6]Discharge'!N41^N4))))))</f>
        <v>0.09747018920963552</v>
      </c>
      <c r="O43" s="88">
        <f t="shared" si="0"/>
        <v>16.725546126946092</v>
      </c>
      <c r="P43" s="74"/>
      <c r="Q43" s="44"/>
    </row>
    <row r="44" spans="2:17" ht="21.75"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6"/>
      <c r="Q44" s="44"/>
    </row>
    <row r="45" spans="2:17" ht="21.75">
      <c r="B45" s="35" t="s">
        <v>28</v>
      </c>
      <c r="C45" s="55">
        <f>IF(COUNT(C11:C43)=0,"",SUM(C11:C43))</f>
        <v>13.027274679422256</v>
      </c>
      <c r="D45" s="55">
        <f aca="true" t="shared" si="1" ref="D45:M45">IF(COUNT(D11:D43)=0,"",SUM(D11:D43))</f>
        <v>47.612515937890684</v>
      </c>
      <c r="E45" s="55">
        <f t="shared" si="1"/>
        <v>11.666373180121374</v>
      </c>
      <c r="F45" s="55">
        <f t="shared" si="1"/>
        <v>321.92206405846724</v>
      </c>
      <c r="G45" s="55">
        <f t="shared" si="1"/>
        <v>2460.4037136301886</v>
      </c>
      <c r="H45" s="55">
        <f t="shared" si="1"/>
        <v>294.3528509434068</v>
      </c>
      <c r="I45" s="55">
        <f t="shared" si="1"/>
        <v>111.44584221878803</v>
      </c>
      <c r="J45" s="55">
        <f t="shared" si="1"/>
        <v>27.623127238623773</v>
      </c>
      <c r="K45" s="55">
        <f t="shared" si="1"/>
        <v>18.52970158070326</v>
      </c>
      <c r="L45" s="55">
        <f t="shared" si="1"/>
        <v>13.54917510914614</v>
      </c>
      <c r="M45" s="55">
        <f t="shared" si="1"/>
        <v>9.172135742819203</v>
      </c>
      <c r="N45" s="55">
        <f>IF(COUNT(N11:N43)=0,"",SUM(N11:N43))</f>
        <v>7.415591496263308</v>
      </c>
      <c r="O45" s="88">
        <f>IF(COUNT(C45:N45)=0,"",SUM(C45:N45))</f>
        <v>3336.720365815841</v>
      </c>
      <c r="P45" s="74"/>
      <c r="Q45" s="58" t="s">
        <v>33</v>
      </c>
    </row>
    <row r="46" spans="2:17" ht="21.75">
      <c r="B46" s="35" t="s">
        <v>30</v>
      </c>
      <c r="C46" s="55">
        <f>IF(COUNT(C11:C43)=0,"",AVERAGE(C11:C43))</f>
        <v>0.43424248931407516</v>
      </c>
      <c r="D46" s="55">
        <f aca="true" t="shared" si="2" ref="D46:N46">IF(COUNT(D11:D43)=0,"",AVERAGE(D11:D43))</f>
        <v>1.5358876108996995</v>
      </c>
      <c r="E46" s="55">
        <f t="shared" si="2"/>
        <v>0.3888791060040458</v>
      </c>
      <c r="F46" s="55">
        <f t="shared" si="2"/>
        <v>10.384582711563459</v>
      </c>
      <c r="G46" s="55">
        <f t="shared" si="2"/>
        <v>79.36786173000608</v>
      </c>
      <c r="H46" s="55">
        <f t="shared" si="2"/>
        <v>9.81176169811356</v>
      </c>
      <c r="I46" s="55">
        <f t="shared" si="2"/>
        <v>3.595027168348001</v>
      </c>
      <c r="J46" s="55">
        <f t="shared" si="2"/>
        <v>0.9207709079541258</v>
      </c>
      <c r="K46" s="55">
        <f t="shared" si="2"/>
        <v>0.5977323090549439</v>
      </c>
      <c r="L46" s="55">
        <f t="shared" si="2"/>
        <v>0.4370701648111658</v>
      </c>
      <c r="M46" s="55">
        <f t="shared" si="2"/>
        <v>0.32757627652925725</v>
      </c>
      <c r="N46" s="55">
        <f t="shared" si="2"/>
        <v>0.2392126289117196</v>
      </c>
      <c r="O46" s="88">
        <f>IF(COUNT(C46:N46)=0,"",SUM(C46:N46))</f>
        <v>108.04060480151011</v>
      </c>
      <c r="P46" s="74"/>
      <c r="Q46" s="44"/>
    </row>
    <row r="47" spans="2:17" ht="21.75">
      <c r="B47" s="35" t="s">
        <v>31</v>
      </c>
      <c r="C47" s="55">
        <f>IF(COUNT(C11:C43)=0,"",MAX(C11:C43))</f>
        <v>0.6995267905431283</v>
      </c>
      <c r="D47" s="55">
        <f aca="true" t="shared" si="3" ref="D47:N47">IF(COUNT(D11:D43)=0,"",MAX(D11:D43))</f>
        <v>7.6387674437307345</v>
      </c>
      <c r="E47" s="55">
        <f t="shared" si="3"/>
        <v>0.6032931895181852</v>
      </c>
      <c r="F47" s="55">
        <f t="shared" si="3"/>
        <v>163.95268054565287</v>
      </c>
      <c r="G47" s="55">
        <f t="shared" si="3"/>
        <v>1061.225152577093</v>
      </c>
      <c r="H47" s="55">
        <f t="shared" si="3"/>
        <v>102.43515435592872</v>
      </c>
      <c r="I47" s="55">
        <f t="shared" si="3"/>
        <v>14.364388062886123</v>
      </c>
      <c r="J47" s="55">
        <f t="shared" si="3"/>
        <v>1.5364162480073875</v>
      </c>
      <c r="K47" s="55">
        <f t="shared" si="3"/>
        <v>0.8018007847697152</v>
      </c>
      <c r="L47" s="55">
        <f t="shared" si="3"/>
        <v>0.5425563880410463</v>
      </c>
      <c r="M47" s="55">
        <f t="shared" si="3"/>
        <v>0.45668430872736726</v>
      </c>
      <c r="N47" s="55">
        <f t="shared" si="3"/>
        <v>0.45668430872736726</v>
      </c>
      <c r="O47" s="88">
        <f>IF(COUNT(C47:N47)=0,"",MAX(C47:N47))</f>
        <v>1061.225152577093</v>
      </c>
      <c r="P47" s="74"/>
      <c r="Q47" s="44"/>
    </row>
    <row r="48" spans="2:17" ht="21.75">
      <c r="B48" s="35" t="s">
        <v>32</v>
      </c>
      <c r="C48" s="55">
        <f>IF(COUNT(C11:C43)=0,"",MIN(C11:C43))</f>
        <v>0.23832723560722016</v>
      </c>
      <c r="D48" s="55">
        <f aca="true" t="shared" si="4" ref="D48:N48">IF(COUNT(D11:D43)=0,"",MIN(D11:D43))</f>
        <v>0.28159393222218726</v>
      </c>
      <c r="E48" s="55">
        <f t="shared" si="4"/>
        <v>0.1793228453372332</v>
      </c>
      <c r="F48" s="55">
        <f t="shared" si="4"/>
        <v>0.6995267905431283</v>
      </c>
      <c r="G48" s="55">
        <f t="shared" si="4"/>
        <v>2.029650331693986</v>
      </c>
      <c r="H48" s="55">
        <f t="shared" si="4"/>
        <v>1.72664894768913</v>
      </c>
      <c r="I48" s="55">
        <f t="shared" si="4"/>
        <v>0.7670457285882504</v>
      </c>
      <c r="J48" s="55">
        <f t="shared" si="4"/>
        <v>0.8018007847697152</v>
      </c>
      <c r="K48" s="55">
        <f t="shared" si="4"/>
        <v>0.45668430872736726</v>
      </c>
      <c r="L48" s="55">
        <f t="shared" si="4"/>
        <v>0.12765821719330375</v>
      </c>
      <c r="M48" s="55">
        <f t="shared" si="4"/>
        <v>0.1793228453372332</v>
      </c>
      <c r="N48" s="55">
        <f t="shared" si="4"/>
        <v>0.09747018920963552</v>
      </c>
      <c r="O48" s="88">
        <f>IF(COUNT(C48:N48)=0,"",MIN(C48:N48))</f>
        <v>0.09747018920963552</v>
      </c>
      <c r="P48" s="74"/>
      <c r="Q48" s="44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PC-CM.Com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Crazy Danger</dc:creator>
  <cp:keywords/>
  <dc:description/>
  <cp:lastModifiedBy>Admin_TK</cp:lastModifiedBy>
  <cp:lastPrinted>2022-06-08T03:03:39Z</cp:lastPrinted>
  <dcterms:created xsi:type="dcterms:W3CDTF">2008-07-21T02:11:48Z</dcterms:created>
  <dcterms:modified xsi:type="dcterms:W3CDTF">2023-06-29T03:33:00Z</dcterms:modified>
  <cp:category/>
  <cp:version/>
  <cp:contentType/>
  <cp:contentStatus/>
</cp:coreProperties>
</file>