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05" yWindow="32760" windowWidth="7440" windowHeight="8235" activeTab="3"/>
  </bookViews>
  <sheets>
    <sheet name="การคำนวณตะกอน" sheetId="1" r:id="rId1"/>
    <sheet name="DATA" sheetId="2" r:id="rId2"/>
    <sheet name="อท.50" sheetId="3" r:id="rId3"/>
    <sheet name="TOTAL-2" sheetId="4" r:id="rId4"/>
    <sheet name="Y.65" sheetId="5" r:id="rId5"/>
  </sheets>
  <definedNames>
    <definedName name="_xlnm.Print_Area" localSheetId="4">'Y.65'!$G$1:$O$34</definedName>
  </definedNames>
  <calcPr fullCalcOnLoad="1"/>
</workbook>
</file>

<file path=xl/sharedStrings.xml><?xml version="1.0" encoding="utf-8"?>
<sst xmlns="http://schemas.openxmlformats.org/spreadsheetml/2006/main" count="289" uniqueCount="145">
  <si>
    <t>CALCULATION OF DAILY SUSPENDED SEDIMENT TRANSPORTATION</t>
  </si>
  <si>
    <t>Computed by...................................</t>
  </si>
  <si>
    <t>Date.................................................</t>
  </si>
  <si>
    <t>Checked by......................................</t>
  </si>
  <si>
    <t>Date</t>
  </si>
  <si>
    <t>Gage Height</t>
  </si>
  <si>
    <t>River Discharge</t>
  </si>
  <si>
    <t>Sediment                          Concentration</t>
  </si>
  <si>
    <t>Suspended                  Sediment</t>
  </si>
  <si>
    <t>Remarks</t>
  </si>
  <si>
    <t>m.(m.s.l.)</t>
  </si>
  <si>
    <t>c.m.s.</t>
  </si>
  <si>
    <t>m.c.m.</t>
  </si>
  <si>
    <t>by Weight                       p.p.m.</t>
  </si>
  <si>
    <t>Tons</t>
  </si>
  <si>
    <t>(1)</t>
  </si>
  <si>
    <t>(2)</t>
  </si>
  <si>
    <t>(3)</t>
  </si>
  <si>
    <t>(4)=(3)*0.0864</t>
  </si>
  <si>
    <t>(5)</t>
  </si>
  <si>
    <t>(6)</t>
  </si>
  <si>
    <t>(7)</t>
  </si>
  <si>
    <t xml:space="preserve">(Lab) Filtration Method </t>
  </si>
  <si>
    <t>Sample no.</t>
  </si>
  <si>
    <t>Amount of Samples</t>
  </si>
  <si>
    <t>Date of Sampling</t>
  </si>
  <si>
    <t>Sediment Concentration (ppm)</t>
  </si>
  <si>
    <t>m. - m.s.l.</t>
  </si>
  <si>
    <t>I</t>
  </si>
  <si>
    <t>II</t>
  </si>
  <si>
    <t>III</t>
  </si>
  <si>
    <t>(5)=(A+B+C)/3</t>
  </si>
  <si>
    <t>(6)=(4)*(5)</t>
  </si>
  <si>
    <t>(8)</t>
  </si>
  <si>
    <t>A</t>
  </si>
  <si>
    <t>B</t>
  </si>
  <si>
    <t>C</t>
  </si>
  <si>
    <t>No.  of  Data</t>
  </si>
  <si>
    <t>Measurements</t>
  </si>
  <si>
    <t xml:space="preserve">No. of Data  </t>
  </si>
  <si>
    <t>1-3</t>
  </si>
  <si>
    <t>4-6</t>
  </si>
  <si>
    <t>7-9</t>
  </si>
  <si>
    <t>10-12</t>
  </si>
  <si>
    <t>13-15</t>
  </si>
  <si>
    <t>16-18</t>
  </si>
  <si>
    <t>19-21</t>
  </si>
  <si>
    <t>22 - 24</t>
  </si>
  <si>
    <t>25 - 27</t>
  </si>
  <si>
    <t>28 - 30</t>
  </si>
  <si>
    <t>31 - 33</t>
  </si>
  <si>
    <t>34 - 36</t>
  </si>
  <si>
    <t>37 - 39</t>
  </si>
  <si>
    <t>40 - 42</t>
  </si>
  <si>
    <t>43 - 45</t>
  </si>
  <si>
    <t>46 - 48</t>
  </si>
  <si>
    <t>49 - 51</t>
  </si>
  <si>
    <t>52 - 54</t>
  </si>
  <si>
    <t>55 - 57</t>
  </si>
  <si>
    <t>58 - 60</t>
  </si>
  <si>
    <t>61 - 63</t>
  </si>
  <si>
    <t>64 - 66</t>
  </si>
  <si>
    <t>67 - 69</t>
  </si>
  <si>
    <t>70 - 72</t>
  </si>
  <si>
    <t>73 - 75</t>
  </si>
  <si>
    <t>76 - 78</t>
  </si>
  <si>
    <t>79 - 81</t>
  </si>
  <si>
    <t>82 - 84</t>
  </si>
  <si>
    <t>การคำนวณตะกอน สถานี   N.65</t>
  </si>
  <si>
    <t>วันทำการ</t>
  </si>
  <si>
    <t xml:space="preserve">Petri </t>
  </si>
  <si>
    <t>Petri dishes</t>
  </si>
  <si>
    <t>น้ำหนัก</t>
  </si>
  <si>
    <t>Bottle</t>
  </si>
  <si>
    <t>( ว/ด/ป )</t>
  </si>
  <si>
    <t>dishes</t>
  </si>
  <si>
    <t>+</t>
  </si>
  <si>
    <t>ตะกอน</t>
  </si>
  <si>
    <t>น้ำ</t>
  </si>
  <si>
    <t xml:space="preserve">No </t>
  </si>
  <si>
    <t>น้ำ + ขวด</t>
  </si>
  <si>
    <t>ขวดเปล่า</t>
  </si>
  <si>
    <t>No.</t>
  </si>
  <si>
    <t>กระดาษเปล่า</t>
  </si>
  <si>
    <t>กระดาษตะกอน</t>
  </si>
  <si>
    <t>( A - B )</t>
  </si>
  <si>
    <t>ppm</t>
  </si>
  <si>
    <t>( D - E )</t>
  </si>
  <si>
    <t>ขวด</t>
  </si>
  <si>
    <t>F</t>
  </si>
  <si>
    <t>D</t>
  </si>
  <si>
    <t>E</t>
  </si>
  <si>
    <t>Station.....Y.65.................................... Water year…2018</t>
  </si>
  <si>
    <t>River...........Nan..Pi........................................................................................</t>
  </si>
  <si>
    <t xml:space="preserve"> Nam Pi</t>
  </si>
  <si>
    <t>Zero Gage 343.540 M. m.s.l.</t>
  </si>
  <si>
    <t>5 มิ.ย 61</t>
  </si>
  <si>
    <t>12 มิ.ย 61</t>
  </si>
  <si>
    <t>15 ส.ค61</t>
  </si>
  <si>
    <t>3 ส.ค61</t>
  </si>
  <si>
    <t>7 ก.ค 61</t>
  </si>
  <si>
    <t>17 ก.ค61</t>
  </si>
  <si>
    <t>24 พ.ค61</t>
  </si>
  <si>
    <t>.</t>
  </si>
  <si>
    <t>21ม.ค62</t>
  </si>
  <si>
    <t>28ม.ค 62</t>
  </si>
  <si>
    <t>4 ก.พ 62</t>
  </si>
  <si>
    <t>25 ก.พ 62</t>
  </si>
  <si>
    <t>7ม.ค 62</t>
  </si>
  <si>
    <t>24ธ.ค 61</t>
  </si>
  <si>
    <t>12ธ.ค 61</t>
  </si>
  <si>
    <t>6ธ.ค 61</t>
  </si>
  <si>
    <t>26พ.ย 61</t>
  </si>
  <si>
    <t>19พ.ย 61</t>
  </si>
  <si>
    <t>5พ.ย 61</t>
  </si>
  <si>
    <t>16ต.ค 61</t>
  </si>
  <si>
    <t>2ต.ค 61</t>
  </si>
  <si>
    <t>24ก.ย 61</t>
  </si>
  <si>
    <t>20ก.ย 61</t>
  </si>
  <si>
    <t>10ก.ย 61</t>
  </si>
  <si>
    <t>29 ส.ค61</t>
  </si>
  <si>
    <t>6มี .ค 62</t>
  </si>
  <si>
    <t>19 มี.ค 62</t>
  </si>
  <si>
    <t>29/2/62</t>
  </si>
  <si>
    <t xml:space="preserve"> </t>
  </si>
  <si>
    <t>A.Banluang</t>
  </si>
  <si>
    <t>Nan</t>
  </si>
  <si>
    <r>
      <t>Drainage Area 124 Km.</t>
    </r>
    <r>
      <rPr>
        <vertAlign val="superscript"/>
        <sz val="14"/>
        <rFont val="DilleniaUPC"/>
        <family val="1"/>
      </rPr>
      <t>2</t>
    </r>
  </si>
  <si>
    <r>
      <t>Drainage Area.................124.......................Km</t>
    </r>
    <r>
      <rPr>
        <vertAlign val="superscript"/>
        <sz val="16"/>
        <rFont val="CordiaUPC"/>
        <family val="1"/>
      </rPr>
      <t>2</t>
    </r>
    <r>
      <rPr>
        <sz val="16"/>
        <rFont val="CordiaUPC"/>
        <family val="1"/>
      </rPr>
      <t>.</t>
    </r>
  </si>
  <si>
    <t>29.627.14</t>
  </si>
  <si>
    <t>18.092.15</t>
  </si>
  <si>
    <t>เดือนมีนาคมสำรวจไม่ได้เนื่องจากน้ำแห้ง</t>
  </si>
  <si>
    <t>เดือนเมษายนสำรวจไม่ได้เนื่องจากน้ำแห้ง</t>
  </si>
  <si>
    <t>เดือนพฤษภาคมสำรวจไม่ได้เนื่องจากน้ำแห้ง</t>
  </si>
  <si>
    <t>มกราคมน้ำไม่ไหล</t>
  </si>
  <si>
    <t>ธันวาคมน้ำไม่ไหล</t>
  </si>
  <si>
    <t>มีนาคมน้ำไม่ไหล</t>
  </si>
  <si>
    <t>Station  Y.65  Water year 2022</t>
  </si>
  <si>
    <t>79-81</t>
  </si>
  <si>
    <t>82-84</t>
  </si>
  <si>
    <t>Computed by Naruebet</t>
  </si>
  <si>
    <t>Checked by Uten</t>
  </si>
  <si>
    <t>Sediment Concentration</t>
  </si>
  <si>
    <t>Suspended Sediment</t>
  </si>
  <si>
    <t>by Weight p.p.m.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</si>
</sst>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&quot;฿&quot;* #,##0_);_(&quot;฿&quot;* \(#,##0\);_(&quot;฿&quot;* &quot;-&quot;_);_(@_)"/>
    <numFmt numFmtId="188" formatCode="_(* #,##0_);_(* \(#,##0\);_(* &quot;-&quot;_);_(@_)"/>
    <numFmt numFmtId="189" formatCode="_(&quot;฿&quot;* #,##0.00_);_(&quot;฿&quot;* \(#,##0.00\);_(&quot;฿&quot;* &quot;-&quot;??_);_(@_)"/>
    <numFmt numFmtId="190" formatCode="_(* #,##0.00_);_(* \(#,##0.00\);_(* &quot;-&quot;??_);_(@_)"/>
    <numFmt numFmtId="191" formatCode="0.000"/>
    <numFmt numFmtId="192" formatCode="0.00000"/>
    <numFmt numFmtId="193" formatCode="0.0000"/>
    <numFmt numFmtId="194" formatCode="d"/>
    <numFmt numFmtId="195" formatCode="dd\-mmm\-yy"/>
    <numFmt numFmtId="196" formatCode="mmm"/>
    <numFmt numFmtId="197" formatCode="#,##0.00000"/>
    <numFmt numFmtId="198" formatCode="d\-m"/>
    <numFmt numFmtId="199" formatCode="&quot;ใช่&quot;;&quot;ใช่&quot;;&quot;ไม่ใช่&quot;"/>
    <numFmt numFmtId="200" formatCode="&quot;จริง&quot;;&quot;จริง&quot;;&quot;เท็จ&quot;"/>
    <numFmt numFmtId="201" formatCode="&quot;เปิด&quot;;&quot;เปิด&quot;;&quot;ปิด&quot;"/>
    <numFmt numFmtId="202" formatCode="[$€-2]\ #,##0.00_);[Red]\([$€-2]\ #,##0.00\)"/>
    <numFmt numFmtId="203" formatCode="0.000000"/>
    <numFmt numFmtId="204" formatCode="0.0"/>
    <numFmt numFmtId="205" formatCode="0.00000000"/>
    <numFmt numFmtId="206" formatCode="0.0000000"/>
    <numFmt numFmtId="207" formatCode="[$-41E]d\ mmmm\ yyyy"/>
    <numFmt numFmtId="208" formatCode="[$-107041E]d\ mmm\ yy;@"/>
    <numFmt numFmtId="209" formatCode="[$-101041E]d\ mmm\ yy;@"/>
    <numFmt numFmtId="210" formatCode="mmm\-yyyy"/>
    <numFmt numFmtId="211" formatCode="[$-1010000]d/m/yy;@"/>
  </numFmts>
  <fonts count="71">
    <font>
      <sz val="16"/>
      <name val="AngsanaUPC"/>
      <family val="0"/>
    </font>
    <font>
      <b/>
      <sz val="16"/>
      <name val="AngsanaUPC"/>
      <family val="0"/>
    </font>
    <font>
      <i/>
      <sz val="16"/>
      <name val="AngsanaUPC"/>
      <family val="0"/>
    </font>
    <font>
      <b/>
      <i/>
      <sz val="16"/>
      <name val="AngsanaUPC"/>
      <family val="0"/>
    </font>
    <font>
      <sz val="14"/>
      <name val="JasmineUPC"/>
      <family val="1"/>
    </font>
    <font>
      <sz val="14"/>
      <name val="Cordia New"/>
      <family val="2"/>
    </font>
    <font>
      <sz val="16"/>
      <name val="CordiaUPC"/>
      <family val="1"/>
    </font>
    <font>
      <b/>
      <sz val="20"/>
      <name val="CordiaUPC"/>
      <family val="2"/>
    </font>
    <font>
      <vertAlign val="superscript"/>
      <sz val="16"/>
      <name val="CordiaUPC"/>
      <family val="1"/>
    </font>
    <font>
      <b/>
      <sz val="14"/>
      <color indexed="10"/>
      <name val="DilleniaUPC"/>
      <family val="1"/>
    </font>
    <font>
      <sz val="14"/>
      <name val="DilleniaUPC"/>
      <family val="1"/>
    </font>
    <font>
      <vertAlign val="superscript"/>
      <sz val="14"/>
      <name val="DilleniaUPC"/>
      <family val="1"/>
    </font>
    <font>
      <sz val="18"/>
      <name val="DilleniaUPC"/>
      <family val="1"/>
    </font>
    <font>
      <sz val="16"/>
      <name val="DilleniaUPC"/>
      <family val="1"/>
    </font>
    <font>
      <sz val="14"/>
      <name val="AngsanaUPC"/>
      <family val="1"/>
    </font>
    <font>
      <sz val="13"/>
      <name val="AngsanaUPC"/>
      <family val="1"/>
    </font>
    <font>
      <sz val="10"/>
      <name val="Tahoma"/>
      <family val="2"/>
    </font>
    <font>
      <sz val="16"/>
      <color indexed="10"/>
      <name val="CordiaUPC"/>
      <family val="1"/>
    </font>
    <font>
      <sz val="14"/>
      <name val="CordiaUPC"/>
      <family val="1"/>
    </font>
    <font>
      <sz val="10"/>
      <name val="CordiaUPC"/>
      <family val="1"/>
    </font>
    <font>
      <u val="single"/>
      <sz val="12"/>
      <color indexed="12"/>
      <name val="AngsanaUPC"/>
      <family val="1"/>
    </font>
    <font>
      <u val="single"/>
      <sz val="12"/>
      <color indexed="36"/>
      <name val="AngsanaUPC"/>
      <family val="1"/>
    </font>
    <font>
      <sz val="8"/>
      <name val="AngsanaUPC"/>
      <family val="1"/>
    </font>
    <font>
      <b/>
      <sz val="14"/>
      <name val="AngsanaUPC"/>
      <family val="1"/>
    </font>
    <font>
      <sz val="14"/>
      <name val="Angsana New"/>
      <family val="1"/>
    </font>
    <font>
      <sz val="12"/>
      <name val="CordiaUPC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8"/>
      <name val="CordiaUPC"/>
      <family val="1"/>
    </font>
    <font>
      <sz val="16"/>
      <color indexed="8"/>
      <name val="DilleniaUPC"/>
      <family val="0"/>
    </font>
    <font>
      <sz val="16"/>
      <color indexed="8"/>
      <name val="TH SarabunPSK"/>
      <family val="0"/>
    </font>
    <font>
      <b/>
      <sz val="18"/>
      <color indexed="8"/>
      <name val="TH SarabunPSK"/>
      <family val="0"/>
    </font>
    <font>
      <b/>
      <vertAlign val="superscript"/>
      <sz val="18"/>
      <color indexed="8"/>
      <name val="TH SarabunPSK"/>
      <family val="0"/>
    </font>
    <font>
      <sz val="12"/>
      <color indexed="8"/>
      <name val="TH SarabunPSK"/>
      <family val="0"/>
    </font>
    <font>
      <vertAlign val="superscript"/>
      <sz val="16"/>
      <color indexed="8"/>
      <name val="TH SarabunPSK"/>
      <family val="0"/>
    </font>
    <font>
      <b/>
      <sz val="16.5"/>
      <color indexed="8"/>
      <name val="TH SarabunPSK"/>
      <family val="0"/>
    </font>
    <font>
      <sz val="12"/>
      <color indexed="8"/>
      <name val="Dillen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rgb="FFFF0000"/>
      <name val="CordiaUPC"/>
      <family val="1"/>
    </font>
    <font>
      <sz val="16"/>
      <color theme="1"/>
      <name val="CordiaUPC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gray0625">
        <bgColor indexed="9"/>
      </patternFill>
    </fill>
    <fill>
      <patternFill patternType="solid">
        <fgColor indexed="5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>
        <color rgb="FFFF0000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 style="thin"/>
      <right style="thin"/>
      <top style="thin"/>
      <bottom style="medium">
        <color rgb="FFFF0000"/>
      </bottom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 style="thin"/>
      <right style="thin"/>
      <top style="thin"/>
      <bottom style="thick">
        <color rgb="FFFF0000"/>
      </bottom>
    </border>
    <border>
      <left style="thin"/>
      <right style="thin"/>
      <top>
        <color indexed="63"/>
      </top>
      <bottom style="thick">
        <color rgb="FFFF0000"/>
      </bottom>
    </border>
    <border>
      <left>
        <color indexed="63"/>
      </left>
      <right>
        <color indexed="63"/>
      </right>
      <top style="thick">
        <color rgb="FFFF0000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" fillId="0" borderId="0">
      <alignment/>
      <protection/>
    </xf>
    <xf numFmtId="0" fontId="54" fillId="20" borderId="1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21" borderId="2" applyNumberFormat="0" applyAlignment="0" applyProtection="0"/>
    <xf numFmtId="0" fontId="59" fillId="0" borderId="3" applyNumberFormat="0" applyFill="0" applyAlignment="0" applyProtection="0"/>
    <xf numFmtId="0" fontId="60" fillId="22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61" fillId="23" borderId="1" applyNumberFormat="0" applyAlignment="0" applyProtection="0"/>
    <xf numFmtId="0" fontId="62" fillId="24" borderId="0" applyNumberFormat="0" applyBorder="0" applyAlignment="0" applyProtection="0"/>
    <xf numFmtId="9" fontId="0" fillId="0" borderId="0" applyFont="0" applyFill="0" applyBorder="0" applyAlignment="0" applyProtection="0"/>
    <xf numFmtId="0" fontId="63" fillId="0" borderId="4" applyNumberFormat="0" applyFill="0" applyAlignment="0" applyProtection="0"/>
    <xf numFmtId="0" fontId="64" fillId="25" borderId="0" applyNumberFormat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65" fillId="20" borderId="5" applyNumberFormat="0" applyAlignment="0" applyProtection="0"/>
    <xf numFmtId="0" fontId="0" fillId="32" borderId="6" applyNumberFormat="0" applyFont="0" applyAlignment="0" applyProtection="0"/>
    <xf numFmtId="0" fontId="66" fillId="0" borderId="7" applyNumberFormat="0" applyFill="0" applyAlignment="0" applyProtection="0"/>
    <xf numFmtId="0" fontId="67" fillId="0" borderId="8" applyNumberFormat="0" applyFill="0" applyAlignment="0" applyProtection="0"/>
    <xf numFmtId="0" fontId="68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269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Continuous"/>
    </xf>
    <xf numFmtId="0" fontId="6" fillId="0" borderId="1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 quotePrefix="1">
      <alignment horizontal="center"/>
    </xf>
    <xf numFmtId="0" fontId="6" fillId="0" borderId="0" xfId="0" applyFont="1" applyAlignment="1">
      <alignment/>
    </xf>
    <xf numFmtId="0" fontId="6" fillId="0" borderId="0" xfId="45" applyFont="1">
      <alignment/>
      <protection/>
    </xf>
    <xf numFmtId="191" fontId="6" fillId="0" borderId="0" xfId="45" applyNumberFormat="1" applyFont="1">
      <alignment/>
      <protection/>
    </xf>
    <xf numFmtId="192" fontId="6" fillId="0" borderId="0" xfId="0" applyNumberFormat="1" applyFont="1" applyBorder="1" applyAlignment="1">
      <alignment/>
    </xf>
    <xf numFmtId="191" fontId="6" fillId="0" borderId="0" xfId="0" applyNumberFormat="1" applyFont="1" applyBorder="1" applyAlignment="1">
      <alignment/>
    </xf>
    <xf numFmtId="0" fontId="10" fillId="0" borderId="0" xfId="46" applyFont="1">
      <alignment/>
      <protection/>
    </xf>
    <xf numFmtId="0" fontId="10" fillId="0" borderId="0" xfId="46" applyFont="1" applyAlignment="1">
      <alignment horizontal="right" vertical="center"/>
      <protection/>
    </xf>
    <xf numFmtId="191" fontId="10" fillId="0" borderId="0" xfId="46" applyNumberFormat="1" applyFont="1" applyAlignment="1">
      <alignment horizontal="right" vertical="center"/>
      <protection/>
    </xf>
    <xf numFmtId="0" fontId="12" fillId="0" borderId="0" xfId="46" applyFont="1">
      <alignment/>
      <protection/>
    </xf>
    <xf numFmtId="0" fontId="13" fillId="0" borderId="0" xfId="0" applyFont="1" applyAlignment="1">
      <alignment horizontal="right"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15" fontId="14" fillId="0" borderId="0" xfId="35" applyNumberFormat="1" applyFont="1" applyAlignment="1">
      <alignment horizontal="center"/>
      <protection/>
    </xf>
    <xf numFmtId="194" fontId="14" fillId="0" borderId="0" xfId="35" applyNumberFormat="1" applyFont="1" applyAlignment="1">
      <alignment horizontal="center"/>
      <protection/>
    </xf>
    <xf numFmtId="2" fontId="15" fillId="0" borderId="0" xfId="35" applyNumberFormat="1" applyFont="1">
      <alignment/>
      <protection/>
    </xf>
    <xf numFmtId="0" fontId="0" fillId="0" borderId="0" xfId="35" applyFont="1" applyBorder="1" applyAlignment="1">
      <alignment horizontal="center"/>
      <protection/>
    </xf>
    <xf numFmtId="0" fontId="14" fillId="0" borderId="0" xfId="35" applyFont="1">
      <alignment/>
      <protection/>
    </xf>
    <xf numFmtId="191" fontId="10" fillId="0" borderId="11" xfId="0" applyNumberFormat="1" applyFont="1" applyBorder="1" applyAlignment="1">
      <alignment/>
    </xf>
    <xf numFmtId="0" fontId="13" fillId="0" borderId="0" xfId="35" applyFont="1" applyAlignment="1">
      <alignment horizontal="right" vertical="center"/>
      <protection/>
    </xf>
    <xf numFmtId="0" fontId="13" fillId="0" borderId="0" xfId="35" applyFont="1" applyAlignment="1">
      <alignment horizontal="center" vertical="center"/>
      <protection/>
    </xf>
    <xf numFmtId="0" fontId="13" fillId="0" borderId="0" xfId="35" applyFont="1" applyAlignment="1">
      <alignment horizontal="left" vertical="center"/>
      <protection/>
    </xf>
    <xf numFmtId="191" fontId="0" fillId="0" borderId="0" xfId="35" applyNumberFormat="1" applyFont="1" applyBorder="1" applyAlignment="1">
      <alignment horizontal="center"/>
      <protection/>
    </xf>
    <xf numFmtId="0" fontId="14" fillId="0" borderId="0" xfId="35" applyFont="1" applyAlignment="1">
      <alignment vertical="center"/>
      <protection/>
    </xf>
    <xf numFmtId="0" fontId="0" fillId="0" borderId="0" xfId="35" applyFont="1" applyAlignment="1">
      <alignment horizontal="center" vertical="center"/>
      <protection/>
    </xf>
    <xf numFmtId="2" fontId="0" fillId="0" borderId="0" xfId="35" applyNumberFormat="1" applyFont="1" applyBorder="1" applyAlignment="1">
      <alignment horizontal="center"/>
      <protection/>
    </xf>
    <xf numFmtId="15" fontId="14" fillId="0" borderId="0" xfId="35" applyNumberFormat="1" applyFont="1">
      <alignment/>
      <protection/>
    </xf>
    <xf numFmtId="194" fontId="14" fillId="0" borderId="0" xfId="35" applyNumberFormat="1" applyFont="1">
      <alignment/>
      <protection/>
    </xf>
    <xf numFmtId="0" fontId="15" fillId="0" borderId="0" xfId="35" applyFont="1">
      <alignment/>
      <protection/>
    </xf>
    <xf numFmtId="0" fontId="6" fillId="0" borderId="12" xfId="0" applyFont="1" applyBorder="1" applyAlignment="1" quotePrefix="1">
      <alignment horizontal="center"/>
    </xf>
    <xf numFmtId="0" fontId="6" fillId="0" borderId="0" xfId="45" applyFont="1" applyBorder="1">
      <alignment/>
      <protection/>
    </xf>
    <xf numFmtId="0" fontId="6" fillId="0" borderId="0" xfId="45" applyFont="1" applyBorder="1" applyAlignment="1">
      <alignment horizontal="center"/>
      <protection/>
    </xf>
    <xf numFmtId="191" fontId="6" fillId="0" borderId="0" xfId="45" applyNumberFormat="1" applyFont="1" applyFill="1" applyBorder="1">
      <alignment/>
      <protection/>
    </xf>
    <xf numFmtId="191" fontId="6" fillId="0" borderId="0" xfId="45" applyNumberFormat="1" applyFont="1" applyFill="1" applyBorder="1" applyAlignment="1">
      <alignment horizontal="right"/>
      <protection/>
    </xf>
    <xf numFmtId="192" fontId="6" fillId="0" borderId="0" xfId="45" applyNumberFormat="1" applyFont="1" applyBorder="1">
      <alignment/>
      <protection/>
    </xf>
    <xf numFmtId="191" fontId="6" fillId="0" borderId="0" xfId="0" applyNumberFormat="1" applyFont="1" applyBorder="1" applyAlignment="1">
      <alignment horizontal="right"/>
    </xf>
    <xf numFmtId="191" fontId="6" fillId="0" borderId="0" xfId="0" applyNumberFormat="1" applyFont="1" applyFill="1" applyBorder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191" fontId="6" fillId="0" borderId="0" xfId="0" applyNumberFormat="1" applyFont="1" applyFill="1" applyBorder="1" applyAlignment="1">
      <alignment horizontal="right"/>
    </xf>
    <xf numFmtId="191" fontId="6" fillId="0" borderId="0" xfId="0" applyNumberFormat="1" applyFont="1" applyFill="1" applyAlignment="1">
      <alignment/>
    </xf>
    <xf numFmtId="191" fontId="14" fillId="0" borderId="0" xfId="35" applyNumberFormat="1" applyFont="1">
      <alignment/>
      <protection/>
    </xf>
    <xf numFmtId="2" fontId="14" fillId="0" borderId="0" xfId="35" applyNumberFormat="1" applyFont="1">
      <alignment/>
      <protection/>
    </xf>
    <xf numFmtId="209" fontId="6" fillId="0" borderId="0" xfId="0" applyNumberFormat="1" applyFont="1" applyAlignment="1">
      <alignment/>
    </xf>
    <xf numFmtId="198" fontId="6" fillId="0" borderId="0" xfId="45" applyNumberFormat="1" applyFont="1" applyBorder="1" applyAlignment="1" quotePrefix="1">
      <alignment horizontal="center"/>
      <protection/>
    </xf>
    <xf numFmtId="0" fontId="6" fillId="0" borderId="0" xfId="45" applyFont="1" applyBorder="1" applyAlignment="1" quotePrefix="1">
      <alignment horizontal="center"/>
      <protection/>
    </xf>
    <xf numFmtId="49" fontId="6" fillId="0" borderId="0" xfId="0" applyNumberFormat="1" applyFont="1" applyBorder="1" applyAlignment="1">
      <alignment horizontal="center"/>
    </xf>
    <xf numFmtId="14" fontId="6" fillId="0" borderId="0" xfId="0" applyNumberFormat="1" applyFont="1" applyAlignment="1">
      <alignment/>
    </xf>
    <xf numFmtId="191" fontId="6" fillId="0" borderId="0" xfId="0" applyNumberFormat="1" applyFont="1" applyFill="1" applyAlignment="1">
      <alignment horizontal="centerContinuous"/>
    </xf>
    <xf numFmtId="191" fontId="6" fillId="0" borderId="13" xfId="0" applyNumberFormat="1" applyFont="1" applyFill="1" applyBorder="1" applyAlignment="1">
      <alignment horizontal="centerContinuous" vertical="center"/>
    </xf>
    <xf numFmtId="191" fontId="6" fillId="0" borderId="14" xfId="0" applyNumberFormat="1" applyFont="1" applyFill="1" applyBorder="1" applyAlignment="1">
      <alignment horizontal="center" vertical="center"/>
    </xf>
    <xf numFmtId="191" fontId="6" fillId="0" borderId="15" xfId="0" applyNumberFormat="1" applyFont="1" applyFill="1" applyBorder="1" applyAlignment="1" quotePrefix="1">
      <alignment horizontal="center"/>
    </xf>
    <xf numFmtId="191" fontId="6" fillId="0" borderId="16" xfId="0" applyNumberFormat="1" applyFont="1" applyFill="1" applyBorder="1" applyAlignment="1">
      <alignment horizontal="centerContinuous" vertical="center"/>
    </xf>
    <xf numFmtId="191" fontId="6" fillId="0" borderId="17" xfId="0" applyNumberFormat="1" applyFont="1" applyFill="1" applyBorder="1" applyAlignment="1">
      <alignment horizontal="center" vertical="center" wrapText="1"/>
    </xf>
    <xf numFmtId="191" fontId="6" fillId="0" borderId="14" xfId="0" applyNumberFormat="1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center"/>
    </xf>
    <xf numFmtId="209" fontId="7" fillId="0" borderId="0" xfId="0" applyNumberFormat="1" applyFont="1" applyAlignment="1">
      <alignment horizontal="centerContinuous"/>
    </xf>
    <xf numFmtId="209" fontId="6" fillId="0" borderId="19" xfId="0" applyNumberFormat="1" applyFont="1" applyBorder="1" applyAlignment="1">
      <alignment horizontal="center"/>
    </xf>
    <xf numFmtId="209" fontId="6" fillId="0" borderId="20" xfId="0" applyNumberFormat="1" applyFont="1" applyBorder="1" applyAlignment="1">
      <alignment horizontal="center"/>
    </xf>
    <xf numFmtId="209" fontId="6" fillId="0" borderId="21" xfId="0" applyNumberFormat="1" applyFont="1" applyBorder="1" applyAlignment="1" quotePrefix="1">
      <alignment horizontal="center"/>
    </xf>
    <xf numFmtId="0" fontId="24" fillId="0" borderId="0" xfId="0" applyFont="1" applyAlignment="1">
      <alignment/>
    </xf>
    <xf numFmtId="0" fontId="23" fillId="0" borderId="22" xfId="47" applyFont="1" applyBorder="1" applyAlignment="1">
      <alignment horizontal="center"/>
      <protection/>
    </xf>
    <xf numFmtId="0" fontId="23" fillId="0" borderId="23" xfId="47" applyFont="1" applyBorder="1" applyAlignment="1">
      <alignment horizontal="center"/>
      <protection/>
    </xf>
    <xf numFmtId="0" fontId="23" fillId="0" borderId="24" xfId="47" applyFont="1" applyBorder="1" applyAlignment="1">
      <alignment horizontal="center"/>
      <protection/>
    </xf>
    <xf numFmtId="0" fontId="23" fillId="0" borderId="25" xfId="47" applyFont="1" applyBorder="1" applyAlignment="1">
      <alignment horizontal="center"/>
      <protection/>
    </xf>
    <xf numFmtId="0" fontId="23" fillId="0" borderId="0" xfId="47" applyFont="1" applyBorder="1" applyAlignment="1">
      <alignment horizontal="center"/>
      <protection/>
    </xf>
    <xf numFmtId="0" fontId="23" fillId="0" borderId="26" xfId="47" applyFont="1" applyBorder="1" applyAlignment="1">
      <alignment horizontal="center"/>
      <protection/>
    </xf>
    <xf numFmtId="0" fontId="23" fillId="0" borderId="25" xfId="47" applyFont="1" applyBorder="1">
      <alignment/>
      <protection/>
    </xf>
    <xf numFmtId="0" fontId="23" fillId="0" borderId="26" xfId="47" applyFont="1" applyBorder="1">
      <alignment/>
      <protection/>
    </xf>
    <xf numFmtId="0" fontId="23" fillId="0" borderId="27" xfId="47" applyFont="1" applyBorder="1">
      <alignment/>
      <protection/>
    </xf>
    <xf numFmtId="0" fontId="23" fillId="0" borderId="28" xfId="47" applyFont="1" applyBorder="1" applyAlignment="1">
      <alignment horizontal="center"/>
      <protection/>
    </xf>
    <xf numFmtId="0" fontId="23" fillId="0" borderId="29" xfId="47" applyFont="1" applyBorder="1" applyAlignment="1">
      <alignment horizontal="center"/>
      <protection/>
    </xf>
    <xf numFmtId="209" fontId="0" fillId="0" borderId="30" xfId="47" applyNumberFormat="1" applyFont="1" applyBorder="1" applyAlignment="1">
      <alignment horizontal="center"/>
      <protection/>
    </xf>
    <xf numFmtId="0" fontId="0" fillId="0" borderId="30" xfId="47" applyBorder="1" applyAlignment="1">
      <alignment horizontal="center"/>
      <protection/>
    </xf>
    <xf numFmtId="193" fontId="0" fillId="0" borderId="30" xfId="47" applyNumberFormat="1" applyBorder="1">
      <alignment/>
      <protection/>
    </xf>
    <xf numFmtId="2" fontId="0" fillId="0" borderId="30" xfId="47" applyNumberFormat="1" applyBorder="1">
      <alignment/>
      <protection/>
    </xf>
    <xf numFmtId="2" fontId="0" fillId="0" borderId="31" xfId="47" applyNumberFormat="1" applyBorder="1">
      <alignment/>
      <protection/>
    </xf>
    <xf numFmtId="2" fontId="0" fillId="0" borderId="28" xfId="47" applyNumberFormat="1" applyBorder="1">
      <alignment/>
      <protection/>
    </xf>
    <xf numFmtId="0" fontId="0" fillId="0" borderId="30" xfId="0" applyBorder="1" applyAlignment="1">
      <alignment/>
    </xf>
    <xf numFmtId="209" fontId="23" fillId="0" borderId="22" xfId="47" applyNumberFormat="1" applyFont="1" applyBorder="1" applyAlignment="1">
      <alignment horizontal="center"/>
      <protection/>
    </xf>
    <xf numFmtId="209" fontId="23" fillId="0" borderId="25" xfId="47" applyNumberFormat="1" applyFont="1" applyBorder="1" applyAlignment="1">
      <alignment horizontal="center"/>
      <protection/>
    </xf>
    <xf numFmtId="209" fontId="23" fillId="0" borderId="25" xfId="47" applyNumberFormat="1" applyFont="1" applyBorder="1">
      <alignment/>
      <protection/>
    </xf>
    <xf numFmtId="209" fontId="23" fillId="0" borderId="28" xfId="47" applyNumberFormat="1" applyFont="1" applyBorder="1">
      <alignment/>
      <protection/>
    </xf>
    <xf numFmtId="209" fontId="0" fillId="0" borderId="30" xfId="0" applyNumberFormat="1" applyBorder="1" applyAlignment="1">
      <alignment/>
    </xf>
    <xf numFmtId="209" fontId="0" fillId="0" borderId="0" xfId="0" applyNumberFormat="1" applyAlignment="1">
      <alignment/>
    </xf>
    <xf numFmtId="0" fontId="0" fillId="0" borderId="30" xfId="0" applyBorder="1" applyAlignment="1">
      <alignment horizontal="center"/>
    </xf>
    <xf numFmtId="192" fontId="23" fillId="33" borderId="23" xfId="47" applyNumberFormat="1" applyFont="1" applyFill="1" applyBorder="1" applyAlignment="1">
      <alignment horizontal="center"/>
      <protection/>
    </xf>
    <xf numFmtId="192" fontId="23" fillId="33" borderId="0" xfId="47" applyNumberFormat="1" applyFont="1" applyFill="1" applyBorder="1" applyAlignment="1">
      <alignment horizontal="center"/>
      <protection/>
    </xf>
    <xf numFmtId="192" fontId="23" fillId="33" borderId="27" xfId="47" applyNumberFormat="1" applyFont="1" applyFill="1" applyBorder="1">
      <alignment/>
      <protection/>
    </xf>
    <xf numFmtId="192" fontId="0" fillId="33" borderId="30" xfId="47" applyNumberFormat="1" applyFill="1" applyBorder="1">
      <alignment/>
      <protection/>
    </xf>
    <xf numFmtId="192" fontId="0" fillId="0" borderId="0" xfId="0" applyNumberFormat="1" applyAlignment="1">
      <alignment/>
    </xf>
    <xf numFmtId="193" fontId="23" fillId="0" borderId="22" xfId="47" applyNumberFormat="1" applyFont="1" applyBorder="1" applyAlignment="1">
      <alignment horizontal="center"/>
      <protection/>
    </xf>
    <xf numFmtId="193" fontId="23" fillId="0" borderId="23" xfId="47" applyNumberFormat="1" applyFont="1" applyBorder="1" applyAlignment="1">
      <alignment horizontal="center"/>
      <protection/>
    </xf>
    <xf numFmtId="193" fontId="23" fillId="0" borderId="25" xfId="47" applyNumberFormat="1" applyFont="1" applyBorder="1" applyAlignment="1">
      <alignment horizontal="center"/>
      <protection/>
    </xf>
    <xf numFmtId="193" fontId="23" fillId="0" borderId="0" xfId="47" applyNumberFormat="1" applyFont="1" applyBorder="1" applyAlignment="1">
      <alignment horizontal="center"/>
      <protection/>
    </xf>
    <xf numFmtId="193" fontId="23" fillId="0" borderId="28" xfId="47" applyNumberFormat="1" applyFont="1" applyBorder="1" applyAlignment="1">
      <alignment horizontal="center"/>
      <protection/>
    </xf>
    <xf numFmtId="193" fontId="23" fillId="0" borderId="27" xfId="47" applyNumberFormat="1" applyFont="1" applyBorder="1" applyAlignment="1">
      <alignment horizontal="center"/>
      <protection/>
    </xf>
    <xf numFmtId="193" fontId="0" fillId="0" borderId="30" xfId="0" applyNumberFormat="1" applyBorder="1" applyAlignment="1">
      <alignment/>
    </xf>
    <xf numFmtId="193" fontId="0" fillId="0" borderId="0" xfId="0" applyNumberFormat="1" applyAlignment="1">
      <alignment/>
    </xf>
    <xf numFmtId="49" fontId="6" fillId="0" borderId="0" xfId="0" applyNumberFormat="1" applyFont="1" applyAlignment="1">
      <alignment horizontal="center"/>
    </xf>
    <xf numFmtId="193" fontId="0" fillId="0" borderId="30" xfId="47" applyNumberFormat="1" applyFont="1" applyBorder="1">
      <alignment/>
      <protection/>
    </xf>
    <xf numFmtId="192" fontId="0" fillId="33" borderId="30" xfId="47" applyNumberFormat="1" applyFont="1" applyFill="1" applyBorder="1">
      <alignment/>
      <protection/>
    </xf>
    <xf numFmtId="2" fontId="0" fillId="0" borderId="30" xfId="47" applyNumberFormat="1" applyFont="1" applyBorder="1">
      <alignment/>
      <protection/>
    </xf>
    <xf numFmtId="0" fontId="0" fillId="0" borderId="30" xfId="47" applyFont="1" applyBorder="1" applyAlignment="1">
      <alignment horizontal="center"/>
      <protection/>
    </xf>
    <xf numFmtId="2" fontId="0" fillId="0" borderId="30" xfId="0" applyNumberFormat="1" applyBorder="1" applyAlignment="1">
      <alignment/>
    </xf>
    <xf numFmtId="209" fontId="0" fillId="0" borderId="28" xfId="0" applyNumberFormat="1" applyBorder="1" applyAlignment="1">
      <alignment/>
    </xf>
    <xf numFmtId="0" fontId="0" fillId="0" borderId="28" xfId="0" applyBorder="1" applyAlignment="1">
      <alignment horizontal="center"/>
    </xf>
    <xf numFmtId="193" fontId="0" fillId="0" borderId="28" xfId="0" applyNumberFormat="1" applyBorder="1" applyAlignment="1">
      <alignment/>
    </xf>
    <xf numFmtId="193" fontId="0" fillId="0" borderId="28" xfId="47" applyNumberFormat="1" applyFont="1" applyBorder="1">
      <alignment/>
      <protection/>
    </xf>
    <xf numFmtId="192" fontId="0" fillId="33" borderId="28" xfId="47" applyNumberFormat="1" applyFont="1" applyFill="1" applyBorder="1">
      <alignment/>
      <protection/>
    </xf>
    <xf numFmtId="2" fontId="0" fillId="0" borderId="28" xfId="47" applyNumberFormat="1" applyFont="1" applyBorder="1">
      <alignment/>
      <protection/>
    </xf>
    <xf numFmtId="2" fontId="0" fillId="0" borderId="28" xfId="0" applyNumberFormat="1" applyBorder="1" applyAlignment="1">
      <alignment/>
    </xf>
    <xf numFmtId="0" fontId="0" fillId="0" borderId="28" xfId="0" applyBorder="1" applyAlignment="1">
      <alignment/>
    </xf>
    <xf numFmtId="209" fontId="0" fillId="0" borderId="32" xfId="0" applyNumberFormat="1" applyBorder="1" applyAlignment="1">
      <alignment/>
    </xf>
    <xf numFmtId="0" fontId="0" fillId="0" borderId="32" xfId="0" applyBorder="1" applyAlignment="1">
      <alignment horizontal="center"/>
    </xf>
    <xf numFmtId="193" fontId="0" fillId="0" borderId="32" xfId="0" applyNumberFormat="1" applyBorder="1" applyAlignment="1">
      <alignment/>
    </xf>
    <xf numFmtId="193" fontId="0" fillId="0" borderId="32" xfId="47" applyNumberFormat="1" applyFont="1" applyBorder="1">
      <alignment/>
      <protection/>
    </xf>
    <xf numFmtId="192" fontId="0" fillId="33" borderId="32" xfId="47" applyNumberFormat="1" applyFont="1" applyFill="1" applyBorder="1">
      <alignment/>
      <protection/>
    </xf>
    <xf numFmtId="2" fontId="0" fillId="0" borderId="32" xfId="47" applyNumberFormat="1" applyFont="1" applyBorder="1">
      <alignment/>
      <protection/>
    </xf>
    <xf numFmtId="2" fontId="0" fillId="0" borderId="32" xfId="0" applyNumberFormat="1" applyBorder="1" applyAlignment="1">
      <alignment/>
    </xf>
    <xf numFmtId="0" fontId="0" fillId="0" borderId="32" xfId="0" applyBorder="1" applyAlignment="1">
      <alignment/>
    </xf>
    <xf numFmtId="191" fontId="6" fillId="0" borderId="33" xfId="0" applyNumberFormat="1" applyFont="1" applyFill="1" applyBorder="1" applyAlignment="1">
      <alignment/>
    </xf>
    <xf numFmtId="49" fontId="6" fillId="0" borderId="33" xfId="0" applyNumberFormat="1" applyFont="1" applyBorder="1" applyAlignment="1">
      <alignment horizontal="center"/>
    </xf>
    <xf numFmtId="191" fontId="6" fillId="0" borderId="33" xfId="0" applyNumberFormat="1" applyFont="1" applyBorder="1" applyAlignment="1">
      <alignment/>
    </xf>
    <xf numFmtId="0" fontId="6" fillId="0" borderId="33" xfId="0" applyFont="1" applyBorder="1" applyAlignment="1">
      <alignment/>
    </xf>
    <xf numFmtId="0" fontId="10" fillId="0" borderId="23" xfId="46" applyFont="1" applyBorder="1">
      <alignment/>
      <protection/>
    </xf>
    <xf numFmtId="0" fontId="10" fillId="0" borderId="0" xfId="46" applyFont="1" applyBorder="1">
      <alignment/>
      <protection/>
    </xf>
    <xf numFmtId="209" fontId="0" fillId="0" borderId="34" xfId="0" applyNumberFormat="1" applyBorder="1" applyAlignment="1">
      <alignment/>
    </xf>
    <xf numFmtId="0" fontId="0" fillId="0" borderId="34" xfId="0" applyBorder="1" applyAlignment="1">
      <alignment horizontal="center"/>
    </xf>
    <xf numFmtId="193" fontId="0" fillId="0" borderId="34" xfId="0" applyNumberFormat="1" applyBorder="1" applyAlignment="1">
      <alignment/>
    </xf>
    <xf numFmtId="0" fontId="0" fillId="0" borderId="34" xfId="0" applyBorder="1" applyAlignment="1">
      <alignment/>
    </xf>
    <xf numFmtId="192" fontId="0" fillId="33" borderId="34" xfId="47" applyNumberFormat="1" applyFont="1" applyFill="1" applyBorder="1">
      <alignment/>
      <protection/>
    </xf>
    <xf numFmtId="0" fontId="6" fillId="0" borderId="33" xfId="45" applyFont="1" applyBorder="1" applyAlignment="1">
      <alignment horizontal="center"/>
      <protection/>
    </xf>
    <xf numFmtId="191" fontId="6" fillId="0" borderId="33" xfId="45" applyNumberFormat="1" applyFont="1" applyFill="1" applyBorder="1" applyAlignment="1">
      <alignment horizontal="right"/>
      <protection/>
    </xf>
    <xf numFmtId="191" fontId="6" fillId="0" borderId="33" xfId="0" applyNumberFormat="1" applyFont="1" applyBorder="1" applyAlignment="1">
      <alignment horizontal="right"/>
    </xf>
    <xf numFmtId="192" fontId="6" fillId="0" borderId="33" xfId="0" applyNumberFormat="1" applyFont="1" applyBorder="1" applyAlignment="1">
      <alignment/>
    </xf>
    <xf numFmtId="209" fontId="0" fillId="0" borderId="30" xfId="0" applyNumberFormat="1" applyFont="1" applyBorder="1" applyAlignment="1">
      <alignment/>
    </xf>
    <xf numFmtId="209" fontId="6" fillId="0" borderId="0" xfId="0" applyNumberFormat="1" applyFont="1" applyBorder="1" applyAlignment="1">
      <alignment/>
    </xf>
    <xf numFmtId="193" fontId="0" fillId="0" borderId="34" xfId="47" applyNumberFormat="1" applyFont="1" applyBorder="1">
      <alignment/>
      <protection/>
    </xf>
    <xf numFmtId="2" fontId="0" fillId="0" borderId="34" xfId="47" applyNumberFormat="1" applyFont="1" applyBorder="1">
      <alignment/>
      <protection/>
    </xf>
    <xf numFmtId="0" fontId="0" fillId="0" borderId="34" xfId="47" applyFont="1" applyBorder="1" applyAlignment="1">
      <alignment horizontal="center"/>
      <protection/>
    </xf>
    <xf numFmtId="2" fontId="0" fillId="0" borderId="34" xfId="0" applyNumberFormat="1" applyBorder="1" applyAlignment="1">
      <alignment/>
    </xf>
    <xf numFmtId="0" fontId="19" fillId="0" borderId="26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 horizontal="center"/>
    </xf>
    <xf numFmtId="209" fontId="6" fillId="0" borderId="0" xfId="45" applyNumberFormat="1" applyFont="1" applyBorder="1" applyAlignment="1">
      <alignment horizontal="right"/>
      <protection/>
    </xf>
    <xf numFmtId="191" fontId="6" fillId="0" borderId="0" xfId="45" applyNumberFormat="1" applyFont="1" applyBorder="1" applyAlignment="1">
      <alignment horizontal="right"/>
      <protection/>
    </xf>
    <xf numFmtId="209" fontId="6" fillId="0" borderId="0" xfId="0" applyNumberFormat="1" applyFont="1" applyAlignment="1">
      <alignment horizontal="right"/>
    </xf>
    <xf numFmtId="209" fontId="6" fillId="0" borderId="0" xfId="0" applyNumberFormat="1" applyFont="1" applyBorder="1" applyAlignment="1">
      <alignment horizontal="right"/>
    </xf>
    <xf numFmtId="2" fontId="0" fillId="0" borderId="25" xfId="0" applyNumberFormat="1" applyFill="1" applyBorder="1" applyAlignment="1">
      <alignment/>
    </xf>
    <xf numFmtId="0" fontId="0" fillId="0" borderId="25" xfId="0" applyFill="1" applyBorder="1" applyAlignment="1">
      <alignment horizontal="center"/>
    </xf>
    <xf numFmtId="191" fontId="6" fillId="0" borderId="0" xfId="0" applyNumberFormat="1" applyFont="1" applyAlignment="1">
      <alignment horizontal="right"/>
    </xf>
    <xf numFmtId="191" fontId="6" fillId="0" borderId="0" xfId="0" applyNumberFormat="1" applyFont="1" applyBorder="1" applyAlignment="1" quotePrefix="1">
      <alignment horizontal="right"/>
    </xf>
    <xf numFmtId="191" fontId="6" fillId="0" borderId="33" xfId="45" applyNumberFormat="1" applyFont="1" applyBorder="1" applyAlignment="1">
      <alignment horizontal="right"/>
      <protection/>
    </xf>
    <xf numFmtId="191" fontId="6" fillId="0" borderId="17" xfId="0" applyNumberFormat="1" applyFont="1" applyFill="1" applyBorder="1" applyAlignment="1">
      <alignment horizontal="center" vertical="center"/>
    </xf>
    <xf numFmtId="0" fontId="6" fillId="0" borderId="35" xfId="0" applyFont="1" applyBorder="1" applyAlignment="1">
      <alignment/>
    </xf>
    <xf numFmtId="0" fontId="6" fillId="0" borderId="35" xfId="45" applyFont="1" applyBorder="1" applyAlignment="1">
      <alignment horizontal="center"/>
      <protection/>
    </xf>
    <xf numFmtId="209" fontId="6" fillId="0" borderId="35" xfId="0" applyNumberFormat="1" applyFont="1" applyBorder="1" applyAlignment="1">
      <alignment/>
    </xf>
    <xf numFmtId="191" fontId="6" fillId="0" borderId="35" xfId="0" applyNumberFormat="1" applyFont="1" applyFill="1" applyBorder="1" applyAlignment="1">
      <alignment/>
    </xf>
    <xf numFmtId="191" fontId="6" fillId="0" borderId="35" xfId="0" applyNumberFormat="1" applyFont="1" applyBorder="1" applyAlignment="1">
      <alignment/>
    </xf>
    <xf numFmtId="191" fontId="6" fillId="0" borderId="35" xfId="0" applyNumberFormat="1" applyFont="1" applyBorder="1" applyAlignment="1">
      <alignment horizontal="right"/>
    </xf>
    <xf numFmtId="49" fontId="6" fillId="0" borderId="35" xfId="0" applyNumberFormat="1" applyFont="1" applyBorder="1" applyAlignment="1">
      <alignment horizontal="center"/>
    </xf>
    <xf numFmtId="191" fontId="6" fillId="0" borderId="35" xfId="45" applyNumberFormat="1" applyFont="1" applyBorder="1" applyAlignment="1">
      <alignment horizontal="right"/>
      <protection/>
    </xf>
    <xf numFmtId="192" fontId="6" fillId="0" borderId="35" xfId="0" applyNumberFormat="1" applyFont="1" applyBorder="1" applyAlignment="1">
      <alignment/>
    </xf>
    <xf numFmtId="209" fontId="0" fillId="0" borderId="36" xfId="0" applyNumberFormat="1" applyBorder="1" applyAlignment="1">
      <alignment/>
    </xf>
    <xf numFmtId="0" fontId="0" fillId="0" borderId="36" xfId="0" applyBorder="1" applyAlignment="1">
      <alignment horizontal="center"/>
    </xf>
    <xf numFmtId="193" fontId="0" fillId="0" borderId="36" xfId="0" applyNumberFormat="1" applyBorder="1" applyAlignment="1">
      <alignment/>
    </xf>
    <xf numFmtId="193" fontId="0" fillId="0" borderId="36" xfId="47" applyNumberFormat="1" applyFont="1" applyBorder="1">
      <alignment/>
      <protection/>
    </xf>
    <xf numFmtId="192" fontId="0" fillId="33" borderId="36" xfId="47" applyNumberFormat="1" applyFont="1" applyFill="1" applyBorder="1">
      <alignment/>
      <protection/>
    </xf>
    <xf numFmtId="2" fontId="0" fillId="0" borderId="36" xfId="47" applyNumberFormat="1" applyFont="1" applyBorder="1">
      <alignment/>
      <protection/>
    </xf>
    <xf numFmtId="0" fontId="0" fillId="0" borderId="37" xfId="0" applyBorder="1" applyAlignment="1">
      <alignment horizontal="center"/>
    </xf>
    <xf numFmtId="2" fontId="0" fillId="0" borderId="36" xfId="0" applyNumberFormat="1" applyBorder="1" applyAlignment="1">
      <alignment/>
    </xf>
    <xf numFmtId="0" fontId="0" fillId="0" borderId="36" xfId="0" applyBorder="1" applyAlignment="1">
      <alignment/>
    </xf>
    <xf numFmtId="0" fontId="0" fillId="0" borderId="35" xfId="0" applyFont="1" applyBorder="1" applyAlignment="1">
      <alignment/>
    </xf>
    <xf numFmtId="0" fontId="0" fillId="0" borderId="35" xfId="0" applyBorder="1" applyAlignment="1">
      <alignment/>
    </xf>
    <xf numFmtId="192" fontId="6" fillId="0" borderId="38" xfId="0" applyNumberFormat="1" applyFont="1" applyBorder="1" applyAlignment="1">
      <alignment/>
    </xf>
    <xf numFmtId="0" fontId="6" fillId="0" borderId="38" xfId="0" applyFont="1" applyBorder="1" applyAlignment="1">
      <alignment/>
    </xf>
    <xf numFmtId="209" fontId="6" fillId="0" borderId="33" xfId="0" applyNumberFormat="1" applyFont="1" applyBorder="1" applyAlignment="1">
      <alignment/>
    </xf>
    <xf numFmtId="209" fontId="18" fillId="0" borderId="23" xfId="0" applyNumberFormat="1" applyFont="1" applyBorder="1" applyAlignment="1">
      <alignment horizontal="center"/>
    </xf>
    <xf numFmtId="209" fontId="18" fillId="0" borderId="0" xfId="0" applyNumberFormat="1" applyFont="1" applyBorder="1" applyAlignment="1">
      <alignment horizontal="center"/>
    </xf>
    <xf numFmtId="0" fontId="12" fillId="0" borderId="0" xfId="46" applyFont="1" applyAlignment="1">
      <alignment horizontal="center"/>
      <protection/>
    </xf>
    <xf numFmtId="0" fontId="10" fillId="0" borderId="23" xfId="46" applyFont="1" applyBorder="1" applyAlignment="1">
      <alignment horizontal="center"/>
      <protection/>
    </xf>
    <xf numFmtId="0" fontId="10" fillId="0" borderId="0" xfId="46" applyFont="1" applyBorder="1" applyAlignment="1">
      <alignment horizontal="center"/>
      <protection/>
    </xf>
    <xf numFmtId="0" fontId="6" fillId="34" borderId="0" xfId="0" applyFont="1" applyFill="1" applyBorder="1" applyAlignment="1">
      <alignment/>
    </xf>
    <xf numFmtId="0" fontId="6" fillId="34" borderId="0" xfId="45" applyFont="1" applyFill="1" applyBorder="1" applyAlignment="1">
      <alignment horizontal="center"/>
      <protection/>
    </xf>
    <xf numFmtId="209" fontId="6" fillId="34" borderId="0" xfId="0" applyNumberFormat="1" applyFont="1" applyFill="1" applyBorder="1" applyAlignment="1">
      <alignment/>
    </xf>
    <xf numFmtId="191" fontId="6" fillId="34" borderId="0" xfId="0" applyNumberFormat="1" applyFont="1" applyFill="1" applyBorder="1" applyAlignment="1">
      <alignment/>
    </xf>
    <xf numFmtId="191" fontId="6" fillId="34" borderId="0" xfId="0" applyNumberFormat="1" applyFont="1" applyFill="1" applyBorder="1" applyAlignment="1">
      <alignment horizontal="right"/>
    </xf>
    <xf numFmtId="49" fontId="6" fillId="34" borderId="0" xfId="0" applyNumberFormat="1" applyFont="1" applyFill="1" applyBorder="1" applyAlignment="1">
      <alignment horizontal="center"/>
    </xf>
    <xf numFmtId="191" fontId="6" fillId="34" borderId="0" xfId="45" applyNumberFormat="1" applyFont="1" applyFill="1" applyBorder="1" applyAlignment="1">
      <alignment horizontal="right"/>
      <protection/>
    </xf>
    <xf numFmtId="0" fontId="6" fillId="34" borderId="0" xfId="0" applyFont="1" applyFill="1" applyAlignment="1">
      <alignment/>
    </xf>
    <xf numFmtId="0" fontId="0" fillId="0" borderId="33" xfId="0" applyBorder="1" applyAlignment="1">
      <alignment/>
    </xf>
    <xf numFmtId="0" fontId="0" fillId="0" borderId="25" xfId="0" applyBorder="1" applyAlignment="1">
      <alignment horizontal="center"/>
    </xf>
    <xf numFmtId="0" fontId="69" fillId="0" borderId="0" xfId="0" applyFont="1" applyAlignment="1">
      <alignment/>
    </xf>
    <xf numFmtId="0" fontId="69" fillId="0" borderId="33" xfId="0" applyFont="1" applyBorder="1" applyAlignment="1">
      <alignment/>
    </xf>
    <xf numFmtId="191" fontId="6" fillId="34" borderId="0" xfId="0" applyNumberFormat="1" applyFont="1" applyFill="1" applyAlignment="1">
      <alignment/>
    </xf>
    <xf numFmtId="193" fontId="0" fillId="0" borderId="28" xfId="47" applyNumberFormat="1" applyFont="1" applyBorder="1">
      <alignment/>
      <protection/>
    </xf>
    <xf numFmtId="192" fontId="0" fillId="33" borderId="28" xfId="47" applyNumberFormat="1" applyFont="1" applyFill="1" applyBorder="1">
      <alignment/>
      <protection/>
    </xf>
    <xf numFmtId="2" fontId="0" fillId="0" borderId="28" xfId="47" applyNumberFormat="1" applyFont="1" applyBorder="1">
      <alignment/>
      <protection/>
    </xf>
    <xf numFmtId="193" fontId="0" fillId="0" borderId="30" xfId="47" applyNumberFormat="1" applyFont="1" applyBorder="1">
      <alignment/>
      <protection/>
    </xf>
    <xf numFmtId="192" fontId="0" fillId="33" borderId="30" xfId="47" applyNumberFormat="1" applyFont="1" applyFill="1" applyBorder="1">
      <alignment/>
      <protection/>
    </xf>
    <xf numFmtId="2" fontId="0" fillId="0" borderId="30" xfId="47" applyNumberFormat="1" applyFont="1" applyBorder="1">
      <alignment/>
      <protection/>
    </xf>
    <xf numFmtId="0" fontId="6" fillId="0" borderId="0" xfId="45" applyFont="1" applyAlignment="1">
      <alignment horizontal="center"/>
      <protection/>
    </xf>
    <xf numFmtId="191" fontId="6" fillId="0" borderId="0" xfId="0" applyNumberFormat="1" applyFont="1" applyAlignment="1">
      <alignment/>
    </xf>
    <xf numFmtId="198" fontId="6" fillId="0" borderId="0" xfId="45" applyNumberFormat="1" applyFont="1" applyAlignment="1" quotePrefix="1">
      <alignment horizontal="center"/>
      <protection/>
    </xf>
    <xf numFmtId="0" fontId="6" fillId="0" borderId="0" xfId="45" applyFont="1" applyAlignment="1" quotePrefix="1">
      <alignment horizontal="center"/>
      <protection/>
    </xf>
    <xf numFmtId="0" fontId="70" fillId="0" borderId="0" xfId="0" applyFont="1" applyAlignment="1">
      <alignment/>
    </xf>
    <xf numFmtId="0" fontId="70" fillId="0" borderId="0" xfId="45" applyFont="1" applyAlignment="1">
      <alignment horizontal="center"/>
      <protection/>
    </xf>
    <xf numFmtId="209" fontId="70" fillId="0" borderId="0" xfId="0" applyNumberFormat="1" applyFont="1" applyAlignment="1">
      <alignment/>
    </xf>
    <xf numFmtId="191" fontId="70" fillId="0" borderId="0" xfId="0" applyNumberFormat="1" applyFont="1" applyAlignment="1">
      <alignment/>
    </xf>
    <xf numFmtId="49" fontId="70" fillId="0" borderId="0" xfId="0" applyNumberFormat="1" applyFont="1" applyAlignment="1">
      <alignment horizontal="center"/>
    </xf>
    <xf numFmtId="191" fontId="70" fillId="0" borderId="0" xfId="0" applyNumberFormat="1" applyFont="1" applyAlignment="1">
      <alignment horizontal="right"/>
    </xf>
    <xf numFmtId="191" fontId="18" fillId="0" borderId="23" xfId="0" applyNumberFormat="1" applyFont="1" applyFill="1" applyBorder="1" applyAlignment="1">
      <alignment horizontal="center"/>
    </xf>
    <xf numFmtId="191" fontId="10" fillId="0" borderId="23" xfId="46" applyNumberFormat="1" applyFont="1" applyFill="1" applyBorder="1" applyAlignment="1">
      <alignment horizontal="center" vertical="center"/>
      <protection/>
    </xf>
    <xf numFmtId="191" fontId="18" fillId="0" borderId="0" xfId="0" applyNumberFormat="1" applyFont="1" applyFill="1" applyBorder="1" applyAlignment="1">
      <alignment horizontal="center"/>
    </xf>
    <xf numFmtId="191" fontId="10" fillId="0" borderId="0" xfId="46" applyNumberFormat="1" applyFont="1" applyFill="1" applyBorder="1" applyAlignment="1">
      <alignment horizontal="center" vertical="center"/>
      <protection/>
    </xf>
    <xf numFmtId="191" fontId="12" fillId="0" borderId="0" xfId="46" applyNumberFormat="1" applyFont="1" applyAlignment="1">
      <alignment horizontal="center"/>
      <protection/>
    </xf>
    <xf numFmtId="191" fontId="18" fillId="0" borderId="23" xfId="0" applyNumberFormat="1" applyFont="1" applyBorder="1" applyAlignment="1">
      <alignment horizontal="center"/>
    </xf>
    <xf numFmtId="191" fontId="18" fillId="0" borderId="0" xfId="0" applyNumberFormat="1" applyFont="1" applyBorder="1" applyAlignment="1">
      <alignment horizontal="center"/>
    </xf>
    <xf numFmtId="0" fontId="10" fillId="0" borderId="0" xfId="46" applyFont="1" applyAlignment="1">
      <alignment horizontal="center"/>
      <protection/>
    </xf>
    <xf numFmtId="195" fontId="25" fillId="0" borderId="30" xfId="0" applyNumberFormat="1" applyFont="1" applyBorder="1" applyAlignment="1">
      <alignment horizontal="center" vertical="center"/>
    </xf>
    <xf numFmtId="15" fontId="25" fillId="0" borderId="23" xfId="0" applyNumberFormat="1" applyFont="1" applyBorder="1" applyAlignment="1">
      <alignment horizontal="center"/>
    </xf>
    <xf numFmtId="15" fontId="25" fillId="0" borderId="0" xfId="0" applyNumberFormat="1" applyFont="1" applyBorder="1" applyAlignment="1">
      <alignment horizontal="center"/>
    </xf>
    <xf numFmtId="209" fontId="25" fillId="0" borderId="0" xfId="0" applyNumberFormat="1" applyFont="1" applyBorder="1" applyAlignment="1">
      <alignment horizontal="center"/>
    </xf>
    <xf numFmtId="0" fontId="25" fillId="0" borderId="0" xfId="46" applyFont="1" applyAlignment="1">
      <alignment horizontal="center"/>
      <protection/>
    </xf>
    <xf numFmtId="0" fontId="69" fillId="0" borderId="0" xfId="0" applyFont="1" applyBorder="1" applyAlignment="1">
      <alignment/>
    </xf>
    <xf numFmtId="192" fontId="0" fillId="33" borderId="36" xfId="47" applyNumberFormat="1" applyFont="1" applyFill="1" applyBorder="1">
      <alignment/>
      <protection/>
    </xf>
    <xf numFmtId="0" fontId="10" fillId="0" borderId="30" xfId="46" applyFont="1" applyFill="1" applyBorder="1" applyAlignment="1" applyProtection="1">
      <alignment horizontal="center" vertical="center"/>
      <protection/>
    </xf>
    <xf numFmtId="4" fontId="10" fillId="0" borderId="30" xfId="46" applyNumberFormat="1" applyFont="1" applyFill="1" applyBorder="1" applyAlignment="1" applyProtection="1">
      <alignment horizontal="center" vertical="center"/>
      <protection/>
    </xf>
    <xf numFmtId="191" fontId="10" fillId="0" borderId="30" xfId="46" applyNumberFormat="1" applyFont="1" applyFill="1" applyBorder="1" applyAlignment="1" applyProtection="1">
      <alignment horizontal="center" vertical="center" shrinkToFit="1"/>
      <protection/>
    </xf>
    <xf numFmtId="197" fontId="10" fillId="0" borderId="30" xfId="46" applyNumberFormat="1" applyFont="1" applyFill="1" applyBorder="1" applyAlignment="1" applyProtection="1">
      <alignment horizontal="center" vertical="center" wrapText="1"/>
      <protection/>
    </xf>
    <xf numFmtId="192" fontId="10" fillId="0" borderId="30" xfId="46" applyNumberFormat="1" applyFont="1" applyFill="1" applyBorder="1" applyAlignment="1" applyProtection="1">
      <alignment horizontal="center" vertical="center" wrapText="1"/>
      <protection/>
    </xf>
    <xf numFmtId="191" fontId="10" fillId="0" borderId="30" xfId="46" applyNumberFormat="1" applyFont="1" applyFill="1" applyBorder="1" applyAlignment="1" applyProtection="1">
      <alignment horizontal="center" vertical="center"/>
      <protection/>
    </xf>
    <xf numFmtId="192" fontId="10" fillId="0" borderId="30" xfId="46" applyNumberFormat="1" applyFont="1" applyFill="1" applyBorder="1" applyAlignment="1" applyProtection="1">
      <alignment horizontal="center" vertical="center"/>
      <protection/>
    </xf>
    <xf numFmtId="0" fontId="10" fillId="35" borderId="30" xfId="46" applyFont="1" applyFill="1" applyBorder="1" applyAlignment="1" applyProtection="1" quotePrefix="1">
      <alignment horizontal="center" vertical="center"/>
      <protection/>
    </xf>
    <xf numFmtId="191" fontId="10" fillId="35" borderId="30" xfId="46" applyNumberFormat="1" applyFont="1" applyFill="1" applyBorder="1" applyAlignment="1" applyProtection="1" quotePrefix="1">
      <alignment horizontal="center" vertical="center"/>
      <protection/>
    </xf>
    <xf numFmtId="197" fontId="10" fillId="35" borderId="30" xfId="46" applyNumberFormat="1" applyFont="1" applyFill="1" applyBorder="1" applyAlignment="1" applyProtection="1" quotePrefix="1">
      <alignment horizontal="center" vertical="center"/>
      <protection/>
    </xf>
    <xf numFmtId="192" fontId="10" fillId="35" borderId="30" xfId="46" applyNumberFormat="1" applyFont="1" applyFill="1" applyBorder="1" applyAlignment="1" applyProtection="1" quotePrefix="1">
      <alignment horizontal="center" vertical="center"/>
      <protection/>
    </xf>
    <xf numFmtId="195" fontId="25" fillId="35" borderId="30" xfId="46" applyNumberFormat="1" applyFont="1" applyFill="1" applyBorder="1" applyAlignment="1" applyProtection="1" quotePrefix="1">
      <alignment horizontal="center" vertical="center"/>
      <protection/>
    </xf>
    <xf numFmtId="4" fontId="10" fillId="35" borderId="30" xfId="46" applyNumberFormat="1" applyFont="1" applyFill="1" applyBorder="1" applyAlignment="1" applyProtection="1">
      <alignment horizontal="center" vertical="center"/>
      <protection/>
    </xf>
    <xf numFmtId="209" fontId="25" fillId="0" borderId="30" xfId="0" applyNumberFormat="1" applyFont="1" applyBorder="1" applyAlignment="1">
      <alignment horizontal="center" vertical="center"/>
    </xf>
    <xf numFmtId="191" fontId="25" fillId="0" borderId="30" xfId="0" applyNumberFormat="1" applyFont="1" applyFill="1" applyBorder="1" applyAlignment="1">
      <alignment horizontal="center" vertical="center"/>
    </xf>
    <xf numFmtId="191" fontId="25" fillId="0" borderId="30" xfId="46" applyNumberFormat="1" applyFont="1" applyFill="1" applyBorder="1" applyAlignment="1">
      <alignment horizontal="center" vertical="center"/>
      <protection/>
    </xf>
    <xf numFmtId="191" fontId="25" fillId="0" borderId="30" xfId="0" applyNumberFormat="1" applyFont="1" applyBorder="1" applyAlignment="1">
      <alignment horizontal="center" vertical="center"/>
    </xf>
    <xf numFmtId="0" fontId="25" fillId="35" borderId="30" xfId="46" applyFont="1" applyFill="1" applyBorder="1" applyAlignment="1">
      <alignment horizontal="center" vertical="center"/>
      <protection/>
    </xf>
    <xf numFmtId="209" fontId="25" fillId="0" borderId="30" xfId="0" applyNumberFormat="1" applyFont="1" applyBorder="1" applyAlignment="1">
      <alignment horizontal="center"/>
    </xf>
    <xf numFmtId="191" fontId="25" fillId="0" borderId="30" xfId="0" applyNumberFormat="1" applyFont="1" applyFill="1" applyBorder="1" applyAlignment="1">
      <alignment horizontal="center"/>
    </xf>
    <xf numFmtId="191" fontId="25" fillId="0" borderId="30" xfId="0" applyNumberFormat="1" applyFont="1" applyBorder="1" applyAlignment="1">
      <alignment horizontal="center"/>
    </xf>
    <xf numFmtId="0" fontId="23" fillId="36" borderId="31" xfId="47" applyFont="1" applyFill="1" applyBorder="1" applyAlignment="1">
      <alignment horizontal="center"/>
      <protection/>
    </xf>
    <xf numFmtId="0" fontId="23" fillId="36" borderId="39" xfId="47" applyFont="1" applyFill="1" applyBorder="1" applyAlignment="1">
      <alignment horizontal="center"/>
      <protection/>
    </xf>
    <xf numFmtId="0" fontId="23" fillId="36" borderId="40" xfId="47" applyFont="1" applyFill="1" applyBorder="1" applyAlignment="1">
      <alignment horizontal="center"/>
      <protection/>
    </xf>
    <xf numFmtId="0" fontId="10" fillId="0" borderId="30" xfId="46" applyFont="1" applyFill="1" applyBorder="1" applyAlignment="1" applyProtection="1">
      <alignment horizontal="center" vertical="center"/>
      <protection/>
    </xf>
    <xf numFmtId="0" fontId="10" fillId="0" borderId="30" xfId="46" applyFont="1" applyFill="1" applyBorder="1" applyAlignment="1" applyProtection="1">
      <alignment horizontal="center" vertical="center" textRotation="90"/>
      <protection/>
    </xf>
    <xf numFmtId="2" fontId="10" fillId="0" borderId="30" xfId="46" applyNumberFormat="1" applyFont="1" applyFill="1" applyBorder="1" applyAlignment="1" applyProtection="1">
      <alignment horizontal="center"/>
      <protection/>
    </xf>
    <xf numFmtId="192" fontId="10" fillId="0" borderId="30" xfId="46" applyNumberFormat="1" applyFont="1" applyFill="1" applyBorder="1" applyAlignment="1" applyProtection="1">
      <alignment horizontal="center"/>
      <protection/>
    </xf>
    <xf numFmtId="2" fontId="9" fillId="0" borderId="31" xfId="46" applyNumberFormat="1" applyFont="1" applyFill="1" applyBorder="1" applyAlignment="1" applyProtection="1">
      <alignment horizontal="center"/>
      <protection/>
    </xf>
    <xf numFmtId="2" fontId="9" fillId="0" borderId="39" xfId="46" applyNumberFormat="1" applyFont="1" applyFill="1" applyBorder="1" applyAlignment="1" applyProtection="1">
      <alignment horizontal="center"/>
      <protection/>
    </xf>
    <xf numFmtId="2" fontId="9" fillId="0" borderId="40" xfId="46" applyNumberFormat="1" applyFont="1" applyFill="1" applyBorder="1" applyAlignment="1" applyProtection="1">
      <alignment horizontal="center"/>
      <protection/>
    </xf>
    <xf numFmtId="195" fontId="10" fillId="0" borderId="30" xfId="46" applyNumberFormat="1" applyFont="1" applyFill="1" applyBorder="1" applyAlignment="1" applyProtection="1">
      <alignment horizontal="center"/>
      <protection/>
    </xf>
    <xf numFmtId="195" fontId="25" fillId="0" borderId="30" xfId="46" applyNumberFormat="1" applyFont="1" applyFill="1" applyBorder="1" applyAlignment="1" applyProtection="1">
      <alignment horizontal="center" vertical="center" textRotation="90"/>
      <protection/>
    </xf>
    <xf numFmtId="4" fontId="10" fillId="0" borderId="30" xfId="46" applyNumberFormat="1" applyFont="1" applyFill="1" applyBorder="1" applyAlignment="1" applyProtection="1">
      <alignment horizontal="center" vertical="center"/>
      <protection/>
    </xf>
    <xf numFmtId="4" fontId="10" fillId="0" borderId="30" xfId="46" applyNumberFormat="1" applyFont="1" applyFill="1" applyBorder="1" applyAlignment="1" applyProtection="1">
      <alignment horizontal="center"/>
      <protection/>
    </xf>
  </cellXfs>
  <cellStyles count="53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Normal_DATESED99" xfId="35"/>
    <cellStyle name="การคำนวณ" xfId="36"/>
    <cellStyle name="ข้อความเตือน" xfId="37"/>
    <cellStyle name="ข้อความอธิบาย" xfId="38"/>
    <cellStyle name="Comma" xfId="39"/>
    <cellStyle name="Comma [0]" xfId="40"/>
    <cellStyle name="ชื่อเรื่อง" xfId="41"/>
    <cellStyle name="เซลล์ตรวจสอบ" xfId="42"/>
    <cellStyle name="เซลล์ที่มีลิงก์" xfId="43"/>
    <cellStyle name="ดี" xfId="44"/>
    <cellStyle name="ปกติ_N13A" xfId="45"/>
    <cellStyle name="ปกติ_sed" xfId="46"/>
    <cellStyle name="ปกติ_Sheet1" xfId="47"/>
    <cellStyle name="ป้อนค่า" xfId="48"/>
    <cellStyle name="ปานกลาง" xfId="49"/>
    <cellStyle name="Percent" xfId="50"/>
    <cellStyle name="ผลรวม" xfId="51"/>
    <cellStyle name="แย่" xfId="52"/>
    <cellStyle name="Currency" xfId="53"/>
    <cellStyle name="Currency [0]" xfId="54"/>
    <cellStyle name="ส่วนที่ถูกเน้น1" xfId="55"/>
    <cellStyle name="ส่วนที่ถูกเน้น2" xfId="56"/>
    <cellStyle name="ส่วนที่ถูกเน้น3" xfId="57"/>
    <cellStyle name="ส่วนที่ถูกเน้น4" xfId="58"/>
    <cellStyle name="ส่วนที่ถูกเน้น5" xfId="59"/>
    <cellStyle name="ส่วนที่ถูกเน้น6" xfId="60"/>
    <cellStyle name="แสดงผล" xfId="61"/>
    <cellStyle name="หมายเหตุ" xfId="62"/>
    <cellStyle name="หัวเรื่อง 1" xfId="63"/>
    <cellStyle name="หัวเรื่อง 2" xfId="64"/>
    <cellStyle name="หัวเรื่อง 3" xfId="65"/>
    <cellStyle name="หัวเรื่อง 4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Y.65 Nam Pi D.A. 124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-0.005"/>
          <c:y val="-0.016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25"/>
          <c:y val="0.05475"/>
          <c:w val="0.7585"/>
          <c:h val="0.89925"/>
        </c:manualLayout>
      </c:layout>
      <c:scatterChart>
        <c:scatterStyle val="lineMarker"/>
        <c:varyColors val="0"/>
        <c:ser>
          <c:idx val="1"/>
          <c:order val="0"/>
          <c:tx>
            <c:v>2018 - 2022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DATA!$E$9:$E$121</c:f>
              <c:numCache>
                <c:ptCount val="113"/>
                <c:pt idx="0">
                  <c:v>0.4</c:v>
                </c:pt>
                <c:pt idx="1">
                  <c:v>0.49</c:v>
                </c:pt>
                <c:pt idx="2">
                  <c:v>6.86</c:v>
                </c:pt>
                <c:pt idx="3">
                  <c:v>0.35</c:v>
                </c:pt>
                <c:pt idx="4">
                  <c:v>1.53</c:v>
                </c:pt>
                <c:pt idx="5">
                  <c:v>0.61</c:v>
                </c:pt>
                <c:pt idx="6">
                  <c:v>5.92</c:v>
                </c:pt>
                <c:pt idx="7">
                  <c:v>2.47</c:v>
                </c:pt>
                <c:pt idx="8">
                  <c:v>1.64</c:v>
                </c:pt>
                <c:pt idx="9">
                  <c:v>5.81</c:v>
                </c:pt>
                <c:pt idx="10">
                  <c:v>8.67</c:v>
                </c:pt>
                <c:pt idx="11">
                  <c:v>8.19</c:v>
                </c:pt>
                <c:pt idx="12">
                  <c:v>5.19</c:v>
                </c:pt>
                <c:pt idx="13">
                  <c:v>3.44</c:v>
                </c:pt>
                <c:pt idx="14">
                  <c:v>1.37</c:v>
                </c:pt>
                <c:pt idx="15">
                  <c:v>1.27</c:v>
                </c:pt>
                <c:pt idx="16">
                  <c:v>0.9</c:v>
                </c:pt>
                <c:pt idx="17">
                  <c:v>0.7</c:v>
                </c:pt>
                <c:pt idx="18">
                  <c:v>0.55</c:v>
                </c:pt>
                <c:pt idx="19">
                  <c:v>0.49</c:v>
                </c:pt>
                <c:pt idx="20">
                  <c:v>0.48</c:v>
                </c:pt>
                <c:pt idx="21">
                  <c:v>0.37</c:v>
                </c:pt>
                <c:pt idx="22">
                  <c:v>0.35</c:v>
                </c:pt>
                <c:pt idx="23">
                  <c:v>0.2</c:v>
                </c:pt>
                <c:pt idx="24">
                  <c:v>0.29</c:v>
                </c:pt>
                <c:pt idx="25">
                  <c:v>0.04</c:v>
                </c:pt>
                <c:pt idx="26">
                  <c:v>0.05</c:v>
                </c:pt>
                <c:pt idx="27">
                  <c:v>0.09</c:v>
                </c:pt>
                <c:pt idx="28">
                  <c:v>0.14</c:v>
                </c:pt>
                <c:pt idx="29">
                  <c:v>0.1</c:v>
                </c:pt>
                <c:pt idx="30">
                  <c:v>0.08</c:v>
                </c:pt>
                <c:pt idx="31">
                  <c:v>0.13</c:v>
                </c:pt>
                <c:pt idx="32">
                  <c:v>1.45</c:v>
                </c:pt>
                <c:pt idx="33">
                  <c:v>69.67</c:v>
                </c:pt>
                <c:pt idx="34">
                  <c:v>5.716</c:v>
                </c:pt>
                <c:pt idx="35">
                  <c:v>1.817</c:v>
                </c:pt>
                <c:pt idx="36">
                  <c:v>1.075</c:v>
                </c:pt>
                <c:pt idx="37">
                  <c:v>0.453</c:v>
                </c:pt>
                <c:pt idx="38">
                  <c:v>0.46</c:v>
                </c:pt>
                <c:pt idx="39">
                  <c:v>0.469</c:v>
                </c:pt>
                <c:pt idx="40">
                  <c:v>0.272</c:v>
                </c:pt>
                <c:pt idx="41">
                  <c:v>0.24</c:v>
                </c:pt>
                <c:pt idx="42">
                  <c:v>0.349</c:v>
                </c:pt>
                <c:pt idx="43">
                  <c:v>0.086</c:v>
                </c:pt>
                <c:pt idx="45">
                  <c:v>0.4</c:v>
                </c:pt>
                <c:pt idx="46">
                  <c:v>5.357</c:v>
                </c:pt>
                <c:pt idx="47">
                  <c:v>0.564</c:v>
                </c:pt>
                <c:pt idx="48">
                  <c:v>0.353</c:v>
                </c:pt>
                <c:pt idx="49">
                  <c:v>1.894</c:v>
                </c:pt>
                <c:pt idx="50">
                  <c:v>0.394</c:v>
                </c:pt>
                <c:pt idx="51">
                  <c:v>4.202</c:v>
                </c:pt>
                <c:pt idx="52">
                  <c:v>2.444</c:v>
                </c:pt>
                <c:pt idx="53">
                  <c:v>0.526</c:v>
                </c:pt>
                <c:pt idx="54">
                  <c:v>1.365</c:v>
                </c:pt>
                <c:pt idx="55">
                  <c:v>1.123</c:v>
                </c:pt>
                <c:pt idx="58">
                  <c:v>0.794</c:v>
                </c:pt>
                <c:pt idx="59">
                  <c:v>0.42</c:v>
                </c:pt>
                <c:pt idx="60">
                  <c:v>0.241</c:v>
                </c:pt>
                <c:pt idx="61">
                  <c:v>0.192</c:v>
                </c:pt>
                <c:pt idx="62">
                  <c:v>1.623</c:v>
                </c:pt>
                <c:pt idx="63">
                  <c:v>0.422</c:v>
                </c:pt>
                <c:pt idx="64">
                  <c:v>3.609</c:v>
                </c:pt>
                <c:pt idx="65">
                  <c:v>0.253</c:v>
                </c:pt>
                <c:pt idx="66">
                  <c:v>0.363</c:v>
                </c:pt>
                <c:pt idx="67">
                  <c:v>0.236</c:v>
                </c:pt>
                <c:pt idx="68">
                  <c:v>0.287</c:v>
                </c:pt>
                <c:pt idx="69">
                  <c:v>0.513</c:v>
                </c:pt>
                <c:pt idx="70">
                  <c:v>0.179</c:v>
                </c:pt>
                <c:pt idx="71">
                  <c:v>0.785</c:v>
                </c:pt>
                <c:pt idx="72">
                  <c:v>0.888</c:v>
                </c:pt>
                <c:pt idx="73">
                  <c:v>1.103</c:v>
                </c:pt>
                <c:pt idx="74">
                  <c:v>2.828</c:v>
                </c:pt>
                <c:pt idx="76">
                  <c:v>0.664</c:v>
                </c:pt>
                <c:pt idx="77">
                  <c:v>1.244</c:v>
                </c:pt>
                <c:pt idx="78">
                  <c:v>1.577</c:v>
                </c:pt>
                <c:pt idx="79">
                  <c:v>1.437</c:v>
                </c:pt>
                <c:pt idx="80">
                  <c:v>0.651</c:v>
                </c:pt>
                <c:pt idx="81">
                  <c:v>0.438</c:v>
                </c:pt>
                <c:pt idx="82">
                  <c:v>0.247</c:v>
                </c:pt>
                <c:pt idx="83">
                  <c:v>0.047</c:v>
                </c:pt>
                <c:pt idx="84">
                  <c:v>0.033</c:v>
                </c:pt>
                <c:pt idx="85">
                  <c:v>0.265</c:v>
                </c:pt>
                <c:pt idx="86">
                  <c:v>0.291</c:v>
                </c:pt>
                <c:pt idx="87">
                  <c:v>2.141</c:v>
                </c:pt>
                <c:pt idx="88">
                  <c:v>2.302</c:v>
                </c:pt>
                <c:pt idx="89">
                  <c:v>0.263</c:v>
                </c:pt>
                <c:pt idx="90">
                  <c:v>0.067</c:v>
                </c:pt>
                <c:pt idx="91">
                  <c:v>11.397</c:v>
                </c:pt>
                <c:pt idx="92">
                  <c:v>14.095</c:v>
                </c:pt>
                <c:pt idx="93">
                  <c:v>16.47</c:v>
                </c:pt>
                <c:pt idx="94">
                  <c:v>3.295</c:v>
                </c:pt>
                <c:pt idx="95">
                  <c:v>1.355</c:v>
                </c:pt>
                <c:pt idx="96">
                  <c:v>17.537</c:v>
                </c:pt>
                <c:pt idx="97">
                  <c:v>7.734</c:v>
                </c:pt>
                <c:pt idx="98">
                  <c:v>29.578</c:v>
                </c:pt>
                <c:pt idx="99">
                  <c:v>9.108</c:v>
                </c:pt>
                <c:pt idx="100">
                  <c:v>1.512</c:v>
                </c:pt>
                <c:pt idx="101">
                  <c:v>3.873</c:v>
                </c:pt>
                <c:pt idx="102">
                  <c:v>3.96</c:v>
                </c:pt>
                <c:pt idx="103">
                  <c:v>2.091</c:v>
                </c:pt>
                <c:pt idx="104">
                  <c:v>1.037</c:v>
                </c:pt>
                <c:pt idx="105">
                  <c:v>0.552</c:v>
                </c:pt>
                <c:pt idx="106">
                  <c:v>0.77</c:v>
                </c:pt>
                <c:pt idx="107">
                  <c:v>0.404</c:v>
                </c:pt>
                <c:pt idx="108">
                  <c:v>0.306</c:v>
                </c:pt>
                <c:pt idx="109">
                  <c:v>0.229</c:v>
                </c:pt>
                <c:pt idx="110">
                  <c:v>0.447</c:v>
                </c:pt>
                <c:pt idx="111">
                  <c:v>0.035</c:v>
                </c:pt>
                <c:pt idx="112">
                  <c:v>0.44</c:v>
                </c:pt>
              </c:numCache>
            </c:numRef>
          </c:xVal>
          <c:yVal>
            <c:numRef>
              <c:f>DATA!$H$9:$H$121</c:f>
              <c:numCache>
                <c:ptCount val="113"/>
                <c:pt idx="0">
                  <c:v>0.0737722368</c:v>
                </c:pt>
                <c:pt idx="1">
                  <c:v>0.20875952160000003</c:v>
                </c:pt>
                <c:pt idx="2">
                  <c:v>87.53637473280001</c:v>
                </c:pt>
                <c:pt idx="3">
                  <c:v>0.7544036303999999</c:v>
                </c:pt>
                <c:pt idx="4">
                  <c:v>4.3241391216</c:v>
                </c:pt>
                <c:pt idx="5">
                  <c:v>2.16154265184</c:v>
                </c:pt>
                <c:pt idx="6">
                  <c:v>5.90339160576</c:v>
                </c:pt>
                <c:pt idx="7">
                  <c:v>13.704840527040002</c:v>
                </c:pt>
                <c:pt idx="8">
                  <c:v>17.327803103999997</c:v>
                </c:pt>
                <c:pt idx="9">
                  <c:v>53.46777326688</c:v>
                </c:pt>
                <c:pt idx="10">
                  <c:v>70.80426219456001</c:v>
                </c:pt>
                <c:pt idx="11">
                  <c:v>106.43428452384002</c:v>
                </c:pt>
                <c:pt idx="12">
                  <c:v>46.71817910784</c:v>
                </c:pt>
                <c:pt idx="13">
                  <c:v>14.2230041856</c:v>
                </c:pt>
                <c:pt idx="14">
                  <c:v>2.9951980761600003</c:v>
                </c:pt>
                <c:pt idx="15">
                  <c:v>1.5687450057599999</c:v>
                </c:pt>
                <c:pt idx="16">
                  <c:v>1.5441961824000001</c:v>
                </c:pt>
                <c:pt idx="17">
                  <c:v>0.8296466976</c:v>
                </c:pt>
                <c:pt idx="18">
                  <c:v>0.5936801904000001</c:v>
                </c:pt>
                <c:pt idx="21">
                  <c:v>0.19562263488000003</c:v>
                </c:pt>
                <c:pt idx="22">
                  <c:v>0.1034793648</c:v>
                </c:pt>
                <c:pt idx="23">
                  <c:v>0.0849485952</c:v>
                </c:pt>
                <c:pt idx="24">
                  <c:v>0.3794195001599999</c:v>
                </c:pt>
                <c:pt idx="25">
                  <c:v>0.030243870720000003</c:v>
                </c:pt>
                <c:pt idx="26">
                  <c:v>0.043260537599999996</c:v>
                </c:pt>
                <c:pt idx="27">
                  <c:v>0.15055212096</c:v>
                </c:pt>
                <c:pt idx="28">
                  <c:v>0.17355377088000004</c:v>
                </c:pt>
                <c:pt idx="29">
                  <c:v>0.0225254016</c:v>
                </c:pt>
                <c:pt idx="30">
                  <c:v>0.18339047424000005</c:v>
                </c:pt>
                <c:pt idx="31">
                  <c:v>0.38026213056</c:v>
                </c:pt>
                <c:pt idx="32">
                  <c:v>10.1049766416</c:v>
                </c:pt>
                <c:pt idx="33">
                  <c:v>10780.941432398402</c:v>
                </c:pt>
                <c:pt idx="34">
                  <c:v>15.849812443392002</c:v>
                </c:pt>
                <c:pt idx="35">
                  <c:v>0.16033475462400001</c:v>
                </c:pt>
                <c:pt idx="37">
                  <c:v>0.9519847185600001</c:v>
                </c:pt>
                <c:pt idx="38">
                  <c:v>0.48337898111999994</c:v>
                </c:pt>
                <c:pt idx="39">
                  <c:v>0.20171328307199998</c:v>
                </c:pt>
                <c:pt idx="41">
                  <c:v>0.08672078591999999</c:v>
                </c:pt>
                <c:pt idx="42">
                  <c:v>0.44441300390399996</c:v>
                </c:pt>
                <c:pt idx="43">
                  <c:v>0.032744385792</c:v>
                </c:pt>
                <c:pt idx="45">
                  <c:v>0.15881299200000001</c:v>
                </c:pt>
                <c:pt idx="46">
                  <c:v>65.13005458079999</c:v>
                </c:pt>
                <c:pt idx="47">
                  <c:v>1.267401344256</c:v>
                </c:pt>
                <c:pt idx="48">
                  <c:v>0.5458731566399999</c:v>
                </c:pt>
                <c:pt idx="49">
                  <c:v>6.867903220416</c:v>
                </c:pt>
                <c:pt idx="50">
                  <c:v>0.282162538944</c:v>
                </c:pt>
                <c:pt idx="51">
                  <c:v>14.857095977856</c:v>
                </c:pt>
                <c:pt idx="52">
                  <c:v>12.165337222271999</c:v>
                </c:pt>
                <c:pt idx="53">
                  <c:v>1.9508312574720004</c:v>
                </c:pt>
                <c:pt idx="54">
                  <c:v>2.7989231961599996</c:v>
                </c:pt>
                <c:pt idx="55">
                  <c:v>0.27583636291200003</c:v>
                </c:pt>
                <c:pt idx="58">
                  <c:v>1.6226850960000005</c:v>
                </c:pt>
                <c:pt idx="59">
                  <c:v>0.59112801216</c:v>
                </c:pt>
                <c:pt idx="60">
                  <c:v>0.39247357449600007</c:v>
                </c:pt>
                <c:pt idx="61">
                  <c:v>0.233026689024</c:v>
                </c:pt>
                <c:pt idx="62">
                  <c:v>1.965089292192</c:v>
                </c:pt>
                <c:pt idx="63">
                  <c:v>0.7724238710400001</c:v>
                </c:pt>
                <c:pt idx="64">
                  <c:v>11.303131270176</c:v>
                </c:pt>
                <c:pt idx="65">
                  <c:v>0.664615350432</c:v>
                </c:pt>
                <c:pt idx="66">
                  <c:v>1.019585327904</c:v>
                </c:pt>
                <c:pt idx="67">
                  <c:v>0.481881361536</c:v>
                </c:pt>
                <c:pt idx="68">
                  <c:v>1.415767427424</c:v>
                </c:pt>
                <c:pt idx="69">
                  <c:v>3.8626999519679996</c:v>
                </c:pt>
                <c:pt idx="70">
                  <c:v>0.859711361472</c:v>
                </c:pt>
                <c:pt idx="71">
                  <c:v>2.8524509078400007</c:v>
                </c:pt>
                <c:pt idx="72">
                  <c:v>3.654803490048</c:v>
                </c:pt>
                <c:pt idx="73">
                  <c:v>1.1420564005440001</c:v>
                </c:pt>
                <c:pt idx="74">
                  <c:v>12.833754401664</c:v>
                </c:pt>
                <c:pt idx="76">
                  <c:v>1.58484667392</c:v>
                </c:pt>
                <c:pt idx="77">
                  <c:v>3.496781295360001</c:v>
                </c:pt>
                <c:pt idx="78">
                  <c:v>7.264055064096</c:v>
                </c:pt>
                <c:pt idx="79">
                  <c:v>0.9715811751360002</c:v>
                </c:pt>
                <c:pt idx="80">
                  <c:v>0.38508441552</c:v>
                </c:pt>
                <c:pt idx="81">
                  <c:v>0.17121525120000003</c:v>
                </c:pt>
                <c:pt idx="82">
                  <c:v>0.3018887352</c:v>
                </c:pt>
                <c:pt idx="83">
                  <c:v>0.007938498528</c:v>
                </c:pt>
                <c:pt idx="84">
                  <c:v>0.005443311456000001</c:v>
                </c:pt>
                <c:pt idx="85">
                  <c:v>0.10312037856</c:v>
                </c:pt>
                <c:pt idx="86">
                  <c:v>0.751179652416</c:v>
                </c:pt>
                <c:pt idx="87">
                  <c:v>7.754692819392001</c:v>
                </c:pt>
                <c:pt idx="88">
                  <c:v>8.955985658688</c:v>
                </c:pt>
                <c:pt idx="89">
                  <c:v>0.3275419757760001</c:v>
                </c:pt>
                <c:pt idx="90">
                  <c:v>0.08111162361600002</c:v>
                </c:pt>
                <c:pt idx="91">
                  <c:v>584.7798788951039</c:v>
                </c:pt>
                <c:pt idx="92">
                  <c:v>1393.1656702934401</c:v>
                </c:pt>
                <c:pt idx="93">
                  <c:v>1526.7009470140802</c:v>
                </c:pt>
                <c:pt idx="94">
                  <c:v>15.1839151416</c:v>
                </c:pt>
                <c:pt idx="95">
                  <c:v>12.804290687520002</c:v>
                </c:pt>
                <c:pt idx="96">
                  <c:v>1084.7363994305279</c:v>
                </c:pt>
                <c:pt idx="97">
                  <c:v>146.993647874688</c:v>
                </c:pt>
                <c:pt idx="98">
                  <c:v>2513.416988472768</c:v>
                </c:pt>
                <c:pt idx="99">
                  <c:v>160.10621785382398</c:v>
                </c:pt>
                <c:pt idx="100">
                  <c:v>2.245337853696</c:v>
                </c:pt>
                <c:pt idx="101">
                  <c:v>12.6731128608</c:v>
                </c:pt>
                <c:pt idx="102">
                  <c:v>33.13020154752</c:v>
                </c:pt>
                <c:pt idx="103">
                  <c:v>3.902534872416001</c:v>
                </c:pt>
                <c:pt idx="104">
                  <c:v>2.320411973184</c:v>
                </c:pt>
                <c:pt idx="105">
                  <c:v>2.5385993533440003</c:v>
                </c:pt>
                <c:pt idx="106">
                  <c:v>2.28097967328</c:v>
                </c:pt>
                <c:pt idx="107">
                  <c:v>0.742409068032</c:v>
                </c:pt>
                <c:pt idx="108">
                  <c:v>0.5031624095999999</c:v>
                </c:pt>
                <c:pt idx="109">
                  <c:v>0.81638881056</c:v>
                </c:pt>
                <c:pt idx="110">
                  <c:v>1.552997595744</c:v>
                </c:pt>
                <c:pt idx="111">
                  <c:v>0.02882067552000001</c:v>
                </c:pt>
                <c:pt idx="112">
                  <c:v>0.6072264</c:v>
                </c:pt>
              </c:numCache>
            </c:numRef>
          </c:yVal>
          <c:smooth val="0"/>
        </c:ser>
        <c:axId val="298029"/>
        <c:axId val="2682262"/>
      </c:scatterChart>
      <c:valAx>
        <c:axId val="298029"/>
        <c:scaling>
          <c:logBase val="10"/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2682262"/>
        <c:crossesAt val="0.01"/>
        <c:crossBetween val="midCat"/>
        <c:dispUnits/>
      </c:valAx>
      <c:valAx>
        <c:axId val="2682262"/>
        <c:scaling>
          <c:logBase val="10"/>
          <c:orientation val="minMax"/>
          <c:max val="10000"/>
          <c:min val="0.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225"/>
              <c:y val="0.01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298029"/>
        <c:crossesAt val="0.0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475"/>
          <c:y val="0.44025"/>
          <c:w val="0.164"/>
          <c:h val="0.05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Y.65 Nam Pi D.A. 124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-0.005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25"/>
          <c:y val="0.049"/>
          <c:w val="0.7585"/>
          <c:h val="0.9035"/>
        </c:manualLayout>
      </c:layout>
      <c:scatterChart>
        <c:scatterStyle val="lineMarker"/>
        <c:varyColors val="0"/>
        <c:ser>
          <c:idx val="1"/>
          <c:order val="0"/>
          <c:tx>
            <c:v>2022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DATA!$E$94:$E$121</c:f>
              <c:numCache>
                <c:ptCount val="28"/>
                <c:pt idx="0">
                  <c:v>0.265</c:v>
                </c:pt>
                <c:pt idx="1">
                  <c:v>0.291</c:v>
                </c:pt>
                <c:pt idx="2">
                  <c:v>2.141</c:v>
                </c:pt>
                <c:pt idx="3">
                  <c:v>2.302</c:v>
                </c:pt>
                <c:pt idx="4">
                  <c:v>0.263</c:v>
                </c:pt>
                <c:pt idx="5">
                  <c:v>0.067</c:v>
                </c:pt>
                <c:pt idx="6">
                  <c:v>11.397</c:v>
                </c:pt>
                <c:pt idx="7">
                  <c:v>14.095</c:v>
                </c:pt>
                <c:pt idx="8">
                  <c:v>16.47</c:v>
                </c:pt>
                <c:pt idx="9">
                  <c:v>3.295</c:v>
                </c:pt>
                <c:pt idx="10">
                  <c:v>1.355</c:v>
                </c:pt>
                <c:pt idx="11">
                  <c:v>17.537</c:v>
                </c:pt>
                <c:pt idx="12">
                  <c:v>7.734</c:v>
                </c:pt>
                <c:pt idx="13">
                  <c:v>29.578</c:v>
                </c:pt>
                <c:pt idx="14">
                  <c:v>9.108</c:v>
                </c:pt>
                <c:pt idx="15">
                  <c:v>1.512</c:v>
                </c:pt>
                <c:pt idx="16">
                  <c:v>3.873</c:v>
                </c:pt>
                <c:pt idx="17">
                  <c:v>3.96</c:v>
                </c:pt>
                <c:pt idx="18">
                  <c:v>2.091</c:v>
                </c:pt>
                <c:pt idx="19">
                  <c:v>1.037</c:v>
                </c:pt>
                <c:pt idx="20">
                  <c:v>0.552</c:v>
                </c:pt>
                <c:pt idx="21">
                  <c:v>0.77</c:v>
                </c:pt>
                <c:pt idx="22">
                  <c:v>0.404</c:v>
                </c:pt>
                <c:pt idx="23">
                  <c:v>0.306</c:v>
                </c:pt>
                <c:pt idx="24">
                  <c:v>0.229</c:v>
                </c:pt>
                <c:pt idx="25">
                  <c:v>0.447</c:v>
                </c:pt>
                <c:pt idx="26">
                  <c:v>0.035</c:v>
                </c:pt>
                <c:pt idx="27">
                  <c:v>0.44</c:v>
                </c:pt>
              </c:numCache>
            </c:numRef>
          </c:xVal>
          <c:yVal>
            <c:numRef>
              <c:f>DATA!$H$94:$H$121</c:f>
              <c:numCache>
                <c:ptCount val="28"/>
                <c:pt idx="0">
                  <c:v>0.10312037856</c:v>
                </c:pt>
                <c:pt idx="1">
                  <c:v>0.751179652416</c:v>
                </c:pt>
                <c:pt idx="2">
                  <c:v>7.754692819392001</c:v>
                </c:pt>
                <c:pt idx="3">
                  <c:v>8.955985658688</c:v>
                </c:pt>
                <c:pt idx="4">
                  <c:v>0.3275419757760001</c:v>
                </c:pt>
                <c:pt idx="5">
                  <c:v>0.08111162361600002</c:v>
                </c:pt>
                <c:pt idx="6">
                  <c:v>584.7798788951039</c:v>
                </c:pt>
                <c:pt idx="7">
                  <c:v>1393.1656702934401</c:v>
                </c:pt>
                <c:pt idx="8">
                  <c:v>1526.7009470140802</c:v>
                </c:pt>
                <c:pt idx="9">
                  <c:v>15.1839151416</c:v>
                </c:pt>
                <c:pt idx="10">
                  <c:v>12.804290687520002</c:v>
                </c:pt>
                <c:pt idx="11">
                  <c:v>1084.7363994305279</c:v>
                </c:pt>
                <c:pt idx="12">
                  <c:v>146.993647874688</c:v>
                </c:pt>
                <c:pt idx="13">
                  <c:v>2513.416988472768</c:v>
                </c:pt>
                <c:pt idx="14">
                  <c:v>160.10621785382398</c:v>
                </c:pt>
                <c:pt idx="15">
                  <c:v>2.245337853696</c:v>
                </c:pt>
                <c:pt idx="16">
                  <c:v>12.6731128608</c:v>
                </c:pt>
                <c:pt idx="17">
                  <c:v>33.13020154752</c:v>
                </c:pt>
                <c:pt idx="18">
                  <c:v>3.902534872416001</c:v>
                </c:pt>
                <c:pt idx="19">
                  <c:v>2.320411973184</c:v>
                </c:pt>
                <c:pt idx="20">
                  <c:v>2.5385993533440003</c:v>
                </c:pt>
                <c:pt idx="21">
                  <c:v>2.28097967328</c:v>
                </c:pt>
                <c:pt idx="22">
                  <c:v>0.742409068032</c:v>
                </c:pt>
                <c:pt idx="23">
                  <c:v>0.5031624095999999</c:v>
                </c:pt>
                <c:pt idx="24">
                  <c:v>0.81638881056</c:v>
                </c:pt>
                <c:pt idx="25">
                  <c:v>1.552997595744</c:v>
                </c:pt>
                <c:pt idx="26">
                  <c:v>0.02882067552000001</c:v>
                </c:pt>
                <c:pt idx="27">
                  <c:v>0.6072264</c:v>
                </c:pt>
              </c:numCache>
            </c:numRef>
          </c:yVal>
          <c:smooth val="0"/>
        </c:ser>
        <c:axId val="24140359"/>
        <c:axId val="15936640"/>
      </c:scatterChart>
      <c:valAx>
        <c:axId val="24140359"/>
        <c:scaling>
          <c:logBase val="10"/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077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15936640"/>
        <c:crossesAt val="0.01"/>
        <c:crossBetween val="midCat"/>
        <c:dispUnits/>
      </c:valAx>
      <c:valAx>
        <c:axId val="15936640"/>
        <c:scaling>
          <c:logBase val="10"/>
          <c:orientation val="minMax"/>
          <c:max val="10000"/>
          <c:min val="0.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225"/>
              <c:y val="0.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24140359"/>
        <c:crossesAt val="0.0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9475"/>
          <c:y val="0.4375"/>
          <c:w val="0.20025"/>
          <c:h val="0.04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1" i="0" u="none" baseline="0">
                <a:solidFill>
                  <a:srgbClr val="000000"/>
                </a:solidFill>
              </a:rPr>
              <a:t>Daily Gage Height Hydrograph with Date of Observe 
</a:t>
            </a:r>
            <a:r>
              <a:rPr lang="en-US" cap="none" sz="1650" b="1" i="0" u="none" baseline="0">
                <a:solidFill>
                  <a:srgbClr val="000000"/>
                </a:solidFill>
              </a:rPr>
              <a:t>Suspended Sediment and Water Qualities
</a:t>
            </a:r>
            <a:r>
              <a:rPr lang="en-US" cap="none" sz="1650" b="1" i="0" u="none" baseline="0">
                <a:solidFill>
                  <a:srgbClr val="000000"/>
                </a:solidFill>
              </a:rPr>
              <a:t>Code Y.65   Nam Pi   A.Banluang  C.Nan  Year 2022</a:t>
            </a:r>
          </a:p>
        </c:rich>
      </c:tx>
      <c:layout>
        <c:manualLayout>
          <c:xMode val="factor"/>
          <c:yMode val="factor"/>
          <c:x val="0.0382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25"/>
          <c:y val="0.184"/>
          <c:w val="0.9425"/>
          <c:h val="0.76525"/>
        </c:manualLayout>
      </c:layout>
      <c:lineChart>
        <c:grouping val="standard"/>
        <c:varyColors val="0"/>
        <c:ser>
          <c:idx val="0"/>
          <c:order val="0"/>
          <c:tx>
            <c:v>Daily Gage Height Hydrograph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'Y.65'!$B$1:$B$366</c:f>
              <c:strCache/>
            </c:strRef>
          </c:cat>
          <c:val>
            <c:numRef>
              <c:f>'Y.65'!$D$1:$D$366</c:f>
              <c:numCache/>
            </c:numRef>
          </c:val>
          <c:smooth val="1"/>
        </c:ser>
        <c:ser>
          <c:idx val="2"/>
          <c:order val="1"/>
          <c:tx>
            <c:v>Observe Suspended Sediment and Water Qualities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'Y.65'!$B$1:$B$366</c:f>
              <c:strCache/>
            </c:strRef>
          </c:cat>
          <c:val>
            <c:numRef>
              <c:f>'Y.65'!$E$1:$E$366</c:f>
              <c:numCache/>
            </c:numRef>
          </c:val>
          <c:smooth val="0"/>
        </c:ser>
        <c:marker val="1"/>
        <c:axId val="9212033"/>
        <c:axId val="15799434"/>
      </c:lineChart>
      <c:dateAx>
        <c:axId val="9212033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6000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15799434"/>
        <c:crossesAt val="343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15799434"/>
        <c:scaling>
          <c:orientation val="minMax"/>
          <c:max val="347"/>
          <c:min val="34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Gage Height  -  m.  ( m.s.l. )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212033"/>
        <c:crossesAt val="1"/>
        <c:crossBetween val="between"/>
        <c:dispUnits/>
        <c:majorUnit val="1"/>
        <c:minorUnit val="0.5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9825"/>
          <c:y val="0.92725"/>
          <c:w val="0.86175"/>
          <c:h val="0.05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ysDot"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1" i="0" u="none" baseline="0">
                <a:solidFill>
                  <a:srgbClr val="000000"/>
                </a:solidFill>
              </a:rPr>
              <a:t>Daily Gage Height Hydrograph with Date of Observe 
</a:t>
            </a:r>
            <a:r>
              <a:rPr lang="en-US" cap="none" sz="1650" b="1" i="0" u="none" baseline="0">
                <a:solidFill>
                  <a:srgbClr val="000000"/>
                </a:solidFill>
              </a:rPr>
              <a:t>Suspended Sediment and Water Qualities
</a:t>
            </a:r>
            <a:r>
              <a:rPr lang="en-US" cap="none" sz="1650" b="1" i="0" u="none" baseline="0">
                <a:solidFill>
                  <a:srgbClr val="000000"/>
                </a:solidFill>
              </a:rPr>
              <a:t>Code Y.65   Nam Pi   A.Banluang  C.Nan  Year 2022</a:t>
            </a:r>
          </a:p>
        </c:rich>
      </c:tx>
      <c:layout>
        <c:manualLayout>
          <c:xMode val="factor"/>
          <c:yMode val="factor"/>
          <c:x val="0.04"/>
          <c:y val="-0.006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95"/>
          <c:y val="0.184"/>
          <c:w val="0.955"/>
          <c:h val="0.7665"/>
        </c:manualLayout>
      </c:layout>
      <c:lineChart>
        <c:grouping val="standard"/>
        <c:varyColors val="0"/>
        <c:ser>
          <c:idx val="0"/>
          <c:order val="0"/>
          <c:tx>
            <c:v>"แผนภูมิเชิงเส้นแสดงค่าตะกอนรายเดือน"</c:v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DATA!$C$94:$C$122</c:f>
              <c:strCache>
                <c:ptCount val="29"/>
                <c:pt idx="0">
                  <c:v>23833</c:v>
                </c:pt>
                <c:pt idx="1">
                  <c:v>23867</c:v>
                </c:pt>
                <c:pt idx="2">
                  <c:v>23880</c:v>
                </c:pt>
                <c:pt idx="3">
                  <c:v>23885</c:v>
                </c:pt>
                <c:pt idx="4">
                  <c:v>23899</c:v>
                </c:pt>
                <c:pt idx="5">
                  <c:v>23906</c:v>
                </c:pt>
                <c:pt idx="6">
                  <c:v>23930</c:v>
                </c:pt>
                <c:pt idx="7">
                  <c:v>23930</c:v>
                </c:pt>
                <c:pt idx="8">
                  <c:v>23930</c:v>
                </c:pt>
                <c:pt idx="9">
                  <c:v>23937</c:v>
                </c:pt>
                <c:pt idx="10">
                  <c:v>23956</c:v>
                </c:pt>
                <c:pt idx="11">
                  <c:v>23962</c:v>
                </c:pt>
                <c:pt idx="12">
                  <c:v>23967</c:v>
                </c:pt>
                <c:pt idx="13">
                  <c:v>23975</c:v>
                </c:pt>
                <c:pt idx="14">
                  <c:v>23998</c:v>
                </c:pt>
                <c:pt idx="15">
                  <c:v>24005</c:v>
                </c:pt>
                <c:pt idx="16">
                  <c:v>24011</c:v>
                </c:pt>
                <c:pt idx="17">
                  <c:v>24019</c:v>
                </c:pt>
                <c:pt idx="18">
                  <c:v>24026</c:v>
                </c:pt>
                <c:pt idx="19">
                  <c:v>24033</c:v>
                </c:pt>
                <c:pt idx="20">
                  <c:v>24050</c:v>
                </c:pt>
                <c:pt idx="21">
                  <c:v>24063</c:v>
                </c:pt>
                <c:pt idx="22">
                  <c:v>24083</c:v>
                </c:pt>
                <c:pt idx="23">
                  <c:v>24081</c:v>
                </c:pt>
                <c:pt idx="24">
                  <c:v>24116</c:v>
                </c:pt>
                <c:pt idx="25">
                  <c:v>24131</c:v>
                </c:pt>
                <c:pt idx="26">
                  <c:v>24161</c:v>
                </c:pt>
                <c:pt idx="27">
                  <c:v>24187</c:v>
                </c:pt>
              </c:strCache>
            </c:strRef>
          </c:cat>
          <c:val>
            <c:numRef>
              <c:f>DATA!$H$94:$H$122</c:f>
              <c:numCache>
                <c:ptCount val="29"/>
                <c:pt idx="0">
                  <c:v>0.10312037856</c:v>
                </c:pt>
                <c:pt idx="1">
                  <c:v>0.751179652416</c:v>
                </c:pt>
                <c:pt idx="2">
                  <c:v>7.754692819392001</c:v>
                </c:pt>
                <c:pt idx="3">
                  <c:v>8.955985658688</c:v>
                </c:pt>
                <c:pt idx="4">
                  <c:v>0.3275419757760001</c:v>
                </c:pt>
                <c:pt idx="5">
                  <c:v>0.08111162361600002</c:v>
                </c:pt>
                <c:pt idx="6">
                  <c:v>584.7798788951039</c:v>
                </c:pt>
                <c:pt idx="7">
                  <c:v>1393.1656702934401</c:v>
                </c:pt>
                <c:pt idx="8">
                  <c:v>1526.7009470140802</c:v>
                </c:pt>
                <c:pt idx="9">
                  <c:v>15.1839151416</c:v>
                </c:pt>
                <c:pt idx="10">
                  <c:v>12.804290687520002</c:v>
                </c:pt>
                <c:pt idx="11">
                  <c:v>1084.7363994305279</c:v>
                </c:pt>
                <c:pt idx="12">
                  <c:v>146.993647874688</c:v>
                </c:pt>
                <c:pt idx="13">
                  <c:v>2513.416988472768</c:v>
                </c:pt>
                <c:pt idx="14">
                  <c:v>160.10621785382398</c:v>
                </c:pt>
                <c:pt idx="15">
                  <c:v>2.245337853696</c:v>
                </c:pt>
                <c:pt idx="16">
                  <c:v>12.6731128608</c:v>
                </c:pt>
                <c:pt idx="17">
                  <c:v>33.13020154752</c:v>
                </c:pt>
                <c:pt idx="18">
                  <c:v>3.902534872416001</c:v>
                </c:pt>
                <c:pt idx="19">
                  <c:v>2.320411973184</c:v>
                </c:pt>
                <c:pt idx="20">
                  <c:v>2.5385993533440003</c:v>
                </c:pt>
                <c:pt idx="21">
                  <c:v>2.28097967328</c:v>
                </c:pt>
                <c:pt idx="22">
                  <c:v>0.742409068032</c:v>
                </c:pt>
                <c:pt idx="23">
                  <c:v>0.5031624095999999</c:v>
                </c:pt>
                <c:pt idx="24">
                  <c:v>0.81638881056</c:v>
                </c:pt>
                <c:pt idx="25">
                  <c:v>1.552997595744</c:v>
                </c:pt>
                <c:pt idx="26">
                  <c:v>0.02882067552000001</c:v>
                </c:pt>
                <c:pt idx="27">
                  <c:v>0.6072264</c:v>
                </c:pt>
              </c:numCache>
            </c:numRef>
          </c:val>
          <c:smooth val="1"/>
        </c:ser>
        <c:marker val="1"/>
        <c:axId val="7977179"/>
        <c:axId val="4685748"/>
      </c:lineChart>
      <c:dateAx>
        <c:axId val="7977179"/>
        <c:scaling>
          <c:orientation val="minMax"/>
          <c:max val="24197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6000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4685748"/>
        <c:crossesAt val="0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4685748"/>
        <c:scaling>
          <c:orientation val="minMax"/>
          <c:max val="3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Tons</a:t>
                </a:r>
              </a:p>
            </c:rich>
          </c:tx>
          <c:layout>
            <c:manualLayout>
              <c:xMode val="factor"/>
              <c:yMode val="factor"/>
              <c:x val="-0.006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977179"/>
        <c:crossesAt val="1"/>
        <c:crossBetween val="between"/>
        <c:dispUnits/>
        <c:majorUnit val="500"/>
        <c:minorUnit val="50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8825"/>
          <c:y val="0.91425"/>
          <c:w val="0.34825"/>
          <c:h val="0.04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ysDot"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Y.65 Nam Pi D.A. 124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-0.005"/>
          <c:y val="-0.01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25"/>
          <c:y val="0.05475"/>
          <c:w val="0.7585"/>
          <c:h val="0.8585"/>
        </c:manualLayout>
      </c:layout>
      <c:scatterChart>
        <c:scatterStyle val="lineMarker"/>
        <c:varyColors val="0"/>
        <c:ser>
          <c:idx val="1"/>
          <c:order val="0"/>
          <c:tx>
            <c:v>2022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DATA!$E$94:$E$121</c:f>
              <c:numCache>
                <c:ptCount val="28"/>
                <c:pt idx="0">
                  <c:v>0.265</c:v>
                </c:pt>
                <c:pt idx="1">
                  <c:v>0.291</c:v>
                </c:pt>
                <c:pt idx="2">
                  <c:v>2.141</c:v>
                </c:pt>
                <c:pt idx="3">
                  <c:v>2.302</c:v>
                </c:pt>
                <c:pt idx="4">
                  <c:v>0.263</c:v>
                </c:pt>
                <c:pt idx="5">
                  <c:v>0.067</c:v>
                </c:pt>
                <c:pt idx="6">
                  <c:v>11.397</c:v>
                </c:pt>
                <c:pt idx="7">
                  <c:v>14.095</c:v>
                </c:pt>
                <c:pt idx="8">
                  <c:v>16.47</c:v>
                </c:pt>
                <c:pt idx="9">
                  <c:v>3.295</c:v>
                </c:pt>
                <c:pt idx="10">
                  <c:v>1.355</c:v>
                </c:pt>
                <c:pt idx="11">
                  <c:v>17.537</c:v>
                </c:pt>
                <c:pt idx="12">
                  <c:v>7.734</c:v>
                </c:pt>
                <c:pt idx="13">
                  <c:v>29.578</c:v>
                </c:pt>
                <c:pt idx="14">
                  <c:v>9.108</c:v>
                </c:pt>
                <c:pt idx="15">
                  <c:v>1.512</c:v>
                </c:pt>
                <c:pt idx="16">
                  <c:v>3.873</c:v>
                </c:pt>
                <c:pt idx="17">
                  <c:v>3.96</c:v>
                </c:pt>
                <c:pt idx="18">
                  <c:v>2.091</c:v>
                </c:pt>
                <c:pt idx="19">
                  <c:v>1.037</c:v>
                </c:pt>
                <c:pt idx="20">
                  <c:v>0.552</c:v>
                </c:pt>
                <c:pt idx="21">
                  <c:v>0.77</c:v>
                </c:pt>
                <c:pt idx="22">
                  <c:v>0.404</c:v>
                </c:pt>
                <c:pt idx="23">
                  <c:v>0.306</c:v>
                </c:pt>
                <c:pt idx="24">
                  <c:v>0.229</c:v>
                </c:pt>
                <c:pt idx="25">
                  <c:v>0.447</c:v>
                </c:pt>
                <c:pt idx="26">
                  <c:v>0.035</c:v>
                </c:pt>
                <c:pt idx="27">
                  <c:v>0.44</c:v>
                </c:pt>
              </c:numCache>
            </c:numRef>
          </c:xVal>
          <c:yVal>
            <c:numRef>
              <c:f>DATA!$H$94:$H$121</c:f>
              <c:numCache>
                <c:ptCount val="28"/>
                <c:pt idx="0">
                  <c:v>0.10312037856</c:v>
                </c:pt>
                <c:pt idx="1">
                  <c:v>0.751179652416</c:v>
                </c:pt>
                <c:pt idx="2">
                  <c:v>7.754692819392001</c:v>
                </c:pt>
                <c:pt idx="3">
                  <c:v>8.955985658688</c:v>
                </c:pt>
                <c:pt idx="4">
                  <c:v>0.3275419757760001</c:v>
                </c:pt>
                <c:pt idx="5">
                  <c:v>0.08111162361600002</c:v>
                </c:pt>
                <c:pt idx="6">
                  <c:v>584.7798788951039</c:v>
                </c:pt>
                <c:pt idx="7">
                  <c:v>1393.1656702934401</c:v>
                </c:pt>
                <c:pt idx="8">
                  <c:v>1526.7009470140802</c:v>
                </c:pt>
                <c:pt idx="9">
                  <c:v>15.1839151416</c:v>
                </c:pt>
                <c:pt idx="10">
                  <c:v>12.804290687520002</c:v>
                </c:pt>
                <c:pt idx="11">
                  <c:v>1084.7363994305279</c:v>
                </c:pt>
                <c:pt idx="12">
                  <c:v>146.993647874688</c:v>
                </c:pt>
                <c:pt idx="13">
                  <c:v>2513.416988472768</c:v>
                </c:pt>
                <c:pt idx="14">
                  <c:v>160.10621785382398</c:v>
                </c:pt>
                <c:pt idx="15">
                  <c:v>2.245337853696</c:v>
                </c:pt>
                <c:pt idx="16">
                  <c:v>12.6731128608</c:v>
                </c:pt>
                <c:pt idx="17">
                  <c:v>33.13020154752</c:v>
                </c:pt>
                <c:pt idx="18">
                  <c:v>3.902534872416001</c:v>
                </c:pt>
                <c:pt idx="19">
                  <c:v>2.320411973184</c:v>
                </c:pt>
                <c:pt idx="20">
                  <c:v>2.5385993533440003</c:v>
                </c:pt>
                <c:pt idx="21">
                  <c:v>2.28097967328</c:v>
                </c:pt>
                <c:pt idx="22">
                  <c:v>0.742409068032</c:v>
                </c:pt>
                <c:pt idx="23">
                  <c:v>0.5031624095999999</c:v>
                </c:pt>
                <c:pt idx="24">
                  <c:v>0.81638881056</c:v>
                </c:pt>
                <c:pt idx="25">
                  <c:v>1.552997595744</c:v>
                </c:pt>
                <c:pt idx="26">
                  <c:v>0.02882067552000001</c:v>
                </c:pt>
                <c:pt idx="27">
                  <c:v>0.6072264</c:v>
                </c:pt>
              </c:numCache>
            </c:numRef>
          </c:yVal>
          <c:smooth val="0"/>
        </c:ser>
        <c:axId val="42171733"/>
        <c:axId val="44001278"/>
      </c:scatterChart>
      <c:valAx>
        <c:axId val="42171733"/>
        <c:scaling>
          <c:logBase val="10"/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10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44001278"/>
        <c:crossesAt val="0.01"/>
        <c:crossBetween val="midCat"/>
        <c:dispUnits/>
      </c:valAx>
      <c:valAx>
        <c:axId val="44001278"/>
        <c:scaling>
          <c:logBase val="10"/>
          <c:orientation val="minMax"/>
          <c:max val="10000"/>
          <c:min val="0.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2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42171733"/>
        <c:crossesAt val="0.0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98"/>
          <c:y val="0.4225"/>
          <c:w val="0.20025"/>
          <c:h val="0.04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285750</xdr:rowOff>
    </xdr:from>
    <xdr:to>
      <xdr:col>9</xdr:col>
      <xdr:colOff>9525</xdr:colOff>
      <xdr:row>32</xdr:row>
      <xdr:rowOff>38100</xdr:rowOff>
    </xdr:to>
    <xdr:graphicFrame>
      <xdr:nvGraphicFramePr>
        <xdr:cNvPr id="1" name="Chart 2"/>
        <xdr:cNvGraphicFramePr/>
      </xdr:nvGraphicFramePr>
      <xdr:xfrm>
        <a:off x="0" y="4714875"/>
        <a:ext cx="5838825" cy="4781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0</xdr:row>
      <xdr:rowOff>0</xdr:rowOff>
    </xdr:from>
    <xdr:to>
      <xdr:col>9</xdr:col>
      <xdr:colOff>38100</xdr:colOff>
      <xdr:row>15</xdr:row>
      <xdr:rowOff>76200</xdr:rowOff>
    </xdr:to>
    <xdr:graphicFrame>
      <xdr:nvGraphicFramePr>
        <xdr:cNvPr id="2" name="Chart 2"/>
        <xdr:cNvGraphicFramePr/>
      </xdr:nvGraphicFramePr>
      <xdr:xfrm>
        <a:off x="28575" y="0"/>
        <a:ext cx="5838825" cy="4505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0.51275</cdr:x>
      <cdr:y>0.498</cdr:y>
    </cdr:from>
    <cdr:to>
      <cdr:x>0.53775</cdr:x>
      <cdr:y>0.5685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2971800" y="2247900"/>
          <a:ext cx="142875" cy="3143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0.5155</cdr:x>
      <cdr:y>0.499</cdr:y>
    </cdr:from>
    <cdr:to>
      <cdr:x>0.54025</cdr:x>
      <cdr:y>0.56975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2981325" y="2257425"/>
          <a:ext cx="142875" cy="3238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0</xdr:row>
      <xdr:rowOff>28575</xdr:rowOff>
    </xdr:from>
    <xdr:to>
      <xdr:col>14</xdr:col>
      <xdr:colOff>638175</xdr:colOff>
      <xdr:row>15</xdr:row>
      <xdr:rowOff>266700</xdr:rowOff>
    </xdr:to>
    <xdr:graphicFrame>
      <xdr:nvGraphicFramePr>
        <xdr:cNvPr id="1" name="Chart 1"/>
        <xdr:cNvGraphicFramePr/>
      </xdr:nvGraphicFramePr>
      <xdr:xfrm>
        <a:off x="2914650" y="28575"/>
        <a:ext cx="5800725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0</xdr:colOff>
      <xdr:row>0</xdr:row>
      <xdr:rowOff>0</xdr:rowOff>
    </xdr:from>
    <xdr:to>
      <xdr:col>23</xdr:col>
      <xdr:colOff>466725</xdr:colOff>
      <xdr:row>15</xdr:row>
      <xdr:rowOff>238125</xdr:rowOff>
    </xdr:to>
    <xdr:graphicFrame>
      <xdr:nvGraphicFramePr>
        <xdr:cNvPr id="2" name="Chart 1"/>
        <xdr:cNvGraphicFramePr/>
      </xdr:nvGraphicFramePr>
      <xdr:xfrm>
        <a:off x="9486900" y="0"/>
        <a:ext cx="5800725" cy="4524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17</xdr:row>
      <xdr:rowOff>0</xdr:rowOff>
    </xdr:from>
    <xdr:to>
      <xdr:col>15</xdr:col>
      <xdr:colOff>9525</xdr:colOff>
      <xdr:row>32</xdr:row>
      <xdr:rowOff>38100</xdr:rowOff>
    </xdr:to>
    <xdr:graphicFrame>
      <xdr:nvGraphicFramePr>
        <xdr:cNvPr id="3" name="Chart 2"/>
        <xdr:cNvGraphicFramePr/>
      </xdr:nvGraphicFramePr>
      <xdr:xfrm>
        <a:off x="2895600" y="4857750"/>
        <a:ext cx="5838825" cy="4324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K343"/>
  <sheetViews>
    <sheetView zoomScalePageLayoutView="0" workbookViewId="0" topLeftCell="A333">
      <selection activeCell="I343" sqref="I343"/>
    </sheetView>
  </sheetViews>
  <sheetFormatPr defaultColWidth="9.140625" defaultRowHeight="23.25"/>
  <cols>
    <col min="1" max="1" width="9.57421875" style="91" bestFit="1" customWidth="1"/>
    <col min="2" max="2" width="5.57421875" style="0" customWidth="1"/>
    <col min="3" max="4" width="9.140625" style="105" customWidth="1"/>
    <col min="6" max="6" width="11.8515625" style="97" customWidth="1"/>
  </cols>
  <sheetData>
    <row r="1" spans="1:10" s="67" customFormat="1" ht="21">
      <c r="A1" s="255" t="s">
        <v>68</v>
      </c>
      <c r="B1" s="256"/>
      <c r="C1" s="256"/>
      <c r="D1" s="256"/>
      <c r="E1" s="256"/>
      <c r="F1" s="256"/>
      <c r="G1" s="256"/>
      <c r="H1" s="256"/>
      <c r="I1" s="256"/>
      <c r="J1" s="257"/>
    </row>
    <row r="2" spans="1:10" s="67" customFormat="1" ht="21">
      <c r="A2" s="86" t="s">
        <v>69</v>
      </c>
      <c r="B2" s="69" t="s">
        <v>70</v>
      </c>
      <c r="C2" s="98" t="s">
        <v>71</v>
      </c>
      <c r="D2" s="99" t="s">
        <v>71</v>
      </c>
      <c r="E2" s="68" t="s">
        <v>72</v>
      </c>
      <c r="F2" s="93" t="s">
        <v>72</v>
      </c>
      <c r="G2" s="68" t="s">
        <v>72</v>
      </c>
      <c r="H2" s="69" t="s">
        <v>73</v>
      </c>
      <c r="I2" s="70" t="s">
        <v>72</v>
      </c>
      <c r="J2" s="68" t="s">
        <v>72</v>
      </c>
    </row>
    <row r="3" spans="1:10" s="67" customFormat="1" ht="21">
      <c r="A3" s="87" t="s">
        <v>74</v>
      </c>
      <c r="B3" s="72" t="s">
        <v>75</v>
      </c>
      <c r="C3" s="100" t="s">
        <v>76</v>
      </c>
      <c r="D3" s="101" t="s">
        <v>76</v>
      </c>
      <c r="E3" s="71" t="s">
        <v>77</v>
      </c>
      <c r="F3" s="94" t="s">
        <v>77</v>
      </c>
      <c r="G3" s="71" t="s">
        <v>78</v>
      </c>
      <c r="H3" s="72" t="s">
        <v>79</v>
      </c>
      <c r="I3" s="73" t="s">
        <v>80</v>
      </c>
      <c r="J3" s="71" t="s">
        <v>81</v>
      </c>
    </row>
    <row r="4" spans="1:10" s="67" customFormat="1" ht="18.75" customHeight="1">
      <c r="A4" s="88"/>
      <c r="B4" s="72" t="s">
        <v>82</v>
      </c>
      <c r="C4" s="100" t="s">
        <v>83</v>
      </c>
      <c r="D4" s="101" t="s">
        <v>84</v>
      </c>
      <c r="E4" s="71" t="s">
        <v>85</v>
      </c>
      <c r="F4" s="94" t="s">
        <v>86</v>
      </c>
      <c r="G4" s="71" t="s">
        <v>87</v>
      </c>
      <c r="H4" s="72" t="s">
        <v>88</v>
      </c>
      <c r="I4" s="75"/>
      <c r="J4" s="74"/>
    </row>
    <row r="5" spans="1:10" s="67" customFormat="1" ht="18.75" customHeight="1">
      <c r="A5" s="89"/>
      <c r="B5" s="76"/>
      <c r="C5" s="102" t="s">
        <v>35</v>
      </c>
      <c r="D5" s="103" t="s">
        <v>34</v>
      </c>
      <c r="E5" s="77" t="s">
        <v>36</v>
      </c>
      <c r="F5" s="95"/>
      <c r="G5" s="77" t="s">
        <v>89</v>
      </c>
      <c r="H5" s="76"/>
      <c r="I5" s="78" t="s">
        <v>90</v>
      </c>
      <c r="J5" s="71" t="s">
        <v>91</v>
      </c>
    </row>
    <row r="6" spans="1:10" s="67" customFormat="1" ht="18.75" customHeight="1">
      <c r="A6" s="79">
        <v>22404</v>
      </c>
      <c r="B6" s="80">
        <v>19</v>
      </c>
      <c r="C6" s="81">
        <v>88.9398</v>
      </c>
      <c r="D6" s="81">
        <v>88.9398</v>
      </c>
      <c r="E6" s="81">
        <f aca="true" t="shared" si="0" ref="E6:E54">D6-C6</f>
        <v>0</v>
      </c>
      <c r="F6" s="96">
        <f aca="true" t="shared" si="1" ref="F6:F47">((10^6)*E6/G6)</f>
        <v>0</v>
      </c>
      <c r="G6" s="82">
        <f aca="true" t="shared" si="2" ref="G6:G47">I6-J6</f>
        <v>312.57</v>
      </c>
      <c r="H6" s="80">
        <v>1</v>
      </c>
      <c r="I6" s="83">
        <v>646.98</v>
      </c>
      <c r="J6" s="82">
        <v>334.41</v>
      </c>
    </row>
    <row r="7" spans="1:10" s="67" customFormat="1" ht="18.75" customHeight="1">
      <c r="A7" s="79"/>
      <c r="B7" s="80">
        <v>20</v>
      </c>
      <c r="C7" s="81">
        <v>84.6159</v>
      </c>
      <c r="D7" s="81">
        <v>84.6175</v>
      </c>
      <c r="E7" s="81">
        <f t="shared" si="0"/>
        <v>0.001600000000010482</v>
      </c>
      <c r="F7" s="96">
        <f t="shared" si="1"/>
        <v>6.403842305425182</v>
      </c>
      <c r="G7" s="82">
        <f t="shared" si="2"/>
        <v>249.85000000000002</v>
      </c>
      <c r="H7" s="80">
        <v>2</v>
      </c>
      <c r="I7" s="83">
        <v>786.49</v>
      </c>
      <c r="J7" s="82">
        <v>536.64</v>
      </c>
    </row>
    <row r="8" spans="1:10" s="67" customFormat="1" ht="18.75" customHeight="1">
      <c r="A8" s="79"/>
      <c r="B8" s="80">
        <v>21</v>
      </c>
      <c r="C8" s="81">
        <v>86.333</v>
      </c>
      <c r="D8" s="81">
        <v>86.333</v>
      </c>
      <c r="E8" s="81">
        <f t="shared" si="0"/>
        <v>0</v>
      </c>
      <c r="F8" s="96">
        <f t="shared" si="1"/>
        <v>0</v>
      </c>
      <c r="G8" s="82">
        <f t="shared" si="2"/>
        <v>329.83</v>
      </c>
      <c r="H8" s="80">
        <v>3</v>
      </c>
      <c r="I8" s="83">
        <v>661.24</v>
      </c>
      <c r="J8" s="84">
        <v>331.41</v>
      </c>
    </row>
    <row r="9" spans="1:10" s="67" customFormat="1" ht="18.75" customHeight="1">
      <c r="A9" s="79">
        <v>22423</v>
      </c>
      <c r="B9" s="80">
        <v>22</v>
      </c>
      <c r="C9" s="81">
        <v>85.1047</v>
      </c>
      <c r="D9" s="81">
        <v>85.1052</v>
      </c>
      <c r="E9" s="81">
        <f t="shared" si="0"/>
        <v>0.0005000000000023874</v>
      </c>
      <c r="F9" s="96">
        <f t="shared" si="1"/>
        <v>1.849933402406347</v>
      </c>
      <c r="G9" s="82">
        <f t="shared" si="2"/>
        <v>270.28</v>
      </c>
      <c r="H9" s="80">
        <v>4</v>
      </c>
      <c r="I9" s="83">
        <v>853.41</v>
      </c>
      <c r="J9" s="82">
        <v>583.13</v>
      </c>
    </row>
    <row r="10" spans="1:10" s="67" customFormat="1" ht="18.75" customHeight="1">
      <c r="A10" s="79"/>
      <c r="B10" s="80">
        <v>23</v>
      </c>
      <c r="C10" s="81">
        <v>87.7407</v>
      </c>
      <c r="D10" s="81">
        <v>87.7427</v>
      </c>
      <c r="E10" s="81">
        <f t="shared" si="0"/>
        <v>0.001999999999995339</v>
      </c>
      <c r="F10" s="96">
        <f t="shared" si="1"/>
        <v>5.98175564526795</v>
      </c>
      <c r="G10" s="82">
        <f t="shared" si="2"/>
        <v>334.34999999999997</v>
      </c>
      <c r="H10" s="80">
        <v>5</v>
      </c>
      <c r="I10" s="83">
        <v>634.05</v>
      </c>
      <c r="J10" s="82">
        <v>299.7</v>
      </c>
    </row>
    <row r="11" spans="1:10" s="67" customFormat="1" ht="18.75" customHeight="1">
      <c r="A11" s="79"/>
      <c r="B11" s="80">
        <v>24</v>
      </c>
      <c r="C11" s="81">
        <v>88.0557</v>
      </c>
      <c r="D11" s="81">
        <v>88.0581</v>
      </c>
      <c r="E11" s="81">
        <f t="shared" si="0"/>
        <v>0.0023999999999944066</v>
      </c>
      <c r="F11" s="96">
        <f t="shared" si="1"/>
        <v>6.961364427411551</v>
      </c>
      <c r="G11" s="82">
        <f t="shared" si="2"/>
        <v>344.76000000000005</v>
      </c>
      <c r="H11" s="80">
        <v>6</v>
      </c>
      <c r="I11" s="83">
        <v>627.57</v>
      </c>
      <c r="J11" s="84">
        <v>282.81</v>
      </c>
    </row>
    <row r="12" spans="1:10" s="67" customFormat="1" ht="18.75" customHeight="1">
      <c r="A12" s="79">
        <v>22425</v>
      </c>
      <c r="B12" s="80">
        <v>25</v>
      </c>
      <c r="C12" s="81">
        <v>87.056</v>
      </c>
      <c r="D12" s="81">
        <v>87.1011</v>
      </c>
      <c r="E12" s="81">
        <f t="shared" si="0"/>
        <v>0.045100000000005025</v>
      </c>
      <c r="F12" s="96">
        <f t="shared" si="1"/>
        <v>153.4013605442348</v>
      </c>
      <c r="G12" s="82">
        <f t="shared" si="2"/>
        <v>294</v>
      </c>
      <c r="H12" s="80">
        <v>7</v>
      </c>
      <c r="I12" s="83">
        <v>678.61</v>
      </c>
      <c r="J12" s="82">
        <v>384.61</v>
      </c>
    </row>
    <row r="13" spans="1:10" s="67" customFormat="1" ht="18.75" customHeight="1">
      <c r="A13" s="79"/>
      <c r="B13" s="80">
        <v>26</v>
      </c>
      <c r="C13" s="81">
        <v>85.793</v>
      </c>
      <c r="D13" s="81">
        <v>85.8409</v>
      </c>
      <c r="E13" s="81">
        <f t="shared" si="0"/>
        <v>0.0478999999999985</v>
      </c>
      <c r="F13" s="96">
        <f t="shared" si="1"/>
        <v>153.19666101640226</v>
      </c>
      <c r="G13" s="82">
        <f t="shared" si="2"/>
        <v>312.67</v>
      </c>
      <c r="H13" s="80">
        <v>8</v>
      </c>
      <c r="I13" s="83">
        <v>684.34</v>
      </c>
      <c r="J13" s="82">
        <v>371.67</v>
      </c>
    </row>
    <row r="14" spans="1:10" s="67" customFormat="1" ht="18.75" customHeight="1">
      <c r="A14" s="79"/>
      <c r="B14" s="80">
        <v>27</v>
      </c>
      <c r="C14" s="81">
        <v>86.3483</v>
      </c>
      <c r="D14" s="81">
        <v>86.3937</v>
      </c>
      <c r="E14" s="81">
        <f t="shared" si="0"/>
        <v>0.04540000000000077</v>
      </c>
      <c r="F14" s="96">
        <f t="shared" si="1"/>
        <v>136.4715784411001</v>
      </c>
      <c r="G14" s="82">
        <f t="shared" si="2"/>
        <v>332.67</v>
      </c>
      <c r="H14" s="80">
        <v>9</v>
      </c>
      <c r="I14" s="83">
        <v>755.26</v>
      </c>
      <c r="J14" s="84">
        <v>422.59</v>
      </c>
    </row>
    <row r="15" spans="1:10" s="67" customFormat="1" ht="18.75" customHeight="1">
      <c r="A15" s="79">
        <v>22437</v>
      </c>
      <c r="B15" s="80">
        <v>1</v>
      </c>
      <c r="C15" s="81">
        <v>85.4195</v>
      </c>
      <c r="D15" s="81">
        <v>85.426</v>
      </c>
      <c r="E15" s="81">
        <f t="shared" si="0"/>
        <v>0.006500000000002615</v>
      </c>
      <c r="F15" s="96">
        <f t="shared" si="1"/>
        <v>22.46802627031668</v>
      </c>
      <c r="G15" s="82">
        <f t="shared" si="2"/>
        <v>289.29999999999995</v>
      </c>
      <c r="H15" s="80">
        <v>10</v>
      </c>
      <c r="I15" s="83">
        <v>817.27</v>
      </c>
      <c r="J15" s="82">
        <v>527.97</v>
      </c>
    </row>
    <row r="16" spans="1:10" s="67" customFormat="1" ht="18.75" customHeight="1">
      <c r="A16" s="79"/>
      <c r="B16" s="80">
        <v>2</v>
      </c>
      <c r="C16" s="81">
        <v>87.49</v>
      </c>
      <c r="D16" s="81">
        <v>87.4978</v>
      </c>
      <c r="E16" s="81">
        <f t="shared" si="0"/>
        <v>0.007800000000003138</v>
      </c>
      <c r="F16" s="96">
        <f t="shared" si="1"/>
        <v>25.42124303361189</v>
      </c>
      <c r="G16" s="82">
        <f t="shared" si="2"/>
        <v>306.83000000000004</v>
      </c>
      <c r="H16" s="80">
        <v>11</v>
      </c>
      <c r="I16" s="83">
        <v>808.08</v>
      </c>
      <c r="J16" s="82">
        <v>501.25</v>
      </c>
    </row>
    <row r="17" spans="1:10" s="67" customFormat="1" ht="18.75" customHeight="1">
      <c r="A17" s="79"/>
      <c r="B17" s="80">
        <v>3</v>
      </c>
      <c r="C17" s="81">
        <v>85.8827</v>
      </c>
      <c r="D17" s="81">
        <v>85.8907</v>
      </c>
      <c r="E17" s="81">
        <f t="shared" si="0"/>
        <v>0.007999999999995566</v>
      </c>
      <c r="F17" s="96">
        <f t="shared" si="1"/>
        <v>26.95236170067908</v>
      </c>
      <c r="G17" s="82">
        <f t="shared" si="2"/>
        <v>296.82000000000005</v>
      </c>
      <c r="H17" s="80">
        <v>12</v>
      </c>
      <c r="I17" s="83">
        <v>661.35</v>
      </c>
      <c r="J17" s="84">
        <v>364.53</v>
      </c>
    </row>
    <row r="18" spans="1:10" s="67" customFormat="1" ht="18.75" customHeight="1">
      <c r="A18" s="79">
        <v>22444</v>
      </c>
      <c r="B18" s="80">
        <v>4</v>
      </c>
      <c r="C18" s="81">
        <v>85.0611</v>
      </c>
      <c r="D18" s="81">
        <v>85.0716</v>
      </c>
      <c r="E18" s="81">
        <f t="shared" si="0"/>
        <v>0.010500000000007503</v>
      </c>
      <c r="F18" s="96">
        <f t="shared" si="1"/>
        <v>36.980946007845255</v>
      </c>
      <c r="G18" s="82">
        <f t="shared" si="2"/>
        <v>283.93</v>
      </c>
      <c r="H18" s="80">
        <v>13</v>
      </c>
      <c r="I18" s="83">
        <v>741.24</v>
      </c>
      <c r="J18" s="82">
        <v>457.31</v>
      </c>
    </row>
    <row r="19" spans="1:10" s="67" customFormat="1" ht="18.75" customHeight="1">
      <c r="A19" s="79"/>
      <c r="B19" s="80">
        <v>5</v>
      </c>
      <c r="C19" s="81">
        <v>85.0425</v>
      </c>
      <c r="D19" s="81">
        <v>85.0517</v>
      </c>
      <c r="E19" s="81">
        <f t="shared" si="0"/>
        <v>0.00919999999999277</v>
      </c>
      <c r="F19" s="96">
        <f t="shared" si="1"/>
        <v>36.62420382162726</v>
      </c>
      <c r="G19" s="82">
        <f t="shared" si="2"/>
        <v>251.20000000000005</v>
      </c>
      <c r="H19" s="80">
        <v>14</v>
      </c>
      <c r="I19" s="83">
        <v>795.73</v>
      </c>
      <c r="J19" s="82">
        <v>544.53</v>
      </c>
    </row>
    <row r="20" spans="1:10" s="67" customFormat="1" ht="18.75" customHeight="1">
      <c r="A20" s="79"/>
      <c r="B20" s="80">
        <v>6</v>
      </c>
      <c r="C20" s="81">
        <v>87.4051</v>
      </c>
      <c r="D20" s="81">
        <v>87.4127</v>
      </c>
      <c r="E20" s="81">
        <f t="shared" si="0"/>
        <v>0.0075999999999964984</v>
      </c>
      <c r="F20" s="96">
        <f t="shared" si="1"/>
        <v>24.527997418094238</v>
      </c>
      <c r="G20" s="82">
        <f t="shared" si="2"/>
        <v>309.84999999999997</v>
      </c>
      <c r="H20" s="80">
        <v>15</v>
      </c>
      <c r="I20" s="83">
        <v>680.26</v>
      </c>
      <c r="J20" s="84">
        <v>370.41</v>
      </c>
    </row>
    <row r="21" spans="1:10" s="67" customFormat="1" ht="18.75" customHeight="1">
      <c r="A21" s="79">
        <v>22469</v>
      </c>
      <c r="B21" s="80">
        <v>19</v>
      </c>
      <c r="C21" s="81">
        <v>88.9683</v>
      </c>
      <c r="D21" s="81">
        <v>88.9818</v>
      </c>
      <c r="E21" s="81">
        <f t="shared" si="0"/>
        <v>0.013500000000007617</v>
      </c>
      <c r="F21" s="96">
        <f t="shared" si="1"/>
        <v>46.54530409601301</v>
      </c>
      <c r="G21" s="82">
        <f t="shared" si="2"/>
        <v>290.0400000000001</v>
      </c>
      <c r="H21" s="80">
        <v>16</v>
      </c>
      <c r="I21" s="83">
        <v>841.83</v>
      </c>
      <c r="J21" s="82">
        <v>551.79</v>
      </c>
    </row>
    <row r="22" spans="1:10" s="67" customFormat="1" ht="18.75" customHeight="1">
      <c r="A22" s="79"/>
      <c r="B22" s="80">
        <v>20</v>
      </c>
      <c r="C22" s="81">
        <v>84.6722</v>
      </c>
      <c r="D22" s="81">
        <v>84.6808</v>
      </c>
      <c r="E22" s="81">
        <f t="shared" si="0"/>
        <v>0.008600000000001273</v>
      </c>
      <c r="F22" s="96">
        <f t="shared" si="1"/>
        <v>31.37655514612453</v>
      </c>
      <c r="G22" s="82">
        <f t="shared" si="2"/>
        <v>274.09000000000003</v>
      </c>
      <c r="H22" s="80">
        <v>17</v>
      </c>
      <c r="I22" s="83">
        <v>818.84</v>
      </c>
      <c r="J22" s="82">
        <v>544.75</v>
      </c>
    </row>
    <row r="23" spans="1:10" s="67" customFormat="1" ht="18.75" customHeight="1">
      <c r="A23" s="79"/>
      <c r="B23" s="80">
        <v>21</v>
      </c>
      <c r="C23" s="81">
        <v>86.3824</v>
      </c>
      <c r="D23" s="81">
        <v>86.396</v>
      </c>
      <c r="E23" s="81">
        <f t="shared" si="0"/>
        <v>0.013599999999996726</v>
      </c>
      <c r="F23" s="96">
        <f t="shared" si="1"/>
        <v>45.11677282376832</v>
      </c>
      <c r="G23" s="82">
        <f t="shared" si="2"/>
        <v>301.44000000000005</v>
      </c>
      <c r="H23" s="80">
        <v>18</v>
      </c>
      <c r="I23" s="83">
        <v>639.59</v>
      </c>
      <c r="J23" s="84">
        <v>338.15</v>
      </c>
    </row>
    <row r="24" spans="1:10" s="67" customFormat="1" ht="18.75" customHeight="1">
      <c r="A24" s="79">
        <v>22479</v>
      </c>
      <c r="B24" s="80">
        <v>22</v>
      </c>
      <c r="C24" s="81">
        <v>85.1202</v>
      </c>
      <c r="D24" s="81">
        <v>85.1216</v>
      </c>
      <c r="E24" s="81">
        <f t="shared" si="0"/>
        <v>0.0014000000000038426</v>
      </c>
      <c r="F24" s="96">
        <f t="shared" si="1"/>
        <v>4.631773969443004</v>
      </c>
      <c r="G24" s="82">
        <f t="shared" si="2"/>
        <v>302.26000000000005</v>
      </c>
      <c r="H24" s="80">
        <v>19</v>
      </c>
      <c r="I24" s="83">
        <v>652.34</v>
      </c>
      <c r="J24" s="82">
        <v>350.08</v>
      </c>
    </row>
    <row r="25" spans="1:10" s="67" customFormat="1" ht="18.75" customHeight="1">
      <c r="A25" s="79"/>
      <c r="B25" s="80">
        <v>23</v>
      </c>
      <c r="C25" s="81">
        <v>87.7364</v>
      </c>
      <c r="D25" s="81">
        <v>87.7393</v>
      </c>
      <c r="E25" s="81">
        <f t="shared" si="0"/>
        <v>0.002899999999996794</v>
      </c>
      <c r="F25" s="96">
        <f t="shared" si="1"/>
        <v>11.536778454058933</v>
      </c>
      <c r="G25" s="82">
        <f t="shared" si="2"/>
        <v>251.37</v>
      </c>
      <c r="H25" s="80">
        <v>20</v>
      </c>
      <c r="I25" s="83">
        <v>796.79</v>
      </c>
      <c r="J25" s="82">
        <v>545.42</v>
      </c>
    </row>
    <row r="26" spans="1:10" s="67" customFormat="1" ht="18.75" customHeight="1">
      <c r="A26" s="79"/>
      <c r="B26" s="80">
        <v>24</v>
      </c>
      <c r="C26" s="81">
        <v>88.0884</v>
      </c>
      <c r="D26" s="81">
        <v>88.094</v>
      </c>
      <c r="E26" s="81">
        <f t="shared" si="0"/>
        <v>0.00560000000000116</v>
      </c>
      <c r="F26" s="96">
        <f t="shared" si="1"/>
        <v>18.45626524290146</v>
      </c>
      <c r="G26" s="82">
        <f t="shared" si="2"/>
        <v>303.41999999999996</v>
      </c>
      <c r="H26" s="80">
        <v>21</v>
      </c>
      <c r="I26" s="83">
        <v>720.03</v>
      </c>
      <c r="J26" s="84">
        <v>416.61</v>
      </c>
    </row>
    <row r="27" spans="1:10" s="67" customFormat="1" ht="18.75" customHeight="1">
      <c r="A27" s="79">
        <v>22496</v>
      </c>
      <c r="B27" s="80">
        <v>19</v>
      </c>
      <c r="C27" s="81">
        <v>89.007</v>
      </c>
      <c r="D27" s="81">
        <v>89.0272</v>
      </c>
      <c r="E27" s="81">
        <f t="shared" si="0"/>
        <v>0.02019999999998845</v>
      </c>
      <c r="F27" s="96">
        <f t="shared" si="1"/>
        <v>60.6315283947306</v>
      </c>
      <c r="G27" s="82">
        <f t="shared" si="2"/>
        <v>333.16</v>
      </c>
      <c r="H27" s="80">
        <v>22</v>
      </c>
      <c r="I27" s="83">
        <v>703.74</v>
      </c>
      <c r="J27" s="82">
        <v>370.58</v>
      </c>
    </row>
    <row r="28" spans="1:10" s="67" customFormat="1" ht="18.75" customHeight="1">
      <c r="A28" s="79"/>
      <c r="B28" s="80">
        <v>20</v>
      </c>
      <c r="C28" s="81">
        <v>84.6919</v>
      </c>
      <c r="D28" s="81">
        <v>84.7149</v>
      </c>
      <c r="E28" s="81">
        <f t="shared" si="0"/>
        <v>0.022999999999996135</v>
      </c>
      <c r="F28" s="96">
        <f t="shared" si="1"/>
        <v>79.60681157412478</v>
      </c>
      <c r="G28" s="82">
        <f t="shared" si="2"/>
        <v>288.9200000000001</v>
      </c>
      <c r="H28" s="80">
        <v>23</v>
      </c>
      <c r="I28" s="83">
        <v>754.45</v>
      </c>
      <c r="J28" s="82">
        <v>465.53</v>
      </c>
    </row>
    <row r="29" spans="1:10" s="67" customFormat="1" ht="18.75" customHeight="1">
      <c r="A29" s="79"/>
      <c r="B29" s="80">
        <v>21</v>
      </c>
      <c r="C29" s="81">
        <v>86.3788</v>
      </c>
      <c r="D29" s="81">
        <v>86.3946</v>
      </c>
      <c r="E29" s="81">
        <f t="shared" si="0"/>
        <v>0.015799999999998704</v>
      </c>
      <c r="F29" s="96">
        <f t="shared" si="1"/>
        <v>52.418552186313796</v>
      </c>
      <c r="G29" s="82">
        <f t="shared" si="2"/>
        <v>301.42</v>
      </c>
      <c r="H29" s="80">
        <v>24</v>
      </c>
      <c r="I29" s="83">
        <v>711.5</v>
      </c>
      <c r="J29" s="84">
        <v>410.08</v>
      </c>
    </row>
    <row r="30" spans="1:10" s="67" customFormat="1" ht="18.75" customHeight="1">
      <c r="A30" s="79">
        <v>22508</v>
      </c>
      <c r="B30" s="80">
        <v>22</v>
      </c>
      <c r="C30" s="81">
        <v>85.1537</v>
      </c>
      <c r="D30" s="81">
        <v>85.1819</v>
      </c>
      <c r="E30" s="81">
        <f t="shared" si="0"/>
        <v>0.028199999999998226</v>
      </c>
      <c r="F30" s="96">
        <f t="shared" si="1"/>
        <v>95.76202118988802</v>
      </c>
      <c r="G30" s="82">
        <f t="shared" si="2"/>
        <v>294.48</v>
      </c>
      <c r="H30" s="80">
        <v>25</v>
      </c>
      <c r="I30" s="83">
        <v>667.85</v>
      </c>
      <c r="J30" s="82">
        <v>373.37</v>
      </c>
    </row>
    <row r="31" spans="1:10" s="67" customFormat="1" ht="18.75" customHeight="1">
      <c r="A31" s="79"/>
      <c r="B31" s="80">
        <v>23</v>
      </c>
      <c r="C31" s="81">
        <v>87.7182</v>
      </c>
      <c r="D31" s="81">
        <v>87.7588</v>
      </c>
      <c r="E31" s="81">
        <f t="shared" si="0"/>
        <v>0.04059999999999775</v>
      </c>
      <c r="F31" s="96">
        <f t="shared" si="1"/>
        <v>148.8924746956056</v>
      </c>
      <c r="G31" s="82">
        <f t="shared" si="2"/>
        <v>272.68000000000006</v>
      </c>
      <c r="H31" s="80">
        <v>26</v>
      </c>
      <c r="I31" s="83">
        <v>826.21</v>
      </c>
      <c r="J31" s="82">
        <v>553.53</v>
      </c>
    </row>
    <row r="32" spans="1:10" s="67" customFormat="1" ht="18.75" customHeight="1">
      <c r="A32" s="79"/>
      <c r="B32" s="80">
        <v>24</v>
      </c>
      <c r="C32" s="81">
        <v>88.084</v>
      </c>
      <c r="D32" s="81">
        <v>88.1224</v>
      </c>
      <c r="E32" s="81">
        <f t="shared" si="0"/>
        <v>0.03839999999999577</v>
      </c>
      <c r="F32" s="96">
        <f t="shared" si="1"/>
        <v>122.21125998534669</v>
      </c>
      <c r="G32" s="82">
        <f t="shared" si="2"/>
        <v>314.2099999999999</v>
      </c>
      <c r="H32" s="80">
        <v>27</v>
      </c>
      <c r="I32" s="83">
        <v>678.06</v>
      </c>
      <c r="J32" s="84">
        <v>363.85</v>
      </c>
    </row>
    <row r="33" spans="1:10" s="67" customFormat="1" ht="18.75" customHeight="1">
      <c r="A33" s="79">
        <v>22522</v>
      </c>
      <c r="B33" s="80">
        <v>25</v>
      </c>
      <c r="C33" s="81">
        <v>87.1103</v>
      </c>
      <c r="D33" s="81">
        <v>87.1378</v>
      </c>
      <c r="E33" s="81">
        <f t="shared" si="0"/>
        <v>0.02750000000000341</v>
      </c>
      <c r="F33" s="96">
        <f t="shared" si="1"/>
        <v>104.5587620242706</v>
      </c>
      <c r="G33" s="82">
        <f t="shared" si="2"/>
        <v>263.01</v>
      </c>
      <c r="H33" s="80">
        <v>28</v>
      </c>
      <c r="I33" s="83">
        <v>792.96</v>
      </c>
      <c r="J33" s="82">
        <v>529.95</v>
      </c>
    </row>
    <row r="34" spans="1:10" s="67" customFormat="1" ht="18.75" customHeight="1">
      <c r="A34" s="79"/>
      <c r="B34" s="80">
        <v>26</v>
      </c>
      <c r="C34" s="81">
        <v>85.8733</v>
      </c>
      <c r="D34" s="81">
        <v>85.9012</v>
      </c>
      <c r="E34" s="81">
        <f t="shared" si="0"/>
        <v>0.02790000000000248</v>
      </c>
      <c r="F34" s="96">
        <f t="shared" si="1"/>
        <v>104.03072448638082</v>
      </c>
      <c r="G34" s="82">
        <f t="shared" si="2"/>
        <v>268.19000000000005</v>
      </c>
      <c r="H34" s="80">
        <v>29</v>
      </c>
      <c r="I34" s="83">
        <v>823.36</v>
      </c>
      <c r="J34" s="82">
        <v>555.17</v>
      </c>
    </row>
    <row r="35" spans="1:10" s="67" customFormat="1" ht="18.75" customHeight="1">
      <c r="A35" s="79"/>
      <c r="B35" s="80">
        <v>27</v>
      </c>
      <c r="C35" s="81">
        <v>86.3657</v>
      </c>
      <c r="D35" s="81">
        <v>86.3954</v>
      </c>
      <c r="E35" s="81">
        <f t="shared" si="0"/>
        <v>0.029699999999991178</v>
      </c>
      <c r="F35" s="96">
        <f t="shared" si="1"/>
        <v>110.94923232093531</v>
      </c>
      <c r="G35" s="82">
        <f t="shared" si="2"/>
        <v>267.69000000000005</v>
      </c>
      <c r="H35" s="80">
        <v>30</v>
      </c>
      <c r="I35" s="83">
        <v>787.87</v>
      </c>
      <c r="J35" s="84">
        <v>520.18</v>
      </c>
    </row>
    <row r="36" spans="1:10" s="67" customFormat="1" ht="18.75" customHeight="1">
      <c r="A36" s="79">
        <v>22534</v>
      </c>
      <c r="B36" s="80">
        <v>28</v>
      </c>
      <c r="C36" s="81">
        <v>87.1755</v>
      </c>
      <c r="D36" s="81">
        <v>87.2068</v>
      </c>
      <c r="E36" s="81">
        <f t="shared" si="0"/>
        <v>0.03130000000000166</v>
      </c>
      <c r="F36" s="96">
        <f t="shared" si="1"/>
        <v>93.47189870394091</v>
      </c>
      <c r="G36" s="82">
        <f t="shared" si="2"/>
        <v>334.86000000000007</v>
      </c>
      <c r="H36" s="80">
        <v>31</v>
      </c>
      <c r="I36" s="83">
        <v>634.57</v>
      </c>
      <c r="J36" s="82">
        <v>299.71</v>
      </c>
    </row>
    <row r="37" spans="1:10" s="67" customFormat="1" ht="18.75" customHeight="1">
      <c r="A37" s="79"/>
      <c r="B37" s="80">
        <v>29</v>
      </c>
      <c r="C37" s="81">
        <v>85.1863</v>
      </c>
      <c r="D37" s="81">
        <v>85.2207</v>
      </c>
      <c r="E37" s="81">
        <f t="shared" si="0"/>
        <v>0.03439999999999088</v>
      </c>
      <c r="F37" s="96">
        <f t="shared" si="1"/>
        <v>110.20695841606614</v>
      </c>
      <c r="G37" s="82">
        <f t="shared" si="2"/>
        <v>312.14</v>
      </c>
      <c r="H37" s="80">
        <v>32</v>
      </c>
      <c r="I37" s="83">
        <v>701.29</v>
      </c>
      <c r="J37" s="82">
        <v>389.15</v>
      </c>
    </row>
    <row r="38" spans="1:10" s="67" customFormat="1" ht="18.75" customHeight="1">
      <c r="A38" s="79"/>
      <c r="B38" s="80">
        <v>30</v>
      </c>
      <c r="C38" s="81">
        <v>84.9085</v>
      </c>
      <c r="D38" s="81">
        <v>84.937</v>
      </c>
      <c r="E38" s="81">
        <f t="shared" si="0"/>
        <v>0.028499999999993975</v>
      </c>
      <c r="F38" s="96">
        <f t="shared" si="1"/>
        <v>109.74623589662282</v>
      </c>
      <c r="G38" s="82">
        <f t="shared" si="2"/>
        <v>259.68999999999994</v>
      </c>
      <c r="H38" s="80">
        <v>33</v>
      </c>
      <c r="I38" s="83">
        <v>842.63</v>
      </c>
      <c r="J38" s="84">
        <v>582.94</v>
      </c>
    </row>
    <row r="39" spans="1:10" s="67" customFormat="1" ht="18.75" customHeight="1">
      <c r="A39" s="79">
        <v>22544</v>
      </c>
      <c r="B39" s="80">
        <v>31</v>
      </c>
      <c r="C39" s="81">
        <v>84.8115</v>
      </c>
      <c r="D39" s="81">
        <v>84.8542</v>
      </c>
      <c r="E39" s="81">
        <f t="shared" si="0"/>
        <v>0.04270000000001062</v>
      </c>
      <c r="F39" s="96">
        <f t="shared" si="1"/>
        <v>139.9908202741152</v>
      </c>
      <c r="G39" s="82">
        <f t="shared" si="2"/>
        <v>305.02</v>
      </c>
      <c r="H39" s="80">
        <v>34</v>
      </c>
      <c r="I39" s="83">
        <v>677.88</v>
      </c>
      <c r="J39" s="82">
        <v>372.86</v>
      </c>
    </row>
    <row r="40" spans="1:10" s="67" customFormat="1" ht="18.75" customHeight="1">
      <c r="A40" s="79"/>
      <c r="B40" s="80">
        <v>32</v>
      </c>
      <c r="C40" s="81">
        <v>84.9626</v>
      </c>
      <c r="D40" s="81">
        <v>85.0092</v>
      </c>
      <c r="E40" s="81">
        <f t="shared" si="0"/>
        <v>0.04660000000001219</v>
      </c>
      <c r="F40" s="96">
        <f t="shared" si="1"/>
        <v>169.3683215817845</v>
      </c>
      <c r="G40" s="82">
        <f t="shared" si="2"/>
        <v>275.14</v>
      </c>
      <c r="H40" s="80">
        <v>35</v>
      </c>
      <c r="I40" s="83">
        <v>846.86</v>
      </c>
      <c r="J40" s="82">
        <v>571.72</v>
      </c>
    </row>
    <row r="41" spans="1:10" s="67" customFormat="1" ht="18.75" customHeight="1">
      <c r="A41" s="79"/>
      <c r="B41" s="80">
        <v>33</v>
      </c>
      <c r="C41" s="81">
        <v>85.9243</v>
      </c>
      <c r="D41" s="81">
        <v>85.9653</v>
      </c>
      <c r="E41" s="81">
        <f t="shared" si="0"/>
        <v>0.04099999999999682</v>
      </c>
      <c r="F41" s="96">
        <f t="shared" si="1"/>
        <v>141.8783306803129</v>
      </c>
      <c r="G41" s="82">
        <f t="shared" si="2"/>
        <v>288.97999999999996</v>
      </c>
      <c r="H41" s="80">
        <v>36</v>
      </c>
      <c r="I41" s="83">
        <v>793.31</v>
      </c>
      <c r="J41" s="84">
        <v>504.33</v>
      </c>
    </row>
    <row r="42" spans="1:10" s="67" customFormat="1" ht="18.75" customHeight="1">
      <c r="A42" s="79">
        <v>22548</v>
      </c>
      <c r="B42" s="80">
        <v>34</v>
      </c>
      <c r="C42" s="81">
        <v>83.6305</v>
      </c>
      <c r="D42" s="81">
        <v>83.6643</v>
      </c>
      <c r="E42" s="81">
        <f t="shared" si="0"/>
        <v>0.033799999999999386</v>
      </c>
      <c r="F42" s="96">
        <f t="shared" si="1"/>
        <v>97.55252828445911</v>
      </c>
      <c r="G42" s="82">
        <f t="shared" si="2"/>
        <v>346.47999999999996</v>
      </c>
      <c r="H42" s="80">
        <v>37</v>
      </c>
      <c r="I42" s="83">
        <v>680.77</v>
      </c>
      <c r="J42" s="82">
        <v>334.29</v>
      </c>
    </row>
    <row r="43" spans="1:10" s="67" customFormat="1" ht="18.75" customHeight="1">
      <c r="A43" s="79"/>
      <c r="B43" s="80">
        <v>35</v>
      </c>
      <c r="C43" s="81">
        <v>84.9405</v>
      </c>
      <c r="D43" s="81">
        <v>84.965</v>
      </c>
      <c r="E43" s="81">
        <f t="shared" si="0"/>
        <v>0.024500000000003297</v>
      </c>
      <c r="F43" s="96">
        <f t="shared" si="1"/>
        <v>104.1002761844202</v>
      </c>
      <c r="G43" s="82">
        <f t="shared" si="2"/>
        <v>235.35000000000002</v>
      </c>
      <c r="H43" s="80">
        <v>38</v>
      </c>
      <c r="I43" s="83">
        <v>799.94</v>
      </c>
      <c r="J43" s="82">
        <v>564.59</v>
      </c>
    </row>
    <row r="44" spans="1:10" s="67" customFormat="1" ht="18.75" customHeight="1">
      <c r="A44" s="79"/>
      <c r="B44" s="80">
        <v>36</v>
      </c>
      <c r="C44" s="81">
        <v>84.502</v>
      </c>
      <c r="D44" s="81">
        <v>84.5378</v>
      </c>
      <c r="E44" s="81">
        <f t="shared" si="0"/>
        <v>0.035800000000008936</v>
      </c>
      <c r="F44" s="96">
        <f t="shared" si="1"/>
        <v>113.4994610361072</v>
      </c>
      <c r="G44" s="82">
        <f t="shared" si="2"/>
        <v>315.42</v>
      </c>
      <c r="H44" s="80">
        <v>39</v>
      </c>
      <c r="I44" s="83">
        <v>690.6</v>
      </c>
      <c r="J44" s="84">
        <v>375.18</v>
      </c>
    </row>
    <row r="45" spans="1:10" s="67" customFormat="1" ht="18.75" customHeight="1">
      <c r="A45" s="79">
        <v>22556</v>
      </c>
      <c r="B45" s="80">
        <v>25</v>
      </c>
      <c r="C45" s="81">
        <v>87.0777</v>
      </c>
      <c r="D45" s="81">
        <v>87.0935</v>
      </c>
      <c r="E45" s="81">
        <f t="shared" si="0"/>
        <v>0.015800000000012915</v>
      </c>
      <c r="F45" s="96">
        <f t="shared" si="1"/>
        <v>45.79577403557264</v>
      </c>
      <c r="G45" s="82">
        <f t="shared" si="2"/>
        <v>345.00999999999993</v>
      </c>
      <c r="H45" s="80">
        <v>40</v>
      </c>
      <c r="I45" s="83">
        <v>709.68</v>
      </c>
      <c r="J45" s="82">
        <v>364.67</v>
      </c>
    </row>
    <row r="46" spans="1:10" s="67" customFormat="1" ht="18.75" customHeight="1">
      <c r="A46" s="79"/>
      <c r="B46" s="80">
        <v>26</v>
      </c>
      <c r="C46" s="81">
        <v>85.79</v>
      </c>
      <c r="D46" s="81">
        <v>85.804</v>
      </c>
      <c r="E46" s="81">
        <f t="shared" si="0"/>
        <v>0.013999999999995794</v>
      </c>
      <c r="F46" s="96">
        <f t="shared" si="1"/>
        <v>39.788552265093486</v>
      </c>
      <c r="G46" s="82">
        <f t="shared" si="2"/>
        <v>351.86</v>
      </c>
      <c r="H46" s="80">
        <v>41</v>
      </c>
      <c r="I46" s="83">
        <v>717.85</v>
      </c>
      <c r="J46" s="82">
        <v>365.99</v>
      </c>
    </row>
    <row r="47" spans="1:10" s="67" customFormat="1" ht="18.75" customHeight="1">
      <c r="A47" s="79"/>
      <c r="B47" s="80">
        <v>27</v>
      </c>
      <c r="C47" s="81">
        <v>86.3234</v>
      </c>
      <c r="D47" s="81">
        <v>86.3403</v>
      </c>
      <c r="E47" s="81">
        <f t="shared" si="0"/>
        <v>0.016899999999992588</v>
      </c>
      <c r="F47" s="96">
        <f t="shared" si="1"/>
        <v>57.977975230685736</v>
      </c>
      <c r="G47" s="82">
        <f t="shared" si="2"/>
        <v>291.49</v>
      </c>
      <c r="H47" s="80">
        <v>42</v>
      </c>
      <c r="I47" s="83">
        <v>906.95</v>
      </c>
      <c r="J47" s="84">
        <v>615.46</v>
      </c>
    </row>
    <row r="48" spans="1:10" ht="18.75" customHeight="1">
      <c r="A48" s="90">
        <v>22570</v>
      </c>
      <c r="B48" s="92">
        <v>28</v>
      </c>
      <c r="C48" s="104">
        <v>87.233</v>
      </c>
      <c r="D48" s="104">
        <v>87.2433</v>
      </c>
      <c r="E48" s="81">
        <f t="shared" si="0"/>
        <v>0.010300000000000864</v>
      </c>
      <c r="F48" s="96">
        <f aca="true" t="shared" si="3" ref="F48:F54">((10^6)*E48/G48)</f>
        <v>34.025965445478725</v>
      </c>
      <c r="G48" s="82">
        <f aca="true" t="shared" si="4" ref="G48:G54">I48-J48</f>
        <v>302.71</v>
      </c>
      <c r="H48" s="80">
        <v>43</v>
      </c>
      <c r="I48" s="85">
        <v>662.26</v>
      </c>
      <c r="J48" s="85">
        <v>359.55</v>
      </c>
    </row>
    <row r="49" spans="1:10" ht="18.75" customHeight="1">
      <c r="A49" s="90"/>
      <c r="B49" s="92">
        <v>29</v>
      </c>
      <c r="C49" s="104">
        <v>85.276</v>
      </c>
      <c r="D49" s="104">
        <v>85.2825</v>
      </c>
      <c r="E49" s="81">
        <f t="shared" si="0"/>
        <v>0.006500000000002615</v>
      </c>
      <c r="F49" s="96">
        <f t="shared" si="3"/>
        <v>24.00561362042551</v>
      </c>
      <c r="G49" s="82">
        <f t="shared" si="4"/>
        <v>270.77</v>
      </c>
      <c r="H49" s="80">
        <v>44</v>
      </c>
      <c r="I49" s="85">
        <v>808.26</v>
      </c>
      <c r="J49" s="85">
        <v>537.49</v>
      </c>
    </row>
    <row r="50" spans="1:10" ht="18.75" customHeight="1">
      <c r="A50" s="90"/>
      <c r="B50" s="92">
        <v>30</v>
      </c>
      <c r="C50" s="104">
        <v>84.9835</v>
      </c>
      <c r="D50" s="104">
        <v>84.9889</v>
      </c>
      <c r="E50" s="81">
        <f t="shared" si="0"/>
        <v>0.00539999999999452</v>
      </c>
      <c r="F50" s="96">
        <f t="shared" si="3"/>
        <v>17.880794701968615</v>
      </c>
      <c r="G50" s="82">
        <f t="shared" si="4"/>
        <v>301.99999999999994</v>
      </c>
      <c r="H50" s="80">
        <v>45</v>
      </c>
      <c r="I50" s="85">
        <v>804.92</v>
      </c>
      <c r="J50" s="85">
        <v>502.92</v>
      </c>
    </row>
    <row r="51" spans="1:10" ht="18.75" customHeight="1">
      <c r="A51" s="90">
        <v>22590</v>
      </c>
      <c r="B51" s="92">
        <v>28</v>
      </c>
      <c r="C51" s="104">
        <v>87.2361</v>
      </c>
      <c r="D51" s="104">
        <v>87.2436</v>
      </c>
      <c r="E51" s="81">
        <f t="shared" si="0"/>
        <v>0.00750000000000739</v>
      </c>
      <c r="F51" s="96">
        <f t="shared" si="3"/>
        <v>24.1258403834638</v>
      </c>
      <c r="G51" s="82">
        <f t="shared" si="4"/>
        <v>310.86999999999995</v>
      </c>
      <c r="H51" s="80">
        <v>46</v>
      </c>
      <c r="I51" s="85">
        <v>748.54</v>
      </c>
      <c r="J51" s="85">
        <v>437.67</v>
      </c>
    </row>
    <row r="52" spans="1:10" ht="18.75" customHeight="1">
      <c r="A52" s="90"/>
      <c r="B52" s="92">
        <v>29</v>
      </c>
      <c r="C52" s="104">
        <v>85.2425</v>
      </c>
      <c r="D52" s="104">
        <v>85.2448</v>
      </c>
      <c r="E52" s="81">
        <f t="shared" si="0"/>
        <v>0.002299999999991087</v>
      </c>
      <c r="F52" s="96">
        <f t="shared" si="3"/>
        <v>8.563556482206744</v>
      </c>
      <c r="G52" s="82">
        <f t="shared" si="4"/>
        <v>268.58</v>
      </c>
      <c r="H52" s="80">
        <v>47</v>
      </c>
      <c r="I52" s="85">
        <v>759.87</v>
      </c>
      <c r="J52" s="85">
        <v>491.29</v>
      </c>
    </row>
    <row r="53" spans="1:10" ht="18.75" customHeight="1">
      <c r="A53" s="90"/>
      <c r="B53" s="92">
        <v>30</v>
      </c>
      <c r="C53" s="104">
        <v>84.9545</v>
      </c>
      <c r="D53" s="104">
        <v>84.9572</v>
      </c>
      <c r="E53" s="81">
        <f t="shared" si="0"/>
        <v>0.0027000000000043656</v>
      </c>
      <c r="F53" s="96">
        <f t="shared" si="3"/>
        <v>10.200612036738697</v>
      </c>
      <c r="G53" s="82">
        <f t="shared" si="4"/>
        <v>264.69</v>
      </c>
      <c r="H53" s="80">
        <v>48</v>
      </c>
      <c r="I53" s="85">
        <v>659.63</v>
      </c>
      <c r="J53" s="85">
        <v>394.94</v>
      </c>
    </row>
    <row r="54" spans="1:10" ht="18.75" customHeight="1">
      <c r="A54" s="90">
        <v>22604</v>
      </c>
      <c r="B54" s="92">
        <v>31</v>
      </c>
      <c r="C54" s="104">
        <v>84.8626</v>
      </c>
      <c r="D54" s="104">
        <v>84.8686</v>
      </c>
      <c r="E54" s="81">
        <f t="shared" si="0"/>
        <v>0.006000000000000227</v>
      </c>
      <c r="F54" s="96">
        <f t="shared" si="3"/>
        <v>21.20066428748181</v>
      </c>
      <c r="G54" s="82">
        <f t="shared" si="4"/>
        <v>283.01</v>
      </c>
      <c r="H54" s="80">
        <v>49</v>
      </c>
      <c r="I54" s="85">
        <v>803.98</v>
      </c>
      <c r="J54" s="85">
        <v>520.97</v>
      </c>
    </row>
    <row r="55" spans="1:10" ht="18.75" customHeight="1">
      <c r="A55" s="90"/>
      <c r="B55" s="92">
        <v>32</v>
      </c>
      <c r="C55" s="104">
        <v>85.0025</v>
      </c>
      <c r="D55" s="104">
        <v>85.0091</v>
      </c>
      <c r="E55" s="81">
        <f aca="true" t="shared" si="5" ref="E55:E60">D55-C55</f>
        <v>0.0066000000000059345</v>
      </c>
      <c r="F55" s="96">
        <f aca="true" t="shared" si="6" ref="F55:F60">((10^6)*E55/G55)</f>
        <v>20.290211510101866</v>
      </c>
      <c r="G55" s="82">
        <f aca="true" t="shared" si="7" ref="G55:G60">I55-J55</f>
        <v>325.28</v>
      </c>
      <c r="H55" s="80">
        <v>50</v>
      </c>
      <c r="I55" s="85">
        <v>692.92</v>
      </c>
      <c r="J55" s="85">
        <v>367.64</v>
      </c>
    </row>
    <row r="56" spans="1:10" ht="18.75" customHeight="1">
      <c r="A56" s="90"/>
      <c r="B56" s="92">
        <v>33</v>
      </c>
      <c r="C56" s="104">
        <v>86.0165</v>
      </c>
      <c r="D56" s="104">
        <v>86.0211</v>
      </c>
      <c r="E56" s="81">
        <f t="shared" si="5"/>
        <v>0.004600000000010596</v>
      </c>
      <c r="F56" s="96">
        <f t="shared" si="6"/>
        <v>28.158667972640764</v>
      </c>
      <c r="G56" s="82">
        <f t="shared" si="7"/>
        <v>163.36</v>
      </c>
      <c r="H56" s="80">
        <v>51</v>
      </c>
      <c r="I56" s="85">
        <v>676.92</v>
      </c>
      <c r="J56" s="85">
        <v>513.56</v>
      </c>
    </row>
    <row r="57" spans="1:10" ht="18.75" customHeight="1">
      <c r="A57" s="90">
        <v>22611</v>
      </c>
      <c r="B57" s="92">
        <v>34</v>
      </c>
      <c r="C57" s="104">
        <v>83.7481</v>
      </c>
      <c r="D57" s="104">
        <v>83.7539</v>
      </c>
      <c r="E57" s="81">
        <f t="shared" si="5"/>
        <v>0.005800000000007799</v>
      </c>
      <c r="F57" s="96">
        <f t="shared" si="6"/>
        <v>20.211876219709367</v>
      </c>
      <c r="G57" s="82">
        <f t="shared" si="7"/>
        <v>286.9599999999999</v>
      </c>
      <c r="H57" s="80">
        <v>52</v>
      </c>
      <c r="I57" s="85">
        <v>859.56</v>
      </c>
      <c r="J57" s="85">
        <v>572.6</v>
      </c>
    </row>
    <row r="58" spans="1:10" ht="18.75" customHeight="1">
      <c r="A58" s="90"/>
      <c r="B58" s="92">
        <v>35</v>
      </c>
      <c r="C58" s="104">
        <v>85.0435</v>
      </c>
      <c r="D58" s="104">
        <v>85.0453</v>
      </c>
      <c r="E58" s="81">
        <f t="shared" si="5"/>
        <v>0.0018000000000029104</v>
      </c>
      <c r="F58" s="96">
        <f t="shared" si="6"/>
        <v>5.279521323408548</v>
      </c>
      <c r="G58" s="82">
        <f t="shared" si="7"/>
        <v>340.94</v>
      </c>
      <c r="H58" s="80">
        <v>53</v>
      </c>
      <c r="I58" s="85">
        <v>711.39</v>
      </c>
      <c r="J58" s="85">
        <v>370.45</v>
      </c>
    </row>
    <row r="59" spans="1:10" ht="18.75" customHeight="1">
      <c r="A59" s="90"/>
      <c r="B59" s="92">
        <v>36</v>
      </c>
      <c r="C59" s="104">
        <v>84.6041</v>
      </c>
      <c r="D59" s="104">
        <v>84.6087</v>
      </c>
      <c r="E59" s="81">
        <f t="shared" si="5"/>
        <v>0.004599999999996385</v>
      </c>
      <c r="F59" s="96">
        <f t="shared" si="6"/>
        <v>15.661707126064437</v>
      </c>
      <c r="G59" s="82">
        <f t="shared" si="7"/>
        <v>293.7099999999999</v>
      </c>
      <c r="H59" s="80">
        <v>54</v>
      </c>
      <c r="I59" s="85">
        <v>839.31</v>
      </c>
      <c r="J59" s="85">
        <v>545.6</v>
      </c>
    </row>
    <row r="60" spans="1:10" ht="18.75" customHeight="1">
      <c r="A60" s="90">
        <v>22621</v>
      </c>
      <c r="B60" s="92">
        <v>1</v>
      </c>
      <c r="C60" s="104">
        <v>85.3743</v>
      </c>
      <c r="D60" s="104">
        <v>85.3778</v>
      </c>
      <c r="E60" s="81">
        <f t="shared" si="5"/>
        <v>0.0034999999999882903</v>
      </c>
      <c r="F60" s="96">
        <f t="shared" si="6"/>
        <v>11.463007238031931</v>
      </c>
      <c r="G60" s="82">
        <f t="shared" si="7"/>
        <v>305.33000000000004</v>
      </c>
      <c r="H60" s="80">
        <v>55</v>
      </c>
      <c r="I60" s="85">
        <v>784.69</v>
      </c>
      <c r="J60" s="85">
        <v>479.36</v>
      </c>
    </row>
    <row r="61" spans="1:10" ht="18.75" customHeight="1">
      <c r="A61" s="90"/>
      <c r="B61" s="92">
        <v>2</v>
      </c>
      <c r="C61" s="104">
        <v>87.4758</v>
      </c>
      <c r="D61" s="104">
        <v>87.4806</v>
      </c>
      <c r="E61" s="81">
        <f aca="true" t="shared" si="8" ref="E61:E71">D61-C61</f>
        <v>0.004799999999988813</v>
      </c>
      <c r="F61" s="96">
        <f aca="true" t="shared" si="9" ref="F61:F71">((10^6)*E61/G61)</f>
        <v>17.7613320998661</v>
      </c>
      <c r="G61" s="82">
        <f aca="true" t="shared" si="10" ref="G61:G71">I61-J61</f>
        <v>270.25</v>
      </c>
      <c r="H61" s="80">
        <v>56</v>
      </c>
      <c r="I61" s="85">
        <v>801.14</v>
      </c>
      <c r="J61" s="85">
        <v>530.89</v>
      </c>
    </row>
    <row r="62" spans="1:10" ht="18.75" customHeight="1">
      <c r="A62" s="90"/>
      <c r="B62" s="92">
        <v>3</v>
      </c>
      <c r="C62" s="104">
        <v>85.8765</v>
      </c>
      <c r="D62" s="104">
        <v>85.8787</v>
      </c>
      <c r="E62" s="81">
        <f t="shared" si="8"/>
        <v>0.002200000000001978</v>
      </c>
      <c r="F62" s="96">
        <f t="shared" si="9"/>
        <v>8.255469248384472</v>
      </c>
      <c r="G62" s="82">
        <f t="shared" si="10"/>
        <v>266.49</v>
      </c>
      <c r="H62" s="80">
        <v>57</v>
      </c>
      <c r="I62" s="85">
        <v>819.25</v>
      </c>
      <c r="J62" s="85">
        <v>552.76</v>
      </c>
    </row>
    <row r="63" spans="1:10" ht="18.75" customHeight="1">
      <c r="A63" s="90">
        <v>22632</v>
      </c>
      <c r="B63" s="92">
        <v>4</v>
      </c>
      <c r="C63" s="104">
        <v>85.0542</v>
      </c>
      <c r="D63" s="104">
        <v>85.0542</v>
      </c>
      <c r="E63" s="81">
        <f t="shared" si="8"/>
        <v>0</v>
      </c>
      <c r="F63" s="96">
        <f t="shared" si="9"/>
        <v>0</v>
      </c>
      <c r="G63" s="82">
        <f t="shared" si="10"/>
        <v>273.34000000000003</v>
      </c>
      <c r="H63" s="80">
        <v>58</v>
      </c>
      <c r="I63" s="85">
        <v>805.12</v>
      </c>
      <c r="J63" s="85">
        <v>531.78</v>
      </c>
    </row>
    <row r="64" spans="1:10" ht="18.75" customHeight="1">
      <c r="A64" s="90"/>
      <c r="B64" s="92">
        <v>5</v>
      </c>
      <c r="C64" s="104">
        <v>85.0281</v>
      </c>
      <c r="D64" s="104">
        <v>85.0281</v>
      </c>
      <c r="E64" s="81">
        <f t="shared" si="8"/>
        <v>0</v>
      </c>
      <c r="F64" s="96">
        <f t="shared" si="9"/>
        <v>0</v>
      </c>
      <c r="G64" s="82">
        <f t="shared" si="10"/>
        <v>319.49</v>
      </c>
      <c r="H64" s="80">
        <v>59</v>
      </c>
      <c r="I64" s="85">
        <v>702.71</v>
      </c>
      <c r="J64" s="85">
        <v>383.22</v>
      </c>
    </row>
    <row r="65" spans="1:10" ht="18.75" customHeight="1">
      <c r="A65" s="90"/>
      <c r="B65" s="92">
        <v>6</v>
      </c>
      <c r="C65" s="104">
        <v>87.4236</v>
      </c>
      <c r="D65" s="104">
        <v>87.4236</v>
      </c>
      <c r="E65" s="81">
        <f t="shared" si="8"/>
        <v>0</v>
      </c>
      <c r="F65" s="96">
        <f t="shared" si="9"/>
        <v>0</v>
      </c>
      <c r="G65" s="82">
        <f t="shared" si="10"/>
        <v>261.03</v>
      </c>
      <c r="H65" s="80">
        <v>60</v>
      </c>
      <c r="I65" s="85">
        <v>829.13</v>
      </c>
      <c r="J65" s="85">
        <v>568.1</v>
      </c>
    </row>
    <row r="66" spans="1:10" ht="18.75" customHeight="1">
      <c r="A66" s="90">
        <v>22639</v>
      </c>
      <c r="B66" s="92">
        <v>7</v>
      </c>
      <c r="C66" s="104">
        <v>86.4687</v>
      </c>
      <c r="D66" s="104">
        <v>86.4687</v>
      </c>
      <c r="E66" s="81">
        <f t="shared" si="8"/>
        <v>0</v>
      </c>
      <c r="F66" s="96">
        <f t="shared" si="9"/>
        <v>0</v>
      </c>
      <c r="G66" s="82">
        <f t="shared" si="10"/>
        <v>267.65999999999997</v>
      </c>
      <c r="H66" s="80">
        <v>61</v>
      </c>
      <c r="I66" s="85">
        <v>820.88</v>
      </c>
      <c r="J66" s="85">
        <v>553.22</v>
      </c>
    </row>
    <row r="67" spans="1:10" ht="18.75" customHeight="1">
      <c r="A67" s="90"/>
      <c r="B67" s="92">
        <v>8</v>
      </c>
      <c r="C67" s="104">
        <v>84.8326</v>
      </c>
      <c r="D67" s="104">
        <v>84.8326</v>
      </c>
      <c r="E67" s="81">
        <f t="shared" si="8"/>
        <v>0</v>
      </c>
      <c r="F67" s="96">
        <f t="shared" si="9"/>
        <v>0</v>
      </c>
      <c r="G67" s="82">
        <f t="shared" si="10"/>
        <v>336.71000000000004</v>
      </c>
      <c r="H67" s="80">
        <v>62</v>
      </c>
      <c r="I67" s="85">
        <v>711.85</v>
      </c>
      <c r="J67" s="85">
        <v>375.14</v>
      </c>
    </row>
    <row r="68" spans="1:10" ht="18.75" customHeight="1">
      <c r="A68" s="90"/>
      <c r="B68" s="92">
        <v>9</v>
      </c>
      <c r="C68" s="104">
        <v>87.6787</v>
      </c>
      <c r="D68" s="104">
        <v>87.6787</v>
      </c>
      <c r="E68" s="81">
        <f t="shared" si="8"/>
        <v>0</v>
      </c>
      <c r="F68" s="96">
        <f t="shared" si="9"/>
        <v>0</v>
      </c>
      <c r="G68" s="82">
        <f t="shared" si="10"/>
        <v>304.9</v>
      </c>
      <c r="H68" s="80">
        <v>63</v>
      </c>
      <c r="I68" s="85">
        <v>689.03</v>
      </c>
      <c r="J68" s="85">
        <v>384.13</v>
      </c>
    </row>
    <row r="69" spans="1:10" ht="18.75" customHeight="1">
      <c r="A69" s="90">
        <v>22653</v>
      </c>
      <c r="B69" s="92">
        <v>10</v>
      </c>
      <c r="C69" s="104">
        <v>85.0757</v>
      </c>
      <c r="D69" s="104">
        <v>85.0769</v>
      </c>
      <c r="E69" s="81">
        <f t="shared" si="8"/>
        <v>0.0011999999999972033</v>
      </c>
      <c r="F69" s="96">
        <f t="shared" si="9"/>
        <v>3.922081317810183</v>
      </c>
      <c r="G69" s="82">
        <f t="shared" si="10"/>
        <v>305.9599999999999</v>
      </c>
      <c r="H69" s="80">
        <v>64</v>
      </c>
      <c r="I69" s="85">
        <v>857.16</v>
      </c>
      <c r="J69" s="85">
        <v>551.2</v>
      </c>
    </row>
    <row r="70" spans="1:10" ht="18.75" customHeight="1">
      <c r="A70" s="90"/>
      <c r="B70" s="92">
        <v>11</v>
      </c>
      <c r="C70" s="104">
        <v>86.0809</v>
      </c>
      <c r="D70" s="104">
        <v>86.0855</v>
      </c>
      <c r="E70" s="81">
        <f t="shared" si="8"/>
        <v>0.004599999999996385</v>
      </c>
      <c r="F70" s="96">
        <f t="shared" si="9"/>
        <v>14.435901459269996</v>
      </c>
      <c r="G70" s="82">
        <f t="shared" si="10"/>
        <v>318.65000000000003</v>
      </c>
      <c r="H70" s="80">
        <v>65</v>
      </c>
      <c r="I70" s="85">
        <v>690.32</v>
      </c>
      <c r="J70" s="85">
        <v>371.67</v>
      </c>
    </row>
    <row r="71" spans="1:10" ht="18.75" customHeight="1">
      <c r="A71" s="90"/>
      <c r="B71" s="92">
        <v>12</v>
      </c>
      <c r="C71" s="104">
        <v>84.8409</v>
      </c>
      <c r="D71" s="104">
        <v>84.8409</v>
      </c>
      <c r="E71" s="81">
        <f t="shared" si="8"/>
        <v>0</v>
      </c>
      <c r="F71" s="96">
        <f t="shared" si="9"/>
        <v>0</v>
      </c>
      <c r="G71" s="82">
        <f t="shared" si="10"/>
        <v>338.34999999999997</v>
      </c>
      <c r="H71" s="80">
        <v>66</v>
      </c>
      <c r="I71" s="85">
        <v>716.54</v>
      </c>
      <c r="J71" s="85">
        <v>378.19</v>
      </c>
    </row>
    <row r="72" spans="1:10" ht="18.75" customHeight="1">
      <c r="A72" s="90">
        <v>22667</v>
      </c>
      <c r="B72" s="92">
        <v>13</v>
      </c>
      <c r="C72" s="104">
        <v>86.7172</v>
      </c>
      <c r="D72" s="104">
        <v>86.7172</v>
      </c>
      <c r="E72" s="81">
        <f aca="true" t="shared" si="11" ref="E72:E80">D72-C72</f>
        <v>0</v>
      </c>
      <c r="F72" s="96">
        <f aca="true" t="shared" si="12" ref="F72:F80">((10^6)*E72/G72)</f>
        <v>0</v>
      </c>
      <c r="G72" s="82">
        <f aca="true" t="shared" si="13" ref="G72:G80">I72-J72</f>
        <v>329.72</v>
      </c>
      <c r="H72" s="80">
        <v>67</v>
      </c>
      <c r="I72" s="85">
        <v>699.19</v>
      </c>
      <c r="J72" s="85">
        <v>369.47</v>
      </c>
    </row>
    <row r="73" spans="1:10" ht="18.75" customHeight="1">
      <c r="A73" s="90"/>
      <c r="B73" s="92">
        <v>14</v>
      </c>
      <c r="C73" s="104">
        <v>85.9537</v>
      </c>
      <c r="D73" s="104">
        <v>85.9537</v>
      </c>
      <c r="E73" s="81">
        <f t="shared" si="11"/>
        <v>0</v>
      </c>
      <c r="F73" s="96">
        <f t="shared" si="12"/>
        <v>0</v>
      </c>
      <c r="G73" s="82">
        <f t="shared" si="13"/>
        <v>284.16</v>
      </c>
      <c r="H73" s="80">
        <v>68</v>
      </c>
      <c r="I73" s="85">
        <v>677.37</v>
      </c>
      <c r="J73" s="85">
        <v>393.21</v>
      </c>
    </row>
    <row r="74" spans="1:10" ht="18.75" customHeight="1">
      <c r="A74" s="90"/>
      <c r="B74" s="92">
        <v>15</v>
      </c>
      <c r="C74" s="104">
        <v>87.0006</v>
      </c>
      <c r="D74" s="104">
        <v>87.0034</v>
      </c>
      <c r="E74" s="81">
        <f t="shared" si="11"/>
        <v>0.0027999999999934744</v>
      </c>
      <c r="F74" s="96">
        <f t="shared" si="12"/>
        <v>10.265811182377542</v>
      </c>
      <c r="G74" s="82">
        <f t="shared" si="13"/>
        <v>272.75</v>
      </c>
      <c r="H74" s="80">
        <v>69</v>
      </c>
      <c r="I74" s="85">
        <v>809.31</v>
      </c>
      <c r="J74" s="85">
        <v>536.56</v>
      </c>
    </row>
    <row r="75" spans="1:10" ht="18.75" customHeight="1">
      <c r="A75" s="90">
        <v>22674</v>
      </c>
      <c r="B75" s="92">
        <v>16</v>
      </c>
      <c r="C75" s="104">
        <v>86.1428</v>
      </c>
      <c r="D75" s="104">
        <v>86.1432</v>
      </c>
      <c r="E75" s="81">
        <f t="shared" si="11"/>
        <v>0.00039999999999906777</v>
      </c>
      <c r="F75" s="96">
        <f t="shared" si="12"/>
        <v>1.3252054068349715</v>
      </c>
      <c r="G75" s="82">
        <f t="shared" si="13"/>
        <v>301.84</v>
      </c>
      <c r="H75" s="80">
        <v>70</v>
      </c>
      <c r="I75" s="85">
        <v>654.8</v>
      </c>
      <c r="J75" s="85">
        <v>352.96</v>
      </c>
    </row>
    <row r="76" spans="1:10" ht="18.75" customHeight="1">
      <c r="A76" s="90"/>
      <c r="B76" s="92">
        <v>17</v>
      </c>
      <c r="C76" s="104">
        <v>87.2341</v>
      </c>
      <c r="D76" s="104">
        <v>87.2381</v>
      </c>
      <c r="E76" s="81">
        <f t="shared" si="11"/>
        <v>0.0040000000000048885</v>
      </c>
      <c r="F76" s="96">
        <f t="shared" si="12"/>
        <v>13.422818791962715</v>
      </c>
      <c r="G76" s="82">
        <f t="shared" si="13"/>
        <v>297.99999999999994</v>
      </c>
      <c r="H76" s="80">
        <v>71</v>
      </c>
      <c r="I76" s="85">
        <v>693.54</v>
      </c>
      <c r="J76" s="85">
        <v>395.54</v>
      </c>
    </row>
    <row r="77" spans="1:10" ht="18.75" customHeight="1">
      <c r="A77" s="90"/>
      <c r="B77" s="92">
        <v>18</v>
      </c>
      <c r="C77" s="104">
        <v>85.1565</v>
      </c>
      <c r="D77" s="104">
        <v>85.1565</v>
      </c>
      <c r="E77" s="81">
        <f t="shared" si="11"/>
        <v>0</v>
      </c>
      <c r="F77" s="96">
        <f t="shared" si="12"/>
        <v>0</v>
      </c>
      <c r="G77" s="82">
        <f t="shared" si="13"/>
        <v>272.73</v>
      </c>
      <c r="H77" s="80">
        <v>72</v>
      </c>
      <c r="I77" s="85">
        <v>821.82</v>
      </c>
      <c r="J77" s="85">
        <v>549.09</v>
      </c>
    </row>
    <row r="78" spans="1:10" ht="18.75" customHeight="1">
      <c r="A78" s="90">
        <v>22681</v>
      </c>
      <c r="B78" s="92">
        <v>25</v>
      </c>
      <c r="C78" s="104">
        <v>87.0771</v>
      </c>
      <c r="D78" s="104">
        <v>87.0808</v>
      </c>
      <c r="E78" s="81">
        <f t="shared" si="11"/>
        <v>0.0036999999999949296</v>
      </c>
      <c r="F78" s="96">
        <f t="shared" si="12"/>
        <v>11.067572013983815</v>
      </c>
      <c r="G78" s="82">
        <f t="shared" si="13"/>
        <v>334.31</v>
      </c>
      <c r="H78" s="80">
        <v>73</v>
      </c>
      <c r="I78" s="85">
        <v>715.5</v>
      </c>
      <c r="J78" s="85">
        <v>381.19</v>
      </c>
    </row>
    <row r="79" spans="1:10" ht="18.75" customHeight="1">
      <c r="A79" s="90"/>
      <c r="B79" s="92">
        <v>26</v>
      </c>
      <c r="C79" s="104">
        <v>85.8433</v>
      </c>
      <c r="D79" s="104">
        <v>85.8475</v>
      </c>
      <c r="E79" s="81">
        <f t="shared" si="11"/>
        <v>0.004199999999997317</v>
      </c>
      <c r="F79" s="96">
        <f t="shared" si="12"/>
        <v>15.523932729614923</v>
      </c>
      <c r="G79" s="82">
        <f t="shared" si="13"/>
        <v>270.54999999999995</v>
      </c>
      <c r="H79" s="80">
        <v>74</v>
      </c>
      <c r="I79" s="85">
        <v>805.53</v>
      </c>
      <c r="J79" s="85">
        <v>534.98</v>
      </c>
    </row>
    <row r="80" spans="1:10" ht="18.75" customHeight="1">
      <c r="A80" s="90"/>
      <c r="B80" s="92">
        <v>27</v>
      </c>
      <c r="C80" s="104">
        <v>86.333</v>
      </c>
      <c r="D80" s="104">
        <v>86.3383</v>
      </c>
      <c r="E80" s="81">
        <f t="shared" si="11"/>
        <v>0.0053000000000054115</v>
      </c>
      <c r="F80" s="96">
        <f t="shared" si="12"/>
        <v>18.83707705432688</v>
      </c>
      <c r="G80" s="82">
        <f t="shared" si="13"/>
        <v>281.36</v>
      </c>
      <c r="H80" s="80">
        <v>75</v>
      </c>
      <c r="I80" s="85">
        <v>680.01</v>
      </c>
      <c r="J80" s="85">
        <v>398.65</v>
      </c>
    </row>
    <row r="81" spans="1:10" ht="18.75" customHeight="1">
      <c r="A81" s="143" t="s">
        <v>123</v>
      </c>
      <c r="B81" s="92">
        <v>28</v>
      </c>
      <c r="C81" s="104">
        <v>87.251</v>
      </c>
      <c r="D81" s="104">
        <v>87.2539</v>
      </c>
      <c r="E81" s="81">
        <f aca="true" t="shared" si="14" ref="E81:E144">D81-C81</f>
        <v>0.002899999999996794</v>
      </c>
      <c r="F81" s="96">
        <f aca="true" t="shared" si="15" ref="F81:F144">((10^6)*E81/G81)</f>
        <v>8.92115544343309</v>
      </c>
      <c r="G81" s="82">
        <f aca="true" t="shared" si="16" ref="G81:G144">I81-J81</f>
        <v>325.06999999999994</v>
      </c>
      <c r="H81" s="80">
        <v>76</v>
      </c>
      <c r="I81" s="85">
        <v>672.42</v>
      </c>
      <c r="J81" s="85">
        <v>347.35</v>
      </c>
    </row>
    <row r="82" spans="1:10" ht="18.75" customHeight="1">
      <c r="A82" s="90"/>
      <c r="B82" s="92">
        <v>29</v>
      </c>
      <c r="C82" s="104">
        <v>85.282</v>
      </c>
      <c r="D82" s="104">
        <v>85.2833</v>
      </c>
      <c r="E82" s="81">
        <f t="shared" si="14"/>
        <v>0.001300000000000523</v>
      </c>
      <c r="F82" s="96">
        <f t="shared" si="15"/>
        <v>4.416360918604847</v>
      </c>
      <c r="G82" s="82">
        <f t="shared" si="16"/>
        <v>294.36</v>
      </c>
      <c r="H82" s="80">
        <v>77</v>
      </c>
      <c r="I82" s="85">
        <v>643.09</v>
      </c>
      <c r="J82" s="85">
        <v>348.73</v>
      </c>
    </row>
    <row r="83" spans="1:10" ht="18.75" customHeight="1">
      <c r="A83" s="90"/>
      <c r="B83" s="92">
        <v>30</v>
      </c>
      <c r="C83" s="104">
        <v>84.9634</v>
      </c>
      <c r="D83" s="104">
        <v>84.9671</v>
      </c>
      <c r="E83" s="81">
        <f t="shared" si="14"/>
        <v>0.0037000000000091404</v>
      </c>
      <c r="F83" s="96">
        <f t="shared" si="15"/>
        <v>12.915837609554718</v>
      </c>
      <c r="G83" s="82">
        <f t="shared" si="16"/>
        <v>286.47</v>
      </c>
      <c r="H83" s="80">
        <v>78</v>
      </c>
      <c r="I83" s="85">
        <v>771.35</v>
      </c>
      <c r="J83" s="85">
        <v>484.88</v>
      </c>
    </row>
    <row r="84" spans="1:10" ht="18.75" customHeight="1">
      <c r="A84" s="90">
        <v>22710</v>
      </c>
      <c r="B84" s="92">
        <v>28</v>
      </c>
      <c r="C84" s="104">
        <v>87.2426</v>
      </c>
      <c r="D84" s="104">
        <v>87.2437</v>
      </c>
      <c r="E84" s="107">
        <f t="shared" si="14"/>
        <v>0.0011000000000080945</v>
      </c>
      <c r="F84" s="108">
        <f t="shared" si="15"/>
        <v>4.3404490392143575</v>
      </c>
      <c r="G84" s="109">
        <f t="shared" si="16"/>
        <v>253.42999999999995</v>
      </c>
      <c r="H84" s="110">
        <v>79</v>
      </c>
      <c r="I84" s="111">
        <v>793.56</v>
      </c>
      <c r="J84" s="85">
        <v>540.13</v>
      </c>
    </row>
    <row r="85" spans="1:10" ht="18.75" customHeight="1">
      <c r="A85" s="90"/>
      <c r="B85" s="92">
        <v>29</v>
      </c>
      <c r="C85" s="104">
        <v>85.2567</v>
      </c>
      <c r="D85" s="104">
        <v>85.2604</v>
      </c>
      <c r="E85" s="107">
        <f t="shared" si="14"/>
        <v>0.0037000000000091404</v>
      </c>
      <c r="F85" s="108">
        <f t="shared" si="15"/>
        <v>13.178984862009404</v>
      </c>
      <c r="G85" s="109">
        <f t="shared" si="16"/>
        <v>280.75</v>
      </c>
      <c r="H85" s="110">
        <v>80</v>
      </c>
      <c r="I85" s="111">
        <v>803.16</v>
      </c>
      <c r="J85" s="85">
        <v>522.41</v>
      </c>
    </row>
    <row r="86" spans="1:10" ht="18.75" customHeight="1">
      <c r="A86" s="90"/>
      <c r="B86" s="92">
        <v>30</v>
      </c>
      <c r="C86" s="104">
        <v>84.9884</v>
      </c>
      <c r="D86" s="104">
        <v>84.992</v>
      </c>
      <c r="E86" s="107">
        <f t="shared" si="14"/>
        <v>0.0036000000000058208</v>
      </c>
      <c r="F86" s="108">
        <f t="shared" si="15"/>
        <v>12.50303893309423</v>
      </c>
      <c r="G86" s="109">
        <f>I85-J86</f>
        <v>287.92999999999995</v>
      </c>
      <c r="H86" s="110">
        <v>81</v>
      </c>
      <c r="I86" s="111">
        <v>802.71</v>
      </c>
      <c r="J86" s="85">
        <v>515.23</v>
      </c>
    </row>
    <row r="87" spans="1:10" ht="18.75" customHeight="1">
      <c r="A87" s="90">
        <v>22724</v>
      </c>
      <c r="B87" s="92">
        <v>31</v>
      </c>
      <c r="C87" s="104">
        <v>84.9167</v>
      </c>
      <c r="D87" s="104">
        <v>84.9272</v>
      </c>
      <c r="E87" s="107">
        <f t="shared" si="14"/>
        <v>0.010499999999993292</v>
      </c>
      <c r="F87" s="108">
        <f t="shared" si="15"/>
        <v>37.56842820849866</v>
      </c>
      <c r="G87" s="109">
        <f>I86-J87</f>
        <v>279.49</v>
      </c>
      <c r="H87" s="110">
        <v>82</v>
      </c>
      <c r="I87" s="111">
        <v>787.16</v>
      </c>
      <c r="J87" s="85">
        <v>523.22</v>
      </c>
    </row>
    <row r="88" spans="1:10" ht="18.75" customHeight="1">
      <c r="A88" s="90"/>
      <c r="B88" s="92">
        <v>32</v>
      </c>
      <c r="C88" s="104">
        <v>85.0402</v>
      </c>
      <c r="D88" s="104">
        <v>85.0447</v>
      </c>
      <c r="E88" s="107">
        <f t="shared" si="14"/>
        <v>0.004500000000007276</v>
      </c>
      <c r="F88" s="108">
        <f t="shared" si="15"/>
        <v>15.71777855398979</v>
      </c>
      <c r="G88" s="109">
        <f>I87-J88</f>
        <v>286.29999999999995</v>
      </c>
      <c r="H88" s="110">
        <v>83</v>
      </c>
      <c r="I88" s="111">
        <v>746.74</v>
      </c>
      <c r="J88" s="85">
        <v>500.86</v>
      </c>
    </row>
    <row r="89" spans="1:10" ht="18.75" customHeight="1" thickBot="1">
      <c r="A89" s="134"/>
      <c r="B89" s="135">
        <v>33</v>
      </c>
      <c r="C89" s="136">
        <v>86.0075</v>
      </c>
      <c r="D89" s="136">
        <v>86.0075</v>
      </c>
      <c r="E89" s="145">
        <f t="shared" si="14"/>
        <v>0</v>
      </c>
      <c r="F89" s="138">
        <f t="shared" si="15"/>
        <v>0</v>
      </c>
      <c r="G89" s="146">
        <f>I88-J89</f>
        <v>341.04</v>
      </c>
      <c r="H89" s="147">
        <v>84</v>
      </c>
      <c r="I89" s="148">
        <v>658.67</v>
      </c>
      <c r="J89" s="137">
        <v>405.7</v>
      </c>
    </row>
    <row r="90" spans="1:10" ht="18.75" customHeight="1">
      <c r="A90" s="112">
        <v>22741</v>
      </c>
      <c r="B90" s="113">
        <v>13</v>
      </c>
      <c r="C90" s="114">
        <v>86.718</v>
      </c>
      <c r="D90" s="114">
        <v>86.72312</v>
      </c>
      <c r="E90" s="115">
        <f t="shared" si="14"/>
        <v>0.00511999999999091</v>
      </c>
      <c r="F90" s="116">
        <f t="shared" si="15"/>
        <v>19.884267350153056</v>
      </c>
      <c r="G90" s="117">
        <f>I89-J90</f>
        <v>257.48999999999995</v>
      </c>
      <c r="H90" s="113">
        <v>1</v>
      </c>
      <c r="I90" s="156">
        <v>692.39</v>
      </c>
      <c r="J90" s="119">
        <v>401.18</v>
      </c>
    </row>
    <row r="91" spans="1:10" ht="18.75" customHeight="1">
      <c r="A91" s="90"/>
      <c r="B91" s="92">
        <v>14</v>
      </c>
      <c r="C91" s="104">
        <v>85.944</v>
      </c>
      <c r="D91" s="104">
        <v>85.9492</v>
      </c>
      <c r="E91" s="107">
        <f t="shared" si="14"/>
        <v>0.005200000000002092</v>
      </c>
      <c r="F91" s="108">
        <f t="shared" si="15"/>
        <v>22.906479890762917</v>
      </c>
      <c r="G91" s="109">
        <f t="shared" si="16"/>
        <v>227.0100000000001</v>
      </c>
      <c r="H91" s="92">
        <v>2</v>
      </c>
      <c r="I91" s="111">
        <v>754.32</v>
      </c>
      <c r="J91" s="85">
        <v>527.31</v>
      </c>
    </row>
    <row r="92" spans="1:10" ht="18.75" customHeight="1">
      <c r="A92" s="90"/>
      <c r="B92" s="92">
        <v>15</v>
      </c>
      <c r="C92" s="104">
        <v>87.0153</v>
      </c>
      <c r="D92" s="104">
        <v>87.016</v>
      </c>
      <c r="E92" s="107">
        <f t="shared" si="14"/>
        <v>0.0007000000000090267</v>
      </c>
      <c r="F92" s="108">
        <f t="shared" si="15"/>
        <v>2.624475105012847</v>
      </c>
      <c r="G92" s="109">
        <f t="shared" si="16"/>
        <v>266.72</v>
      </c>
      <c r="H92" s="113">
        <v>3</v>
      </c>
      <c r="I92" s="111">
        <v>634.99</v>
      </c>
      <c r="J92" s="85">
        <v>368.27</v>
      </c>
    </row>
    <row r="93" spans="1:10" ht="18.75" customHeight="1">
      <c r="A93" s="90">
        <v>22787</v>
      </c>
      <c r="B93" s="92">
        <v>28</v>
      </c>
      <c r="C93" s="104">
        <v>87.1913</v>
      </c>
      <c r="D93" s="104">
        <v>87.1919</v>
      </c>
      <c r="E93" s="107">
        <f t="shared" si="14"/>
        <v>0.0006000000000057071</v>
      </c>
      <c r="F93" s="108">
        <f t="shared" si="15"/>
        <v>2.363879914922807</v>
      </c>
      <c r="G93" s="109">
        <f t="shared" si="16"/>
        <v>253.82000000000005</v>
      </c>
      <c r="H93" s="92">
        <v>4</v>
      </c>
      <c r="I93" s="111">
        <v>739.09</v>
      </c>
      <c r="J93" s="85">
        <v>485.27</v>
      </c>
    </row>
    <row r="94" spans="1:10" ht="18.75" customHeight="1">
      <c r="A94" s="90"/>
      <c r="B94" s="92">
        <v>29</v>
      </c>
      <c r="C94" s="104">
        <v>85.2185</v>
      </c>
      <c r="D94" s="104">
        <v>85.2192</v>
      </c>
      <c r="E94" s="107">
        <f t="shared" si="14"/>
        <v>0.0006999999999948159</v>
      </c>
      <c r="F94" s="108">
        <f t="shared" si="15"/>
        <v>2.7647221454039097</v>
      </c>
      <c r="G94" s="109">
        <f t="shared" si="16"/>
        <v>253.19</v>
      </c>
      <c r="H94" s="113">
        <v>5</v>
      </c>
      <c r="I94" s="111">
        <v>620.74</v>
      </c>
      <c r="J94" s="85">
        <v>367.55</v>
      </c>
    </row>
    <row r="95" spans="1:10" ht="18.75" customHeight="1">
      <c r="A95" s="90"/>
      <c r="B95" s="92">
        <v>30</v>
      </c>
      <c r="C95" s="104">
        <v>84.9415</v>
      </c>
      <c r="D95" s="104">
        <v>84.9422</v>
      </c>
      <c r="E95" s="107">
        <f t="shared" si="14"/>
        <v>0.0006999999999948159</v>
      </c>
      <c r="F95" s="108">
        <f t="shared" si="15"/>
        <v>2.692721957204246</v>
      </c>
      <c r="G95" s="109">
        <f t="shared" si="16"/>
        <v>259.96000000000004</v>
      </c>
      <c r="H95" s="92">
        <v>6</v>
      </c>
      <c r="I95" s="111">
        <v>779.97</v>
      </c>
      <c r="J95" s="85">
        <v>520.01</v>
      </c>
    </row>
    <row r="96" spans="1:10" ht="18.75" customHeight="1">
      <c r="A96" s="90">
        <v>22815</v>
      </c>
      <c r="B96" s="92">
        <v>25</v>
      </c>
      <c r="C96" s="104">
        <v>87.0617</v>
      </c>
      <c r="D96" s="104">
        <v>87.0693</v>
      </c>
      <c r="E96" s="107">
        <f t="shared" si="14"/>
        <v>0.0075999999999964984</v>
      </c>
      <c r="F96" s="108">
        <f t="shared" si="15"/>
        <v>27.29885057470007</v>
      </c>
      <c r="G96" s="109">
        <f t="shared" si="16"/>
        <v>278.4</v>
      </c>
      <c r="H96" s="113">
        <v>7</v>
      </c>
      <c r="I96" s="111">
        <v>757.62</v>
      </c>
      <c r="J96" s="85">
        <v>479.22</v>
      </c>
    </row>
    <row r="97" spans="1:10" ht="18.75" customHeight="1">
      <c r="A97" s="90"/>
      <c r="B97" s="92">
        <v>26</v>
      </c>
      <c r="C97" s="104">
        <v>85.1873</v>
      </c>
      <c r="D97" s="104">
        <v>85.8256</v>
      </c>
      <c r="E97" s="107">
        <f t="shared" si="14"/>
        <v>0.638300000000001</v>
      </c>
      <c r="F97" s="108">
        <f t="shared" si="15"/>
        <v>2270.399089421644</v>
      </c>
      <c r="G97" s="109">
        <f t="shared" si="16"/>
        <v>281.14</v>
      </c>
      <c r="H97" s="92">
        <v>8</v>
      </c>
      <c r="I97" s="111">
        <v>811.73</v>
      </c>
      <c r="J97" s="85">
        <v>530.59</v>
      </c>
    </row>
    <row r="98" spans="1:10" ht="18.75" customHeight="1">
      <c r="A98" s="90"/>
      <c r="B98" s="92">
        <v>27</v>
      </c>
      <c r="C98" s="104">
        <v>86.3023</v>
      </c>
      <c r="D98" s="104">
        <v>86.3088</v>
      </c>
      <c r="E98" s="107">
        <f t="shared" si="14"/>
        <v>0.006500000000002615</v>
      </c>
      <c r="F98" s="108">
        <f t="shared" si="15"/>
        <v>22.775052557822754</v>
      </c>
      <c r="G98" s="109">
        <f t="shared" si="16"/>
        <v>285.40000000000003</v>
      </c>
      <c r="H98" s="113">
        <v>9</v>
      </c>
      <c r="I98" s="111">
        <v>705.98</v>
      </c>
      <c r="J98" s="85">
        <v>420.58</v>
      </c>
    </row>
    <row r="99" spans="1:10" ht="18.75" customHeight="1">
      <c r="A99" s="90">
        <v>22830</v>
      </c>
      <c r="B99" s="157">
        <v>28</v>
      </c>
      <c r="C99" s="104">
        <v>87.218</v>
      </c>
      <c r="D99" s="104">
        <v>87.2293</v>
      </c>
      <c r="E99" s="107">
        <f t="shared" si="14"/>
        <v>0.011299999999991428</v>
      </c>
      <c r="F99" s="108">
        <f t="shared" si="15"/>
        <v>34.62434121826029</v>
      </c>
      <c r="G99" s="109">
        <f t="shared" si="16"/>
        <v>326.36</v>
      </c>
      <c r="H99" s="92">
        <v>10</v>
      </c>
      <c r="I99" s="111">
        <v>686.72</v>
      </c>
      <c r="J99" s="85">
        <v>360.36</v>
      </c>
    </row>
    <row r="100" spans="1:10" ht="18.75" customHeight="1">
      <c r="A100" s="90"/>
      <c r="B100" s="92">
        <v>29</v>
      </c>
      <c r="C100" s="104">
        <v>85.26</v>
      </c>
      <c r="D100" s="104">
        <v>85.2715</v>
      </c>
      <c r="E100" s="107">
        <f t="shared" si="14"/>
        <v>0.011499999999998067</v>
      </c>
      <c r="F100" s="108">
        <f t="shared" si="15"/>
        <v>38.89997632174701</v>
      </c>
      <c r="G100" s="109">
        <f t="shared" si="16"/>
        <v>295.63</v>
      </c>
      <c r="H100" s="113">
        <v>11</v>
      </c>
      <c r="I100" s="111">
        <v>679.66</v>
      </c>
      <c r="J100" s="85">
        <v>384.03</v>
      </c>
    </row>
    <row r="101" spans="1:10" ht="18.75" customHeight="1">
      <c r="A101" s="90"/>
      <c r="B101" s="92">
        <v>30</v>
      </c>
      <c r="C101" s="104">
        <v>84.8558</v>
      </c>
      <c r="D101" s="104">
        <v>84.9688</v>
      </c>
      <c r="E101" s="107">
        <f t="shared" si="14"/>
        <v>0.11299999999999955</v>
      </c>
      <c r="F101" s="108">
        <f t="shared" si="15"/>
        <v>243.74460742018883</v>
      </c>
      <c r="G101" s="109">
        <f t="shared" si="16"/>
        <v>463.6</v>
      </c>
      <c r="H101" s="92">
        <v>12</v>
      </c>
      <c r="I101" s="111">
        <v>818.73</v>
      </c>
      <c r="J101" s="85">
        <v>355.13</v>
      </c>
    </row>
    <row r="102" spans="1:10" ht="18.75" customHeight="1">
      <c r="A102" s="90">
        <v>22873</v>
      </c>
      <c r="B102" s="92">
        <v>19</v>
      </c>
      <c r="C102" s="104">
        <v>88.9895</v>
      </c>
      <c r="D102" s="104">
        <v>89.0106</v>
      </c>
      <c r="E102" s="107">
        <f t="shared" si="14"/>
        <v>0.021099999999989905</v>
      </c>
      <c r="F102" s="108">
        <f t="shared" si="15"/>
        <v>73.31734945616562</v>
      </c>
      <c r="G102" s="109">
        <f t="shared" si="16"/>
        <v>287.79</v>
      </c>
      <c r="H102" s="113">
        <v>13</v>
      </c>
      <c r="I102" s="111">
        <v>791.98</v>
      </c>
      <c r="J102" s="85">
        <v>504.19</v>
      </c>
    </row>
    <row r="103" spans="1:10" ht="18.75" customHeight="1">
      <c r="A103" s="90"/>
      <c r="B103" s="92">
        <v>20</v>
      </c>
      <c r="C103" s="104">
        <v>84.6921</v>
      </c>
      <c r="D103" s="104">
        <v>84.7155</v>
      </c>
      <c r="E103" s="107">
        <f t="shared" si="14"/>
        <v>0.023400000000009413</v>
      </c>
      <c r="F103" s="108">
        <f t="shared" si="15"/>
        <v>88.733836411245</v>
      </c>
      <c r="G103" s="109">
        <f t="shared" si="16"/>
        <v>263.71</v>
      </c>
      <c r="H103" s="92">
        <v>14</v>
      </c>
      <c r="I103" s="111">
        <v>715.16</v>
      </c>
      <c r="J103" s="85">
        <v>451.45</v>
      </c>
    </row>
    <row r="104" spans="1:10" ht="18.75" customHeight="1">
      <c r="A104" s="90"/>
      <c r="B104" s="92">
        <v>21</v>
      </c>
      <c r="C104" s="104">
        <v>86.3806</v>
      </c>
      <c r="D104" s="104">
        <v>86.4038</v>
      </c>
      <c r="E104" s="107">
        <f t="shared" si="14"/>
        <v>0.023200000000002774</v>
      </c>
      <c r="F104" s="108">
        <f t="shared" si="15"/>
        <v>79.2430918468517</v>
      </c>
      <c r="G104" s="109">
        <f t="shared" si="16"/>
        <v>292.77</v>
      </c>
      <c r="H104" s="113">
        <v>15</v>
      </c>
      <c r="I104" s="111">
        <v>789.29</v>
      </c>
      <c r="J104" s="85">
        <v>496.52</v>
      </c>
    </row>
    <row r="105" spans="1:10" ht="18.75" customHeight="1">
      <c r="A105" s="90">
        <v>22875</v>
      </c>
      <c r="B105" s="92">
        <v>22</v>
      </c>
      <c r="C105" s="104">
        <v>85.1443</v>
      </c>
      <c r="D105" s="104">
        <v>85.7872</v>
      </c>
      <c r="E105" s="107">
        <f t="shared" si="14"/>
        <v>0.6428999999999974</v>
      </c>
      <c r="F105" s="108">
        <f t="shared" si="15"/>
        <v>1885.116115411674</v>
      </c>
      <c r="G105" s="109">
        <f t="shared" si="16"/>
        <v>341.04</v>
      </c>
      <c r="H105" s="92">
        <v>16</v>
      </c>
      <c r="I105" s="111">
        <v>709.48</v>
      </c>
      <c r="J105" s="85">
        <v>368.44</v>
      </c>
    </row>
    <row r="106" spans="1:10" ht="18.75" customHeight="1">
      <c r="A106" s="90"/>
      <c r="B106" s="92">
        <v>23</v>
      </c>
      <c r="C106" s="104">
        <v>87.698</v>
      </c>
      <c r="D106" s="104">
        <v>88.1456</v>
      </c>
      <c r="E106" s="107">
        <f t="shared" si="14"/>
        <v>0.44760000000000844</v>
      </c>
      <c r="F106" s="108">
        <f t="shared" si="15"/>
        <v>1611.5211521152419</v>
      </c>
      <c r="G106" s="109">
        <f t="shared" si="16"/>
        <v>277.75</v>
      </c>
      <c r="H106" s="113">
        <v>17</v>
      </c>
      <c r="I106" s="111">
        <v>852.92</v>
      </c>
      <c r="J106" s="85">
        <v>575.17</v>
      </c>
    </row>
    <row r="107" spans="1:10" ht="18.75" customHeight="1">
      <c r="A107" s="90"/>
      <c r="B107" s="92">
        <v>24</v>
      </c>
      <c r="C107" s="104">
        <v>88.1</v>
      </c>
      <c r="D107" s="104">
        <v>88.4963</v>
      </c>
      <c r="E107" s="107">
        <f t="shared" si="14"/>
        <v>0.39630000000001075</v>
      </c>
      <c r="F107" s="108">
        <f t="shared" si="15"/>
        <v>1612.4832160150172</v>
      </c>
      <c r="G107" s="109">
        <f t="shared" si="16"/>
        <v>245.76999999999998</v>
      </c>
      <c r="H107" s="92">
        <v>18</v>
      </c>
      <c r="I107" s="111">
        <v>813.75</v>
      </c>
      <c r="J107" s="85">
        <v>567.98</v>
      </c>
    </row>
    <row r="108" spans="1:10" ht="23.25">
      <c r="A108" s="90">
        <v>22894</v>
      </c>
      <c r="B108" s="92">
        <v>10</v>
      </c>
      <c r="C108" s="104">
        <v>85.1086</v>
      </c>
      <c r="D108" s="104">
        <v>85.1193</v>
      </c>
      <c r="E108" s="107">
        <f t="shared" si="14"/>
        <v>0.010699999999999932</v>
      </c>
      <c r="F108" s="108">
        <f t="shared" si="15"/>
        <v>32.09358128374305</v>
      </c>
      <c r="G108" s="109">
        <f t="shared" si="16"/>
        <v>333.4</v>
      </c>
      <c r="H108" s="113">
        <v>19</v>
      </c>
      <c r="I108" s="111">
        <v>728.18</v>
      </c>
      <c r="J108" s="85">
        <v>394.78</v>
      </c>
    </row>
    <row r="109" spans="1:10" ht="23.25">
      <c r="A109" s="90"/>
      <c r="B109" s="92">
        <v>11</v>
      </c>
      <c r="C109" s="104">
        <v>86.0979</v>
      </c>
      <c r="D109" s="104">
        <v>86.1085</v>
      </c>
      <c r="E109" s="107">
        <f t="shared" si="14"/>
        <v>0.010600000000010823</v>
      </c>
      <c r="F109" s="108">
        <f t="shared" si="15"/>
        <v>29.6271451730416</v>
      </c>
      <c r="G109" s="109">
        <f t="shared" si="16"/>
        <v>357.78</v>
      </c>
      <c r="H109" s="92">
        <v>20</v>
      </c>
      <c r="I109" s="111">
        <v>678.66</v>
      </c>
      <c r="J109" s="85">
        <v>320.88</v>
      </c>
    </row>
    <row r="110" spans="1:10" ht="23.25">
      <c r="A110" s="90"/>
      <c r="B110" s="92">
        <v>12</v>
      </c>
      <c r="C110" s="104">
        <v>84.837</v>
      </c>
      <c r="D110" s="104">
        <v>84.8444</v>
      </c>
      <c r="E110" s="107">
        <f t="shared" si="14"/>
        <v>0.007399999999989859</v>
      </c>
      <c r="F110" s="108">
        <f t="shared" si="15"/>
        <v>19.56688437026325</v>
      </c>
      <c r="G110" s="109">
        <f t="shared" si="16"/>
        <v>378.19000000000005</v>
      </c>
      <c r="H110" s="92">
        <v>21</v>
      </c>
      <c r="I110" s="111">
        <v>744.46</v>
      </c>
      <c r="J110" s="85">
        <v>366.27</v>
      </c>
    </row>
    <row r="111" spans="1:10" ht="23.25">
      <c r="A111" s="112">
        <v>22902</v>
      </c>
      <c r="B111" s="113">
        <v>13</v>
      </c>
      <c r="C111" s="114">
        <v>87.1744</v>
      </c>
      <c r="D111" s="114">
        <v>87.175</v>
      </c>
      <c r="E111" s="115">
        <f t="shared" si="14"/>
        <v>0.0005999999999914962</v>
      </c>
      <c r="F111" s="116">
        <f t="shared" si="15"/>
        <v>1.8699744436560999</v>
      </c>
      <c r="G111" s="117">
        <f t="shared" si="16"/>
        <v>320.86</v>
      </c>
      <c r="H111" s="113">
        <v>22</v>
      </c>
      <c r="I111" s="118">
        <v>851.25</v>
      </c>
      <c r="J111" s="119">
        <v>530.39</v>
      </c>
    </row>
    <row r="112" spans="1:10" ht="23.25">
      <c r="A112" s="90"/>
      <c r="B112" s="92">
        <v>14</v>
      </c>
      <c r="C112" s="104">
        <v>85.9775</v>
      </c>
      <c r="D112" s="104">
        <v>85.9777</v>
      </c>
      <c r="E112" s="107">
        <f t="shared" si="14"/>
        <v>0.00019999999999242846</v>
      </c>
      <c r="F112" s="108">
        <f t="shared" si="15"/>
        <v>0.577400542734651</v>
      </c>
      <c r="G112" s="109">
        <f t="shared" si="16"/>
        <v>346.38000000000005</v>
      </c>
      <c r="H112" s="113">
        <v>23</v>
      </c>
      <c r="I112" s="111">
        <v>777.32</v>
      </c>
      <c r="J112" s="85">
        <v>430.94</v>
      </c>
    </row>
    <row r="113" spans="1:10" ht="23.25">
      <c r="A113" s="90"/>
      <c r="B113" s="113">
        <v>15</v>
      </c>
      <c r="C113" s="104">
        <v>87.0031</v>
      </c>
      <c r="D113" s="104">
        <v>87.0034</v>
      </c>
      <c r="E113" s="107">
        <f t="shared" si="14"/>
        <v>0.0002999999999957481</v>
      </c>
      <c r="F113" s="108">
        <f t="shared" si="15"/>
        <v>0.7868026960994208</v>
      </c>
      <c r="G113" s="109">
        <f t="shared" si="16"/>
        <v>381.28999999999996</v>
      </c>
      <c r="H113" s="92">
        <v>24</v>
      </c>
      <c r="I113" s="111">
        <v>751.52</v>
      </c>
      <c r="J113" s="85">
        <v>370.23</v>
      </c>
    </row>
    <row r="114" spans="1:10" ht="23.25">
      <c r="A114" s="90">
        <v>22914</v>
      </c>
      <c r="B114" s="92">
        <v>16</v>
      </c>
      <c r="C114" s="104">
        <v>85.6938</v>
      </c>
      <c r="D114" s="104">
        <v>85.6938</v>
      </c>
      <c r="E114" s="107">
        <f t="shared" si="14"/>
        <v>0</v>
      </c>
      <c r="F114" s="108">
        <f t="shared" si="15"/>
        <v>0</v>
      </c>
      <c r="G114" s="109">
        <f t="shared" si="16"/>
        <v>293.75</v>
      </c>
      <c r="H114" s="113">
        <v>25</v>
      </c>
      <c r="I114" s="111">
        <v>832.37</v>
      </c>
      <c r="J114" s="85">
        <v>538.62</v>
      </c>
    </row>
    <row r="115" spans="1:10" ht="23.25">
      <c r="A115" s="90"/>
      <c r="B115" s="113">
        <v>17</v>
      </c>
      <c r="C115" s="104">
        <v>85.6815</v>
      </c>
      <c r="D115" s="104">
        <v>85.6815</v>
      </c>
      <c r="E115" s="107">
        <f t="shared" si="14"/>
        <v>0</v>
      </c>
      <c r="F115" s="108">
        <f t="shared" si="15"/>
        <v>0</v>
      </c>
      <c r="G115" s="109">
        <f t="shared" si="16"/>
        <v>299.7</v>
      </c>
      <c r="H115" s="92">
        <v>26</v>
      </c>
      <c r="I115" s="111">
        <v>808.41</v>
      </c>
      <c r="J115" s="85">
        <v>508.71</v>
      </c>
    </row>
    <row r="116" spans="1:10" ht="23.25">
      <c r="A116" s="90"/>
      <c r="B116" s="92">
        <v>18</v>
      </c>
      <c r="C116" s="104">
        <v>86.8443</v>
      </c>
      <c r="D116" s="104">
        <v>86.8443</v>
      </c>
      <c r="E116" s="107">
        <f t="shared" si="14"/>
        <v>0</v>
      </c>
      <c r="F116" s="108">
        <f t="shared" si="15"/>
        <v>0</v>
      </c>
      <c r="G116" s="109">
        <f t="shared" si="16"/>
        <v>276.53000000000003</v>
      </c>
      <c r="H116" s="113">
        <v>27</v>
      </c>
      <c r="I116" s="111">
        <v>756.87</v>
      </c>
      <c r="J116" s="85">
        <v>480.34</v>
      </c>
    </row>
    <row r="117" spans="1:10" ht="23.25">
      <c r="A117" s="90">
        <v>22944</v>
      </c>
      <c r="B117" s="92">
        <v>31</v>
      </c>
      <c r="C117" s="104">
        <v>84.4205</v>
      </c>
      <c r="D117" s="104">
        <v>84.4282</v>
      </c>
      <c r="E117" s="107">
        <f t="shared" si="14"/>
        <v>0.007699999999999818</v>
      </c>
      <c r="F117" s="108">
        <f t="shared" si="15"/>
        <v>24.071526822557892</v>
      </c>
      <c r="G117" s="109">
        <f t="shared" si="16"/>
        <v>319.88</v>
      </c>
      <c r="H117" s="92">
        <v>28</v>
      </c>
      <c r="I117" s="111">
        <v>654.38</v>
      </c>
      <c r="J117" s="85">
        <v>334.5</v>
      </c>
    </row>
    <row r="118" spans="1:10" ht="23.25">
      <c r="A118" s="90"/>
      <c r="B118" s="92">
        <v>32</v>
      </c>
      <c r="C118" s="104">
        <v>83.99</v>
      </c>
      <c r="D118" s="104">
        <v>83.9959</v>
      </c>
      <c r="E118" s="107">
        <f t="shared" si="14"/>
        <v>0.005900000000011119</v>
      </c>
      <c r="F118" s="108">
        <f t="shared" si="15"/>
        <v>17.540208698787406</v>
      </c>
      <c r="G118" s="109">
        <f t="shared" si="16"/>
        <v>336.36999999999995</v>
      </c>
      <c r="H118" s="113">
        <v>29</v>
      </c>
      <c r="I118" s="111">
        <v>650.78</v>
      </c>
      <c r="J118" s="85">
        <v>314.41</v>
      </c>
    </row>
    <row r="119" spans="1:10" ht="23.25">
      <c r="A119" s="90"/>
      <c r="B119" s="92">
        <v>33</v>
      </c>
      <c r="C119" s="104">
        <v>85.5643</v>
      </c>
      <c r="D119" s="104">
        <v>85.5747</v>
      </c>
      <c r="E119" s="107">
        <f t="shared" si="14"/>
        <v>0.010400000000004184</v>
      </c>
      <c r="F119" s="108">
        <f t="shared" si="15"/>
        <v>31.3574142193939</v>
      </c>
      <c r="G119" s="109">
        <f t="shared" si="16"/>
        <v>331.6600000000001</v>
      </c>
      <c r="H119" s="92">
        <v>30</v>
      </c>
      <c r="I119" s="111">
        <v>639.44</v>
      </c>
      <c r="J119" s="85">
        <v>307.78</v>
      </c>
    </row>
    <row r="120" spans="1:10" ht="23.25">
      <c r="A120" s="90">
        <v>22954</v>
      </c>
      <c r="B120" s="92">
        <v>31</v>
      </c>
      <c r="C120" s="104">
        <v>84.3835</v>
      </c>
      <c r="D120" s="104">
        <v>84.385</v>
      </c>
      <c r="E120" s="107">
        <f t="shared" si="14"/>
        <v>0.0015000000000071623</v>
      </c>
      <c r="F120" s="108">
        <f t="shared" si="15"/>
        <v>5.101173269876422</v>
      </c>
      <c r="G120" s="109">
        <f t="shared" si="16"/>
        <v>294.05000000000007</v>
      </c>
      <c r="H120" s="113">
        <v>31</v>
      </c>
      <c r="I120" s="111">
        <v>679.95</v>
      </c>
      <c r="J120" s="85">
        <v>385.9</v>
      </c>
    </row>
    <row r="121" spans="1:10" ht="23.25">
      <c r="A121" s="90"/>
      <c r="B121" s="92">
        <v>32</v>
      </c>
      <c r="C121" s="104">
        <v>83.945</v>
      </c>
      <c r="D121" s="104">
        <v>83.9503</v>
      </c>
      <c r="E121" s="107">
        <f t="shared" si="14"/>
        <v>0.0053000000000054115</v>
      </c>
      <c r="F121" s="108">
        <f t="shared" si="15"/>
        <v>19.04009196725611</v>
      </c>
      <c r="G121" s="109">
        <f t="shared" si="16"/>
        <v>278.36</v>
      </c>
      <c r="H121" s="92">
        <v>32</v>
      </c>
      <c r="I121" s="111">
        <v>829.34</v>
      </c>
      <c r="J121" s="85">
        <v>550.98</v>
      </c>
    </row>
    <row r="122" spans="1:10" ht="23.25">
      <c r="A122" s="90"/>
      <c r="B122" s="92">
        <v>33</v>
      </c>
      <c r="C122" s="104">
        <v>85.5383</v>
      </c>
      <c r="D122" s="104">
        <v>85.5417</v>
      </c>
      <c r="E122" s="107">
        <f t="shared" si="14"/>
        <v>0.0033999999999991815</v>
      </c>
      <c r="F122" s="108">
        <f t="shared" si="15"/>
        <v>12.345679012342709</v>
      </c>
      <c r="G122" s="109">
        <f t="shared" si="16"/>
        <v>275.4</v>
      </c>
      <c r="H122" s="113">
        <v>33</v>
      </c>
      <c r="I122" s="111">
        <v>817.41</v>
      </c>
      <c r="J122" s="85">
        <v>542.01</v>
      </c>
    </row>
    <row r="123" spans="1:10" ht="23.25">
      <c r="A123" s="90">
        <v>22973</v>
      </c>
      <c r="B123" s="92">
        <v>34</v>
      </c>
      <c r="C123" s="104">
        <v>84.3285</v>
      </c>
      <c r="D123" s="104">
        <v>84.33</v>
      </c>
      <c r="E123" s="107">
        <f t="shared" si="14"/>
        <v>0.0014999999999929514</v>
      </c>
      <c r="F123" s="108">
        <f t="shared" si="15"/>
        <v>5.538938739311516</v>
      </c>
      <c r="G123" s="109">
        <f t="shared" si="16"/>
        <v>270.80999999999995</v>
      </c>
      <c r="H123" s="92">
        <v>34</v>
      </c>
      <c r="I123" s="111">
        <v>746.56</v>
      </c>
      <c r="J123" s="85">
        <v>475.75</v>
      </c>
    </row>
    <row r="124" spans="1:10" ht="23.25">
      <c r="A124" s="90"/>
      <c r="B124" s="92">
        <v>35</v>
      </c>
      <c r="C124" s="104">
        <v>86.0324</v>
      </c>
      <c r="D124" s="104">
        <v>86.0341</v>
      </c>
      <c r="E124" s="107">
        <f t="shared" si="14"/>
        <v>0.0016999999999995907</v>
      </c>
      <c r="F124" s="108">
        <f t="shared" si="15"/>
        <v>6.371336481521589</v>
      </c>
      <c r="G124" s="109">
        <f t="shared" si="16"/>
        <v>266.82000000000005</v>
      </c>
      <c r="H124" s="113">
        <v>35</v>
      </c>
      <c r="I124" s="111">
        <v>809.83</v>
      </c>
      <c r="J124" s="85">
        <v>543.01</v>
      </c>
    </row>
    <row r="125" spans="1:10" ht="23.25">
      <c r="A125" s="90"/>
      <c r="B125" s="92">
        <v>36</v>
      </c>
      <c r="C125" s="104">
        <v>85.0298</v>
      </c>
      <c r="D125" s="104">
        <v>85.0308</v>
      </c>
      <c r="E125" s="107">
        <f t="shared" si="14"/>
        <v>0.0010000000000047748</v>
      </c>
      <c r="F125" s="108">
        <f t="shared" si="15"/>
        <v>3.3687047330462345</v>
      </c>
      <c r="G125" s="109">
        <f t="shared" si="16"/>
        <v>296.85</v>
      </c>
      <c r="H125" s="92">
        <v>36</v>
      </c>
      <c r="I125" s="111">
        <v>809.2</v>
      </c>
      <c r="J125" s="85">
        <v>512.35</v>
      </c>
    </row>
    <row r="126" spans="1:10" ht="23.25">
      <c r="A126" s="90">
        <v>22987</v>
      </c>
      <c r="B126" s="92">
        <v>31</v>
      </c>
      <c r="C126" s="104">
        <v>93.4295</v>
      </c>
      <c r="D126" s="104">
        <v>93.4295</v>
      </c>
      <c r="E126" s="107">
        <f t="shared" si="14"/>
        <v>0</v>
      </c>
      <c r="F126" s="108">
        <f t="shared" si="15"/>
        <v>0</v>
      </c>
      <c r="G126" s="109">
        <f t="shared" si="16"/>
        <v>323.75</v>
      </c>
      <c r="H126" s="113">
        <v>37</v>
      </c>
      <c r="I126" s="111">
        <v>670.97</v>
      </c>
      <c r="J126" s="85">
        <v>347.22</v>
      </c>
    </row>
    <row r="127" spans="1:10" ht="23.25">
      <c r="A127" s="90"/>
      <c r="B127" s="92">
        <v>32</v>
      </c>
      <c r="C127" s="104">
        <v>83.938</v>
      </c>
      <c r="D127" s="104">
        <v>83.938</v>
      </c>
      <c r="E127" s="107">
        <f t="shared" si="14"/>
        <v>0</v>
      </c>
      <c r="F127" s="108">
        <f t="shared" si="15"/>
        <v>0</v>
      </c>
      <c r="G127" s="109">
        <f t="shared" si="16"/>
        <v>333.39000000000004</v>
      </c>
      <c r="H127" s="92">
        <v>38</v>
      </c>
      <c r="I127" s="111">
        <v>673.2</v>
      </c>
      <c r="J127" s="85">
        <v>339.81</v>
      </c>
    </row>
    <row r="128" spans="1:10" ht="23.25">
      <c r="A128" s="90"/>
      <c r="B128" s="92">
        <v>33</v>
      </c>
      <c r="C128" s="104">
        <v>91.0367</v>
      </c>
      <c r="D128" s="104">
        <v>91.0367</v>
      </c>
      <c r="E128" s="107">
        <f t="shared" si="14"/>
        <v>0</v>
      </c>
      <c r="F128" s="108">
        <f t="shared" si="15"/>
        <v>0</v>
      </c>
      <c r="G128" s="109">
        <f t="shared" si="16"/>
        <v>288.9599999999999</v>
      </c>
      <c r="H128" s="113">
        <v>39</v>
      </c>
      <c r="I128" s="111">
        <v>835.65</v>
      </c>
      <c r="J128" s="85">
        <v>546.69</v>
      </c>
    </row>
    <row r="129" spans="1:10" ht="23.25">
      <c r="A129" s="90">
        <v>23004</v>
      </c>
      <c r="B129" s="92">
        <v>34</v>
      </c>
      <c r="C129" s="104">
        <v>84.3014</v>
      </c>
      <c r="D129" s="104">
        <v>84.3023</v>
      </c>
      <c r="E129" s="107">
        <f t="shared" si="14"/>
        <v>0.0009000000000014552</v>
      </c>
      <c r="F129" s="108">
        <f t="shared" si="15"/>
        <v>3.3480897288101463</v>
      </c>
      <c r="G129" s="109">
        <f t="shared" si="16"/>
        <v>268.80999999999995</v>
      </c>
      <c r="H129" s="92">
        <v>40</v>
      </c>
      <c r="I129" s="111">
        <v>810.53</v>
      </c>
      <c r="J129" s="85">
        <v>541.72</v>
      </c>
    </row>
    <row r="130" spans="1:10" ht="23.25">
      <c r="A130" s="90"/>
      <c r="B130" s="92">
        <v>35</v>
      </c>
      <c r="C130" s="104">
        <v>86.0636</v>
      </c>
      <c r="D130" s="104">
        <v>86.0662</v>
      </c>
      <c r="E130" s="107">
        <f t="shared" si="14"/>
        <v>0.002600000000001046</v>
      </c>
      <c r="F130" s="108">
        <f t="shared" si="15"/>
        <v>8.873417289515872</v>
      </c>
      <c r="G130" s="109">
        <f t="shared" si="16"/>
        <v>293.01</v>
      </c>
      <c r="H130" s="113">
        <v>41</v>
      </c>
      <c r="I130" s="111">
        <v>840.17</v>
      </c>
      <c r="J130" s="85">
        <v>547.16</v>
      </c>
    </row>
    <row r="131" spans="1:10" ht="23.25">
      <c r="A131" s="90"/>
      <c r="B131" s="92">
        <v>36</v>
      </c>
      <c r="C131" s="104">
        <v>85.0137</v>
      </c>
      <c r="D131" s="104">
        <v>85.0138</v>
      </c>
      <c r="E131" s="107">
        <f t="shared" si="14"/>
        <v>0.00010000000000331966</v>
      </c>
      <c r="F131" s="108">
        <f t="shared" si="15"/>
        <v>0.324896845262418</v>
      </c>
      <c r="G131" s="109">
        <f t="shared" si="16"/>
        <v>307.79</v>
      </c>
      <c r="H131" s="92">
        <v>42</v>
      </c>
      <c r="I131" s="111">
        <v>701.33</v>
      </c>
      <c r="J131" s="85">
        <v>393.54</v>
      </c>
    </row>
    <row r="132" spans="1:10" ht="23.25">
      <c r="A132" s="90">
        <v>23018</v>
      </c>
      <c r="B132" s="92">
        <v>10</v>
      </c>
      <c r="C132" s="104">
        <v>85.072</v>
      </c>
      <c r="D132" s="104">
        <v>85.075</v>
      </c>
      <c r="E132" s="107">
        <f t="shared" si="14"/>
        <v>0.0030000000000001137</v>
      </c>
      <c r="F132" s="108">
        <f t="shared" si="15"/>
        <v>10.7066381156321</v>
      </c>
      <c r="G132" s="109">
        <f t="shared" si="16"/>
        <v>280.19999999999993</v>
      </c>
      <c r="H132" s="113">
        <v>43</v>
      </c>
      <c r="I132" s="111">
        <v>823.41</v>
      </c>
      <c r="J132" s="85">
        <v>543.21</v>
      </c>
    </row>
    <row r="133" spans="1:10" ht="23.25">
      <c r="A133" s="90"/>
      <c r="B133" s="92">
        <v>11</v>
      </c>
      <c r="C133" s="104">
        <v>86.0792</v>
      </c>
      <c r="D133" s="104">
        <v>86.0841</v>
      </c>
      <c r="E133" s="107">
        <f t="shared" si="14"/>
        <v>0.004900000000006344</v>
      </c>
      <c r="F133" s="108">
        <f t="shared" si="15"/>
        <v>17.980331718796204</v>
      </c>
      <c r="G133" s="109">
        <f t="shared" si="16"/>
        <v>272.5200000000001</v>
      </c>
      <c r="H133" s="92">
        <v>44</v>
      </c>
      <c r="I133" s="111">
        <v>826.19</v>
      </c>
      <c r="J133" s="85">
        <v>553.67</v>
      </c>
    </row>
    <row r="134" spans="1:10" ht="23.25">
      <c r="A134" s="90"/>
      <c r="B134" s="92">
        <v>12</v>
      </c>
      <c r="C134" s="104">
        <v>84.823</v>
      </c>
      <c r="D134" s="104">
        <v>84.8277</v>
      </c>
      <c r="E134" s="107">
        <f t="shared" si="14"/>
        <v>0.004699999999999704</v>
      </c>
      <c r="F134" s="108">
        <f t="shared" si="15"/>
        <v>15.527950310558031</v>
      </c>
      <c r="G134" s="109">
        <f t="shared" si="16"/>
        <v>302.67999999999995</v>
      </c>
      <c r="H134" s="113">
        <v>45</v>
      </c>
      <c r="I134" s="111">
        <v>835.77</v>
      </c>
      <c r="J134" s="85">
        <v>533.09</v>
      </c>
    </row>
    <row r="135" spans="1:10" ht="23.25">
      <c r="A135" s="90">
        <v>23047</v>
      </c>
      <c r="B135" s="92">
        <v>4</v>
      </c>
      <c r="C135" s="104">
        <v>85.0429</v>
      </c>
      <c r="D135" s="104">
        <v>85.0476</v>
      </c>
      <c r="E135" s="107">
        <f t="shared" si="14"/>
        <v>0.004699999999999704</v>
      </c>
      <c r="F135" s="108">
        <f t="shared" si="15"/>
        <v>11.92076495802294</v>
      </c>
      <c r="G135" s="109">
        <f t="shared" si="16"/>
        <v>394.27000000000004</v>
      </c>
      <c r="H135" s="92">
        <v>46</v>
      </c>
      <c r="I135" s="111">
        <v>761.21</v>
      </c>
      <c r="J135" s="85">
        <v>366.94</v>
      </c>
    </row>
    <row r="136" spans="1:10" ht="23.25">
      <c r="A136" s="90"/>
      <c r="B136" s="92">
        <v>5</v>
      </c>
      <c r="C136" s="104">
        <v>85.0519</v>
      </c>
      <c r="D136" s="104">
        <v>85.052</v>
      </c>
      <c r="E136" s="107">
        <f t="shared" si="14"/>
        <v>0.00010000000000331966</v>
      </c>
      <c r="F136" s="108">
        <f t="shared" si="15"/>
        <v>0.2914092551676176</v>
      </c>
      <c r="G136" s="109">
        <f t="shared" si="16"/>
        <v>343.15999999999997</v>
      </c>
      <c r="H136" s="113">
        <v>47</v>
      </c>
      <c r="I136" s="111">
        <v>736.56</v>
      </c>
      <c r="J136" s="85">
        <v>393.4</v>
      </c>
    </row>
    <row r="137" spans="1:10" ht="23.25">
      <c r="A137" s="90"/>
      <c r="B137" s="92">
        <v>6</v>
      </c>
      <c r="C137" s="104">
        <v>87.4487</v>
      </c>
      <c r="D137" s="104">
        <v>87.449</v>
      </c>
      <c r="E137" s="107">
        <f t="shared" si="14"/>
        <v>0.0002999999999957481</v>
      </c>
      <c r="F137" s="108">
        <f t="shared" si="15"/>
        <v>1.008267795912308</v>
      </c>
      <c r="G137" s="109">
        <f t="shared" si="16"/>
        <v>297.53999999999996</v>
      </c>
      <c r="H137" s="92">
        <v>48</v>
      </c>
      <c r="I137" s="111">
        <v>816.12</v>
      </c>
      <c r="J137" s="85">
        <v>518.58</v>
      </c>
    </row>
    <row r="138" spans="1:11" s="181" customFormat="1" ht="24" thickBot="1">
      <c r="A138" s="171"/>
      <c r="B138" s="172"/>
      <c r="C138" s="173"/>
      <c r="D138" s="173"/>
      <c r="E138" s="174">
        <f t="shared" si="14"/>
        <v>0</v>
      </c>
      <c r="F138" s="175" t="e">
        <f t="shared" si="15"/>
        <v>#DIV/0!</v>
      </c>
      <c r="G138" s="176">
        <f t="shared" si="16"/>
        <v>0</v>
      </c>
      <c r="H138" s="177">
        <v>49</v>
      </c>
      <c r="I138" s="178"/>
      <c r="J138" s="179"/>
      <c r="K138" s="180" t="s">
        <v>131</v>
      </c>
    </row>
    <row r="139" spans="1:10" ht="24" thickTop="1">
      <c r="A139" s="112">
        <v>23178</v>
      </c>
      <c r="B139" s="113">
        <v>7</v>
      </c>
      <c r="C139" s="114">
        <v>86.4206</v>
      </c>
      <c r="D139" s="114">
        <v>86.4206</v>
      </c>
      <c r="E139" s="115">
        <f t="shared" si="14"/>
        <v>0</v>
      </c>
      <c r="F139" s="116">
        <f t="shared" si="15"/>
        <v>0</v>
      </c>
      <c r="G139" s="117">
        <f t="shared" si="16"/>
        <v>318.29999999999995</v>
      </c>
      <c r="H139" s="113">
        <v>1</v>
      </c>
      <c r="I139" s="118">
        <v>675.81</v>
      </c>
      <c r="J139" s="119">
        <v>357.51</v>
      </c>
    </row>
    <row r="140" spans="1:10" ht="23.25">
      <c r="A140" s="90"/>
      <c r="B140" s="92">
        <v>8</v>
      </c>
      <c r="C140" s="104">
        <v>84.8347</v>
      </c>
      <c r="D140" s="104">
        <v>84.8395</v>
      </c>
      <c r="E140" s="107">
        <f t="shared" si="14"/>
        <v>0.004800000000003024</v>
      </c>
      <c r="F140" s="108">
        <f t="shared" si="15"/>
        <v>13.452160753329474</v>
      </c>
      <c r="G140" s="109">
        <f t="shared" si="16"/>
        <v>356.82000000000005</v>
      </c>
      <c r="H140" s="92">
        <v>2</v>
      </c>
      <c r="I140" s="111">
        <v>722.7</v>
      </c>
      <c r="J140" s="85">
        <v>365.88</v>
      </c>
    </row>
    <row r="141" spans="1:10" ht="23.25">
      <c r="A141" s="90"/>
      <c r="B141" s="92">
        <v>9</v>
      </c>
      <c r="C141" s="104">
        <v>87.7046</v>
      </c>
      <c r="D141" s="104">
        <v>87.7047</v>
      </c>
      <c r="E141" s="107">
        <f t="shared" si="14"/>
        <v>0.00010000000000331966</v>
      </c>
      <c r="F141" s="108">
        <f t="shared" si="15"/>
        <v>0.33368926856420067</v>
      </c>
      <c r="G141" s="109">
        <f t="shared" si="16"/>
        <v>299.68</v>
      </c>
      <c r="H141" s="113">
        <v>3</v>
      </c>
      <c r="I141" s="111">
        <v>811.37</v>
      </c>
      <c r="J141" s="85">
        <v>511.69</v>
      </c>
    </row>
    <row r="142" spans="1:10" ht="23.25">
      <c r="A142" s="90">
        <v>23189</v>
      </c>
      <c r="B142" s="92">
        <v>10</v>
      </c>
      <c r="C142" s="104">
        <v>85.1203</v>
      </c>
      <c r="D142" s="104">
        <v>85.1547</v>
      </c>
      <c r="E142" s="107">
        <f t="shared" si="14"/>
        <v>0.03440000000000509</v>
      </c>
      <c r="F142" s="108">
        <f t="shared" si="15"/>
        <v>120.80348363535994</v>
      </c>
      <c r="G142" s="109">
        <f t="shared" si="16"/>
        <v>284.76</v>
      </c>
      <c r="H142" s="92">
        <v>4</v>
      </c>
      <c r="I142" s="111">
        <v>826.74</v>
      </c>
      <c r="J142" s="85">
        <v>541.98</v>
      </c>
    </row>
    <row r="143" spans="1:10" ht="23.25">
      <c r="A143" s="90"/>
      <c r="B143" s="92">
        <v>11</v>
      </c>
      <c r="C143" s="104">
        <v>86.1105</v>
      </c>
      <c r="D143" s="104">
        <v>86.1549</v>
      </c>
      <c r="E143" s="107">
        <f t="shared" si="14"/>
        <v>0.044399999999996</v>
      </c>
      <c r="F143" s="108">
        <f t="shared" si="15"/>
        <v>138.60273459448084</v>
      </c>
      <c r="G143" s="109">
        <f t="shared" si="16"/>
        <v>320.34000000000003</v>
      </c>
      <c r="H143" s="113">
        <v>5</v>
      </c>
      <c r="I143" s="111">
        <v>843</v>
      </c>
      <c r="J143" s="85">
        <v>522.66</v>
      </c>
    </row>
    <row r="144" spans="1:10" ht="23.25">
      <c r="A144" s="90"/>
      <c r="B144" s="92">
        <v>12</v>
      </c>
      <c r="C144" s="104">
        <v>84.8908</v>
      </c>
      <c r="D144" s="104">
        <v>84.9381</v>
      </c>
      <c r="E144" s="107">
        <f t="shared" si="14"/>
        <v>0.047300000000007</v>
      </c>
      <c r="F144" s="108">
        <f t="shared" si="15"/>
        <v>162.74428846685592</v>
      </c>
      <c r="G144" s="109">
        <f t="shared" si="16"/>
        <v>290.64</v>
      </c>
      <c r="H144" s="92">
        <v>6</v>
      </c>
      <c r="I144" s="111">
        <v>821.13</v>
      </c>
      <c r="J144" s="85">
        <v>530.49</v>
      </c>
    </row>
    <row r="145" spans="1:10" ht="23.25">
      <c r="A145" s="90">
        <v>23200</v>
      </c>
      <c r="B145" s="92">
        <v>31</v>
      </c>
      <c r="C145" s="104">
        <v>93.4262</v>
      </c>
      <c r="D145" s="104">
        <v>93.432</v>
      </c>
      <c r="E145" s="107">
        <f aca="true" t="shared" si="17" ref="E145:E208">D145-C145</f>
        <v>0.005800000000007799</v>
      </c>
      <c r="F145" s="108">
        <f aca="true" t="shared" si="18" ref="F145:F208">((10^6)*E145/G145)</f>
        <v>18.614801977045378</v>
      </c>
      <c r="G145" s="109">
        <f aca="true" t="shared" si="19" ref="G145:G208">I145-J145</f>
        <v>311.58</v>
      </c>
      <c r="H145" s="113">
        <v>7</v>
      </c>
      <c r="I145" s="111">
        <v>697.4</v>
      </c>
      <c r="J145" s="85">
        <v>385.82</v>
      </c>
    </row>
    <row r="146" spans="1:10" ht="23.25">
      <c r="A146" s="90"/>
      <c r="B146" s="92">
        <v>32</v>
      </c>
      <c r="C146" s="104">
        <v>83.9717</v>
      </c>
      <c r="D146" s="104">
        <v>83.9822</v>
      </c>
      <c r="E146" s="107">
        <f t="shared" si="17"/>
        <v>0.010500000000007503</v>
      </c>
      <c r="F146" s="108">
        <f t="shared" si="18"/>
        <v>30.967056949914486</v>
      </c>
      <c r="G146" s="109">
        <f t="shared" si="19"/>
        <v>339.06999999999994</v>
      </c>
      <c r="H146" s="92">
        <v>8</v>
      </c>
      <c r="I146" s="111">
        <v>706.31</v>
      </c>
      <c r="J146" s="85">
        <v>367.24</v>
      </c>
    </row>
    <row r="147" spans="1:10" ht="23.25">
      <c r="A147" s="90"/>
      <c r="B147" s="92">
        <v>33</v>
      </c>
      <c r="C147" s="104">
        <v>91.0591</v>
      </c>
      <c r="D147" s="104">
        <v>91.0684</v>
      </c>
      <c r="E147" s="107">
        <f t="shared" si="17"/>
        <v>0.00929999999999609</v>
      </c>
      <c r="F147" s="108">
        <f t="shared" si="18"/>
        <v>28.444716317467773</v>
      </c>
      <c r="G147" s="109">
        <f t="shared" si="19"/>
        <v>326.95000000000005</v>
      </c>
      <c r="H147" s="113">
        <v>9</v>
      </c>
      <c r="I147" s="111">
        <v>643.98</v>
      </c>
      <c r="J147" s="85">
        <v>317.03</v>
      </c>
    </row>
    <row r="148" spans="1:10" ht="23.25">
      <c r="A148" s="90">
        <v>23209</v>
      </c>
      <c r="B148" s="92">
        <v>34</v>
      </c>
      <c r="C148" s="104">
        <v>84.3347</v>
      </c>
      <c r="D148" s="104">
        <v>84.3407</v>
      </c>
      <c r="E148" s="107">
        <f t="shared" si="17"/>
        <v>0.006000000000000227</v>
      </c>
      <c r="F148" s="108">
        <f t="shared" si="18"/>
        <v>17.79464974197825</v>
      </c>
      <c r="G148" s="109">
        <f t="shared" si="19"/>
        <v>337.18</v>
      </c>
      <c r="H148" s="92">
        <v>10</v>
      </c>
      <c r="I148" s="111">
        <v>822.23</v>
      </c>
      <c r="J148" s="85">
        <v>485.05</v>
      </c>
    </row>
    <row r="149" spans="1:10" ht="23.25">
      <c r="A149" s="90"/>
      <c r="B149" s="92">
        <v>35</v>
      </c>
      <c r="C149" s="104">
        <v>86.0932</v>
      </c>
      <c r="D149" s="104">
        <v>86.0976</v>
      </c>
      <c r="E149" s="107">
        <f t="shared" si="17"/>
        <v>0.004400000000003956</v>
      </c>
      <c r="F149" s="108">
        <f t="shared" si="18"/>
        <v>14.040910106276785</v>
      </c>
      <c r="G149" s="109">
        <f t="shared" si="19"/>
        <v>313.37</v>
      </c>
      <c r="H149" s="113">
        <v>11</v>
      </c>
      <c r="I149" s="111">
        <v>682.51</v>
      </c>
      <c r="J149" s="85">
        <v>369.14</v>
      </c>
    </row>
    <row r="150" spans="1:10" ht="23.25">
      <c r="A150" s="90"/>
      <c r="B150" s="92">
        <v>36</v>
      </c>
      <c r="C150" s="104">
        <v>85.0287</v>
      </c>
      <c r="D150" s="104">
        <v>85.0352</v>
      </c>
      <c r="E150" s="107">
        <f t="shared" si="17"/>
        <v>0.006500000000002615</v>
      </c>
      <c r="F150" s="108">
        <f t="shared" si="18"/>
        <v>21.85829101793259</v>
      </c>
      <c r="G150" s="109">
        <f t="shared" si="19"/>
        <v>297.37</v>
      </c>
      <c r="H150" s="92">
        <v>12</v>
      </c>
      <c r="I150" s="111">
        <v>872.85</v>
      </c>
      <c r="J150" s="85">
        <v>575.48</v>
      </c>
    </row>
    <row r="151" spans="1:10" ht="23.25">
      <c r="A151" s="90">
        <v>23227</v>
      </c>
      <c r="B151" s="92">
        <v>31</v>
      </c>
      <c r="C151" s="104">
        <v>93.4137</v>
      </c>
      <c r="D151" s="104">
        <v>93.4236</v>
      </c>
      <c r="E151" s="107">
        <f t="shared" si="17"/>
        <v>0.009899999999987585</v>
      </c>
      <c r="F151" s="108">
        <f t="shared" si="18"/>
        <v>30.136068917194567</v>
      </c>
      <c r="G151" s="109">
        <f t="shared" si="19"/>
        <v>328.50999999999993</v>
      </c>
      <c r="H151" s="113">
        <v>13</v>
      </c>
      <c r="I151" s="111">
        <v>686.55</v>
      </c>
      <c r="J151" s="85">
        <v>358.04</v>
      </c>
    </row>
    <row r="152" spans="1:10" ht="23.25">
      <c r="A152" s="90"/>
      <c r="B152" s="92">
        <v>32</v>
      </c>
      <c r="C152" s="104">
        <v>83.9745</v>
      </c>
      <c r="D152" s="104">
        <v>83.9933</v>
      </c>
      <c r="E152" s="107">
        <f t="shared" si="17"/>
        <v>0.018799999999998818</v>
      </c>
      <c r="F152" s="108">
        <f t="shared" si="18"/>
        <v>64.05014990460214</v>
      </c>
      <c r="G152" s="109">
        <f t="shared" si="19"/>
        <v>293.52</v>
      </c>
      <c r="H152" s="92">
        <v>14</v>
      </c>
      <c r="I152" s="111">
        <v>838.59</v>
      </c>
      <c r="J152" s="85">
        <v>545.07</v>
      </c>
    </row>
    <row r="153" spans="1:10" ht="23.25">
      <c r="A153" s="90"/>
      <c r="B153" s="92">
        <v>33</v>
      </c>
      <c r="C153" s="104">
        <v>91.079</v>
      </c>
      <c r="D153" s="104">
        <v>91.09</v>
      </c>
      <c r="E153" s="107">
        <f t="shared" si="17"/>
        <v>0.01100000000000989</v>
      </c>
      <c r="F153" s="108">
        <f t="shared" si="18"/>
        <v>31.721313839172623</v>
      </c>
      <c r="G153" s="109">
        <f t="shared" si="19"/>
        <v>346.77000000000004</v>
      </c>
      <c r="H153" s="113">
        <v>15</v>
      </c>
      <c r="I153" s="111">
        <v>716.08</v>
      </c>
      <c r="J153" s="85">
        <v>369.31</v>
      </c>
    </row>
    <row r="154" spans="1:10" ht="23.25">
      <c r="A154" s="90">
        <v>23236</v>
      </c>
      <c r="B154" s="92">
        <v>34</v>
      </c>
      <c r="C154" s="104">
        <v>84.3339</v>
      </c>
      <c r="D154" s="104">
        <v>84.3378</v>
      </c>
      <c r="E154" s="107">
        <f t="shared" si="17"/>
        <v>0.003900000000001569</v>
      </c>
      <c r="F154" s="108">
        <f t="shared" si="18"/>
        <v>12.286560393174874</v>
      </c>
      <c r="G154" s="109">
        <f t="shared" si="19"/>
        <v>317.42</v>
      </c>
      <c r="H154" s="92">
        <v>16</v>
      </c>
      <c r="I154" s="111">
        <v>646.86</v>
      </c>
      <c r="J154" s="85">
        <v>329.44</v>
      </c>
    </row>
    <row r="155" spans="1:10" ht="23.25">
      <c r="A155" s="90"/>
      <c r="B155" s="92">
        <v>35</v>
      </c>
      <c r="C155" s="104">
        <v>86.095</v>
      </c>
      <c r="D155" s="104">
        <v>86.0978</v>
      </c>
      <c r="E155" s="107">
        <f t="shared" si="17"/>
        <v>0.0028000000000076852</v>
      </c>
      <c r="F155" s="108">
        <f t="shared" si="18"/>
        <v>8.777429467108732</v>
      </c>
      <c r="G155" s="109">
        <f t="shared" si="19"/>
        <v>319</v>
      </c>
      <c r="H155" s="113">
        <v>17</v>
      </c>
      <c r="I155" s="111">
        <v>697.39</v>
      </c>
      <c r="J155" s="85">
        <v>378.39</v>
      </c>
    </row>
    <row r="156" spans="1:10" ht="23.25">
      <c r="A156" s="90"/>
      <c r="B156" s="92">
        <v>36</v>
      </c>
      <c r="C156" s="104">
        <v>85.0256</v>
      </c>
      <c r="D156" s="104">
        <v>85.0268</v>
      </c>
      <c r="E156" s="107">
        <f t="shared" si="17"/>
        <v>0.0011999999999972033</v>
      </c>
      <c r="F156" s="108">
        <f t="shared" si="18"/>
        <v>3.802281368812431</v>
      </c>
      <c r="G156" s="109">
        <f t="shared" si="19"/>
        <v>315.6</v>
      </c>
      <c r="H156" s="92">
        <v>18</v>
      </c>
      <c r="I156" s="111">
        <v>623.24</v>
      </c>
      <c r="J156" s="85">
        <v>307.64</v>
      </c>
    </row>
    <row r="157" spans="1:10" ht="23.25">
      <c r="A157" s="90">
        <v>23247</v>
      </c>
      <c r="B157" s="92">
        <v>1</v>
      </c>
      <c r="C157" s="104">
        <v>85.3931</v>
      </c>
      <c r="D157" s="104">
        <v>85.4027</v>
      </c>
      <c r="E157" s="107">
        <f t="shared" si="17"/>
        <v>0.009599999999991837</v>
      </c>
      <c r="F157" s="108">
        <f t="shared" si="18"/>
        <v>34.665800021636635</v>
      </c>
      <c r="G157" s="109">
        <f t="shared" si="19"/>
        <v>276.93000000000006</v>
      </c>
      <c r="H157" s="113">
        <v>19</v>
      </c>
      <c r="I157" s="111">
        <v>836.94</v>
      </c>
      <c r="J157" s="85">
        <v>560.01</v>
      </c>
    </row>
    <row r="158" spans="1:10" ht="23.25">
      <c r="A158" s="90"/>
      <c r="B158" s="92">
        <v>2</v>
      </c>
      <c r="C158" s="104">
        <v>87.4443</v>
      </c>
      <c r="D158" s="104">
        <v>87.4555</v>
      </c>
      <c r="E158" s="107">
        <f t="shared" si="17"/>
        <v>0.01120000000000232</v>
      </c>
      <c r="F158" s="108">
        <f t="shared" si="18"/>
        <v>35.29782540183523</v>
      </c>
      <c r="G158" s="109">
        <f t="shared" si="19"/>
        <v>317.3</v>
      </c>
      <c r="H158" s="92">
        <v>20</v>
      </c>
      <c r="I158" s="111">
        <v>698.09</v>
      </c>
      <c r="J158" s="85">
        <v>380.79</v>
      </c>
    </row>
    <row r="159" spans="1:10" ht="23.25">
      <c r="A159" s="90"/>
      <c r="B159" s="92">
        <v>3</v>
      </c>
      <c r="C159" s="104">
        <v>85.8657</v>
      </c>
      <c r="D159" s="104">
        <v>85.8821</v>
      </c>
      <c r="E159" s="107">
        <f t="shared" si="17"/>
        <v>0.0163999999999902</v>
      </c>
      <c r="F159" s="108">
        <f t="shared" si="18"/>
        <v>52.80443042047201</v>
      </c>
      <c r="G159" s="109">
        <f t="shared" si="19"/>
        <v>310.58000000000004</v>
      </c>
      <c r="H159" s="92">
        <v>21</v>
      </c>
      <c r="I159" s="111">
        <v>593.19</v>
      </c>
      <c r="J159" s="85">
        <v>282.61</v>
      </c>
    </row>
    <row r="160" spans="1:10" ht="23.25">
      <c r="A160" s="90">
        <v>23263</v>
      </c>
      <c r="B160" s="92">
        <v>19</v>
      </c>
      <c r="C160" s="104">
        <v>88.8995</v>
      </c>
      <c r="D160" s="104">
        <v>88.9185</v>
      </c>
      <c r="E160" s="107">
        <f t="shared" si="17"/>
        <v>0.018999999999991246</v>
      </c>
      <c r="F160" s="108">
        <f t="shared" si="18"/>
        <v>67.43327654738518</v>
      </c>
      <c r="G160" s="109">
        <f t="shared" si="19"/>
        <v>281.76</v>
      </c>
      <c r="H160" s="113">
        <v>22</v>
      </c>
      <c r="I160" s="111">
        <v>738.76</v>
      </c>
      <c r="J160" s="85">
        <v>457</v>
      </c>
    </row>
    <row r="161" spans="1:10" ht="23.25">
      <c r="A161" s="90"/>
      <c r="B161" s="92">
        <v>20</v>
      </c>
      <c r="C161" s="104">
        <v>84.5757</v>
      </c>
      <c r="D161" s="104">
        <v>84.5913</v>
      </c>
      <c r="E161" s="107">
        <f t="shared" si="17"/>
        <v>0.015600000000006276</v>
      </c>
      <c r="F161" s="108">
        <f t="shared" si="18"/>
        <v>52.99093039847235</v>
      </c>
      <c r="G161" s="109">
        <f t="shared" si="19"/>
        <v>294.39</v>
      </c>
      <c r="H161" s="113">
        <v>23</v>
      </c>
      <c r="I161" s="111">
        <v>850.58</v>
      </c>
      <c r="J161" s="85">
        <v>556.19</v>
      </c>
    </row>
    <row r="162" spans="1:10" ht="23.25">
      <c r="A162" s="90"/>
      <c r="B162" s="92">
        <v>21</v>
      </c>
      <c r="C162" s="104">
        <v>89.9937</v>
      </c>
      <c r="D162" s="104">
        <v>90.0119</v>
      </c>
      <c r="E162" s="107">
        <f t="shared" si="17"/>
        <v>0.01819999999999311</v>
      </c>
      <c r="F162" s="108">
        <f t="shared" si="18"/>
        <v>52.410297759583926</v>
      </c>
      <c r="G162" s="109">
        <f t="shared" si="19"/>
        <v>347.25999999999993</v>
      </c>
      <c r="H162" s="92">
        <v>24</v>
      </c>
      <c r="I162" s="111">
        <v>637.06</v>
      </c>
      <c r="J162" s="85">
        <v>289.8</v>
      </c>
    </row>
    <row r="163" spans="1:10" ht="23.25">
      <c r="A163" s="90">
        <v>23270</v>
      </c>
      <c r="B163" s="92">
        <v>22</v>
      </c>
      <c r="C163" s="104">
        <v>86.1395</v>
      </c>
      <c r="D163" s="104">
        <v>86.1472</v>
      </c>
      <c r="E163" s="107">
        <f t="shared" si="17"/>
        <v>0.007699999999999818</v>
      </c>
      <c r="F163" s="108">
        <f t="shared" si="18"/>
        <v>26.678677846302467</v>
      </c>
      <c r="G163" s="109">
        <f t="shared" si="19"/>
        <v>288.62</v>
      </c>
      <c r="H163" s="113">
        <v>25</v>
      </c>
      <c r="I163" s="111">
        <v>834.01</v>
      </c>
      <c r="J163" s="85">
        <v>545.39</v>
      </c>
    </row>
    <row r="164" spans="1:10" ht="23.25">
      <c r="A164" s="90"/>
      <c r="B164" s="92">
        <v>23</v>
      </c>
      <c r="C164" s="104">
        <v>87.6181</v>
      </c>
      <c r="D164" s="104">
        <v>87.6319</v>
      </c>
      <c r="E164" s="107">
        <f t="shared" si="17"/>
        <v>0.013800000000003365</v>
      </c>
      <c r="F164" s="108">
        <f t="shared" si="18"/>
        <v>53.91678062122822</v>
      </c>
      <c r="G164" s="109">
        <f t="shared" si="19"/>
        <v>255.95000000000005</v>
      </c>
      <c r="H164" s="92">
        <v>26</v>
      </c>
      <c r="I164" s="111">
        <v>834.09</v>
      </c>
      <c r="J164" s="85">
        <v>578.14</v>
      </c>
    </row>
    <row r="165" spans="1:10" ht="23.25">
      <c r="A165" s="90"/>
      <c r="B165" s="92">
        <v>24</v>
      </c>
      <c r="C165" s="104">
        <v>88.0246</v>
      </c>
      <c r="D165" s="104">
        <v>88.0404</v>
      </c>
      <c r="E165" s="107">
        <f t="shared" si="17"/>
        <v>0.015799999999998704</v>
      </c>
      <c r="F165" s="108">
        <f t="shared" si="18"/>
        <v>48.182483532564966</v>
      </c>
      <c r="G165" s="109">
        <f t="shared" si="19"/>
        <v>327.92</v>
      </c>
      <c r="H165" s="113">
        <v>27</v>
      </c>
      <c r="I165" s="111">
        <v>666.37</v>
      </c>
      <c r="J165" s="85">
        <v>338.45</v>
      </c>
    </row>
    <row r="166" spans="1:10" ht="23.25">
      <c r="A166" s="90">
        <v>23277</v>
      </c>
      <c r="B166" s="92">
        <v>25</v>
      </c>
      <c r="C166" s="104">
        <v>84.9558</v>
      </c>
      <c r="D166" s="104">
        <v>84.9632</v>
      </c>
      <c r="E166" s="107">
        <f t="shared" si="17"/>
        <v>0.00740000000000407</v>
      </c>
      <c r="F166" s="108">
        <f t="shared" si="18"/>
        <v>28.185107598568163</v>
      </c>
      <c r="G166" s="109">
        <f t="shared" si="19"/>
        <v>262.54999999999995</v>
      </c>
      <c r="H166" s="92">
        <v>28</v>
      </c>
      <c r="I166" s="111">
        <v>774.31</v>
      </c>
      <c r="J166" s="85">
        <v>511.76</v>
      </c>
    </row>
    <row r="167" spans="1:10" ht="23.25">
      <c r="A167" s="90"/>
      <c r="B167" s="92">
        <v>26</v>
      </c>
      <c r="C167" s="104">
        <v>90.817</v>
      </c>
      <c r="D167" s="104">
        <v>90.8255</v>
      </c>
      <c r="E167" s="107">
        <f t="shared" si="17"/>
        <v>0.008500000000012164</v>
      </c>
      <c r="F167" s="108">
        <f t="shared" si="18"/>
        <v>28.35034353949758</v>
      </c>
      <c r="G167" s="109">
        <f t="shared" si="19"/>
        <v>299.82000000000005</v>
      </c>
      <c r="H167" s="113">
        <v>29</v>
      </c>
      <c r="I167" s="111">
        <v>842.72</v>
      </c>
      <c r="J167" s="85">
        <v>542.9</v>
      </c>
    </row>
    <row r="168" spans="1:10" ht="23.25">
      <c r="A168" s="90"/>
      <c r="B168" s="92">
        <v>27</v>
      </c>
      <c r="C168" s="104">
        <v>85.9732</v>
      </c>
      <c r="D168" s="104">
        <v>85.9773</v>
      </c>
      <c r="E168" s="107">
        <f t="shared" si="17"/>
        <v>0.004099999999993997</v>
      </c>
      <c r="F168" s="108">
        <f t="shared" si="18"/>
        <v>14.662232235432526</v>
      </c>
      <c r="G168" s="109">
        <f t="shared" si="19"/>
        <v>279.63</v>
      </c>
      <c r="H168" s="92">
        <v>30</v>
      </c>
      <c r="I168" s="111">
        <v>650.13</v>
      </c>
      <c r="J168" s="85">
        <v>370.5</v>
      </c>
    </row>
    <row r="169" spans="1:10" ht="23.25">
      <c r="A169" s="90">
        <v>23291</v>
      </c>
      <c r="B169" s="92">
        <v>16</v>
      </c>
      <c r="C169" s="104">
        <v>85.68</v>
      </c>
      <c r="D169" s="104">
        <v>85.6805</v>
      </c>
      <c r="E169" s="107">
        <f t="shared" si="17"/>
        <v>0.0004999999999881766</v>
      </c>
      <c r="F169" s="108">
        <f t="shared" si="18"/>
        <v>1.5590894916999578</v>
      </c>
      <c r="G169" s="109">
        <f t="shared" si="19"/>
        <v>320.70000000000005</v>
      </c>
      <c r="H169" s="113">
        <v>31</v>
      </c>
      <c r="I169" s="111">
        <v>676.59</v>
      </c>
      <c r="J169" s="85">
        <v>355.89</v>
      </c>
    </row>
    <row r="170" spans="1:10" ht="23.25">
      <c r="A170" s="90"/>
      <c r="B170" s="92">
        <v>17</v>
      </c>
      <c r="C170" s="104">
        <v>89.379</v>
      </c>
      <c r="D170" s="104">
        <v>89.38</v>
      </c>
      <c r="E170" s="107">
        <f t="shared" si="17"/>
        <v>0.000999999999990564</v>
      </c>
      <c r="F170" s="108">
        <f t="shared" si="18"/>
        <v>3.8105399534754554</v>
      </c>
      <c r="G170" s="109">
        <f t="shared" si="19"/>
        <v>262.43000000000006</v>
      </c>
      <c r="H170" s="92">
        <v>32</v>
      </c>
      <c r="I170" s="111">
        <v>821.08</v>
      </c>
      <c r="J170" s="85">
        <v>558.65</v>
      </c>
    </row>
    <row r="171" spans="1:10" ht="23.25">
      <c r="A171" s="90"/>
      <c r="B171" s="92">
        <v>18</v>
      </c>
      <c r="C171" s="104">
        <v>86.8038</v>
      </c>
      <c r="D171" s="104">
        <v>86.8047</v>
      </c>
      <c r="E171" s="107">
        <f t="shared" si="17"/>
        <v>0.0009000000000014552</v>
      </c>
      <c r="F171" s="108">
        <f t="shared" si="18"/>
        <v>3.159003159008267</v>
      </c>
      <c r="G171" s="109">
        <f t="shared" si="19"/>
        <v>284.9</v>
      </c>
      <c r="H171" s="113">
        <v>33</v>
      </c>
      <c r="I171" s="111">
        <v>805.18</v>
      </c>
      <c r="J171" s="85">
        <v>520.28</v>
      </c>
    </row>
    <row r="172" spans="1:10" ht="23.25">
      <c r="A172" s="90">
        <v>23306</v>
      </c>
      <c r="B172" s="92">
        <v>19</v>
      </c>
      <c r="C172" s="104">
        <v>88.9627</v>
      </c>
      <c r="D172" s="104">
        <v>88.9627</v>
      </c>
      <c r="E172" s="107">
        <f t="shared" si="17"/>
        <v>0</v>
      </c>
      <c r="F172" s="108">
        <f t="shared" si="18"/>
        <v>0</v>
      </c>
      <c r="G172" s="109">
        <f t="shared" si="19"/>
        <v>319.32</v>
      </c>
      <c r="H172" s="92">
        <v>34</v>
      </c>
      <c r="I172" s="111">
        <v>637.51</v>
      </c>
      <c r="J172" s="85">
        <v>318.19</v>
      </c>
    </row>
    <row r="173" spans="1:10" ht="23.25">
      <c r="A173" s="90"/>
      <c r="B173" s="92">
        <v>20</v>
      </c>
      <c r="C173" s="104">
        <v>84.6479</v>
      </c>
      <c r="D173" s="104">
        <v>84.6479</v>
      </c>
      <c r="E173" s="107">
        <f t="shared" si="17"/>
        <v>0</v>
      </c>
      <c r="F173" s="108">
        <f t="shared" si="18"/>
        <v>0</v>
      </c>
      <c r="G173" s="109">
        <f t="shared" si="19"/>
        <v>279.01</v>
      </c>
      <c r="H173" s="113">
        <v>35</v>
      </c>
      <c r="I173" s="111">
        <v>666.98</v>
      </c>
      <c r="J173" s="85">
        <v>387.97</v>
      </c>
    </row>
    <row r="174" spans="1:10" ht="23.25">
      <c r="A174" s="90"/>
      <c r="B174" s="92">
        <v>21</v>
      </c>
      <c r="C174" s="104">
        <v>90.0567</v>
      </c>
      <c r="D174" s="104">
        <v>90.0567</v>
      </c>
      <c r="E174" s="107">
        <f t="shared" si="17"/>
        <v>0</v>
      </c>
      <c r="F174" s="108">
        <f t="shared" si="18"/>
        <v>0</v>
      </c>
      <c r="G174" s="109">
        <f t="shared" si="19"/>
        <v>276.81000000000006</v>
      </c>
      <c r="H174" s="92">
        <v>36</v>
      </c>
      <c r="I174" s="111">
        <v>813.87</v>
      </c>
      <c r="J174" s="85">
        <v>537.06</v>
      </c>
    </row>
    <row r="175" spans="1:10" ht="23.25">
      <c r="A175" s="90">
        <v>23312</v>
      </c>
      <c r="B175" s="92">
        <v>22</v>
      </c>
      <c r="C175" s="104">
        <v>86.1908</v>
      </c>
      <c r="D175" s="104">
        <v>86.1908</v>
      </c>
      <c r="E175" s="107">
        <f t="shared" si="17"/>
        <v>0</v>
      </c>
      <c r="F175" s="108">
        <f t="shared" si="18"/>
        <v>0</v>
      </c>
      <c r="G175" s="109">
        <f t="shared" si="19"/>
        <v>293.68000000000006</v>
      </c>
      <c r="H175" s="113">
        <v>37</v>
      </c>
      <c r="I175" s="111">
        <v>651.57</v>
      </c>
      <c r="J175" s="85">
        <v>357.89</v>
      </c>
    </row>
    <row r="176" spans="1:10" ht="23.25">
      <c r="A176" s="90"/>
      <c r="B176" s="92">
        <v>23</v>
      </c>
      <c r="C176" s="104">
        <v>87.6808</v>
      </c>
      <c r="D176" s="104">
        <v>87.6808</v>
      </c>
      <c r="E176" s="107">
        <f t="shared" si="17"/>
        <v>0</v>
      </c>
      <c r="F176" s="108">
        <f t="shared" si="18"/>
        <v>0</v>
      </c>
      <c r="G176" s="109">
        <f t="shared" si="19"/>
        <v>333.01</v>
      </c>
      <c r="H176" s="92">
        <v>38</v>
      </c>
      <c r="I176" s="111">
        <v>704.16</v>
      </c>
      <c r="J176" s="85">
        <v>371.15</v>
      </c>
    </row>
    <row r="177" spans="1:10" ht="23.25">
      <c r="A177" s="90"/>
      <c r="B177" s="92">
        <v>24</v>
      </c>
      <c r="C177" s="104">
        <v>88.057</v>
      </c>
      <c r="D177" s="104">
        <v>88.057</v>
      </c>
      <c r="E177" s="107">
        <f t="shared" si="17"/>
        <v>0</v>
      </c>
      <c r="F177" s="108">
        <f t="shared" si="18"/>
        <v>0</v>
      </c>
      <c r="G177" s="109">
        <f t="shared" si="19"/>
        <v>340.46000000000004</v>
      </c>
      <c r="H177" s="113">
        <v>39</v>
      </c>
      <c r="I177" s="111">
        <v>707.84</v>
      </c>
      <c r="J177" s="85">
        <v>367.38</v>
      </c>
    </row>
    <row r="178" spans="1:10" ht="23.25">
      <c r="A178" s="90">
        <v>23321</v>
      </c>
      <c r="B178" s="92">
        <v>25</v>
      </c>
      <c r="C178" s="104">
        <v>84.9372</v>
      </c>
      <c r="D178" s="104">
        <v>84.9469</v>
      </c>
      <c r="E178" s="107">
        <f t="shared" si="17"/>
        <v>0.009699999999995157</v>
      </c>
      <c r="F178" s="108">
        <f t="shared" si="18"/>
        <v>30.887784995526548</v>
      </c>
      <c r="G178" s="109">
        <f t="shared" si="19"/>
        <v>314.04</v>
      </c>
      <c r="H178" s="92">
        <v>40</v>
      </c>
      <c r="I178" s="111">
        <v>811.47</v>
      </c>
      <c r="J178" s="85">
        <v>497.43</v>
      </c>
    </row>
    <row r="179" spans="1:10" ht="23.25">
      <c r="A179" s="90"/>
      <c r="B179" s="92">
        <v>26</v>
      </c>
      <c r="C179" s="104">
        <v>90.83</v>
      </c>
      <c r="D179" s="104">
        <v>90.8376</v>
      </c>
      <c r="E179" s="107">
        <f t="shared" si="17"/>
        <v>0.0075999999999964984</v>
      </c>
      <c r="F179" s="108">
        <f t="shared" si="18"/>
        <v>24.48453608246295</v>
      </c>
      <c r="G179" s="109">
        <f t="shared" si="19"/>
        <v>310.4</v>
      </c>
      <c r="H179" s="113">
        <v>41</v>
      </c>
      <c r="I179" s="111">
        <v>639.75</v>
      </c>
      <c r="J179" s="85">
        <v>329.35</v>
      </c>
    </row>
    <row r="180" spans="1:10" ht="23.25">
      <c r="A180" s="90"/>
      <c r="B180" s="92">
        <v>27</v>
      </c>
      <c r="C180" s="104">
        <v>85.94</v>
      </c>
      <c r="D180" s="104">
        <v>85.9452</v>
      </c>
      <c r="E180" s="107">
        <f t="shared" si="17"/>
        <v>0.005200000000002092</v>
      </c>
      <c r="F180" s="108">
        <f t="shared" si="18"/>
        <v>15.588931858386822</v>
      </c>
      <c r="G180" s="109">
        <f t="shared" si="19"/>
        <v>333.57</v>
      </c>
      <c r="H180" s="92">
        <v>42</v>
      </c>
      <c r="I180" s="111">
        <v>693.28</v>
      </c>
      <c r="J180" s="85">
        <v>359.71</v>
      </c>
    </row>
    <row r="181" spans="1:10" ht="23.25">
      <c r="A181" s="90">
        <v>23333</v>
      </c>
      <c r="B181" s="92">
        <v>28</v>
      </c>
      <c r="C181" s="104">
        <v>91.7032</v>
      </c>
      <c r="D181" s="104">
        <v>91.7111</v>
      </c>
      <c r="E181" s="107">
        <f t="shared" si="17"/>
        <v>0.007900000000006457</v>
      </c>
      <c r="F181" s="108">
        <f t="shared" si="18"/>
        <v>25.99710412006864</v>
      </c>
      <c r="G181" s="109">
        <f t="shared" si="19"/>
        <v>303.87999999999994</v>
      </c>
      <c r="H181" s="113">
        <v>43</v>
      </c>
      <c r="I181" s="111">
        <v>806.56</v>
      </c>
      <c r="J181" s="85">
        <v>502.68</v>
      </c>
    </row>
    <row r="182" spans="1:10" ht="23.25">
      <c r="A182" s="90"/>
      <c r="B182" s="92">
        <v>29</v>
      </c>
      <c r="C182" s="104">
        <v>85.223</v>
      </c>
      <c r="D182" s="104">
        <v>85.2275</v>
      </c>
      <c r="E182" s="107">
        <f t="shared" si="17"/>
        <v>0.004500000000007276</v>
      </c>
      <c r="F182" s="108">
        <f t="shared" si="18"/>
        <v>15.347361959030303</v>
      </c>
      <c r="G182" s="109">
        <f t="shared" si="19"/>
        <v>293.21000000000004</v>
      </c>
      <c r="H182" s="92">
        <v>44</v>
      </c>
      <c r="I182" s="111">
        <v>703.98</v>
      </c>
      <c r="J182" s="85">
        <v>410.77</v>
      </c>
    </row>
    <row r="183" spans="1:10" ht="23.25">
      <c r="A183" s="90"/>
      <c r="B183" s="92">
        <v>30</v>
      </c>
      <c r="C183" s="104">
        <v>85.286</v>
      </c>
      <c r="D183" s="104">
        <v>85.2886</v>
      </c>
      <c r="E183" s="107">
        <f t="shared" si="17"/>
        <v>0.002600000000001046</v>
      </c>
      <c r="F183" s="108">
        <f t="shared" si="18"/>
        <v>7.7825670498115604</v>
      </c>
      <c r="G183" s="109">
        <f t="shared" si="19"/>
        <v>334.08</v>
      </c>
      <c r="H183" s="113">
        <v>45</v>
      </c>
      <c r="I183" s="111">
        <v>673.5</v>
      </c>
      <c r="J183" s="85">
        <v>339.42</v>
      </c>
    </row>
    <row r="184" spans="1:10" ht="23.25">
      <c r="A184" s="90">
        <v>23349</v>
      </c>
      <c r="B184" s="92">
        <v>19</v>
      </c>
      <c r="C184" s="104">
        <v>89.0106</v>
      </c>
      <c r="D184" s="104">
        <v>89.0121</v>
      </c>
      <c r="E184" s="107">
        <f t="shared" si="17"/>
        <v>0.0015000000000071623</v>
      </c>
      <c r="F184" s="108">
        <f t="shared" si="18"/>
        <v>5.551443375304081</v>
      </c>
      <c r="G184" s="109">
        <f t="shared" si="19"/>
        <v>270.19999999999993</v>
      </c>
      <c r="H184" s="92">
        <v>46</v>
      </c>
      <c r="I184" s="111">
        <v>819.53</v>
      </c>
      <c r="J184" s="85">
        <v>549.33</v>
      </c>
    </row>
    <row r="185" spans="1:10" ht="23.25">
      <c r="A185" s="90"/>
      <c r="B185" s="92">
        <v>20</v>
      </c>
      <c r="C185" s="104">
        <v>84.7004</v>
      </c>
      <c r="D185" s="104">
        <v>84.7088</v>
      </c>
      <c r="E185" s="107">
        <f t="shared" si="17"/>
        <v>0.008399999999994634</v>
      </c>
      <c r="F185" s="108">
        <f t="shared" si="18"/>
        <v>28.10492505351524</v>
      </c>
      <c r="G185" s="109">
        <f t="shared" si="19"/>
        <v>298.87999999999994</v>
      </c>
      <c r="H185" s="113">
        <v>47</v>
      </c>
      <c r="I185" s="111">
        <v>737.67</v>
      </c>
      <c r="J185" s="85">
        <v>438.79</v>
      </c>
    </row>
    <row r="186" spans="1:10" s="198" customFormat="1" ht="24" thickBot="1">
      <c r="A186" s="134"/>
      <c r="B186" s="135">
        <v>21</v>
      </c>
      <c r="C186" s="136">
        <v>90.0962</v>
      </c>
      <c r="D186" s="136">
        <v>90.1038</v>
      </c>
      <c r="E186" s="145">
        <f t="shared" si="17"/>
        <v>0.007600000000010709</v>
      </c>
      <c r="F186" s="138">
        <f t="shared" si="18"/>
        <v>22.88949793696566</v>
      </c>
      <c r="G186" s="146">
        <f t="shared" si="19"/>
        <v>332.03000000000003</v>
      </c>
      <c r="H186" s="135">
        <v>48</v>
      </c>
      <c r="I186" s="148">
        <v>699.35</v>
      </c>
      <c r="J186" s="137">
        <v>367.32</v>
      </c>
    </row>
    <row r="187" spans="1:10" ht="23.25">
      <c r="A187" s="112">
        <v>23503</v>
      </c>
      <c r="B187" s="113">
        <v>31</v>
      </c>
      <c r="C187" s="114">
        <v>93.4336</v>
      </c>
      <c r="D187" s="114">
        <v>93.4376</v>
      </c>
      <c r="E187" s="115">
        <f t="shared" si="17"/>
        <v>0.0040000000000048885</v>
      </c>
      <c r="F187" s="116">
        <f t="shared" si="18"/>
        <v>11.892020454289716</v>
      </c>
      <c r="G187" s="117">
        <f t="shared" si="19"/>
        <v>336.35999999999996</v>
      </c>
      <c r="H187" s="199">
        <v>1</v>
      </c>
      <c r="I187" s="118">
        <v>703.03</v>
      </c>
      <c r="J187" s="119">
        <v>366.67</v>
      </c>
    </row>
    <row r="188" spans="1:10" ht="23.25">
      <c r="A188" s="90"/>
      <c r="B188" s="92">
        <v>32</v>
      </c>
      <c r="C188" s="104">
        <v>83.9793</v>
      </c>
      <c r="D188" s="104">
        <v>83.9828</v>
      </c>
      <c r="E188" s="107">
        <f t="shared" si="17"/>
        <v>0.003500000000002501</v>
      </c>
      <c r="F188" s="108">
        <f t="shared" si="18"/>
        <v>10.940919037206942</v>
      </c>
      <c r="G188" s="109">
        <f t="shared" si="19"/>
        <v>319.90000000000003</v>
      </c>
      <c r="H188" s="92">
        <v>2</v>
      </c>
      <c r="I188" s="111">
        <v>763.69</v>
      </c>
      <c r="J188" s="85">
        <v>443.79</v>
      </c>
    </row>
    <row r="189" spans="1:10" ht="23.25">
      <c r="A189" s="90"/>
      <c r="B189" s="92">
        <v>33</v>
      </c>
      <c r="C189" s="104">
        <v>88.397</v>
      </c>
      <c r="D189" s="104">
        <v>88.403</v>
      </c>
      <c r="E189" s="107">
        <f t="shared" si="17"/>
        <v>0.006000000000000227</v>
      </c>
      <c r="F189" s="108">
        <f t="shared" si="18"/>
        <v>19.308746862329368</v>
      </c>
      <c r="G189" s="109">
        <f t="shared" si="19"/>
        <v>310.73999999999995</v>
      </c>
      <c r="H189" s="92">
        <v>3</v>
      </c>
      <c r="I189" s="111">
        <v>811.68</v>
      </c>
      <c r="J189" s="85">
        <v>500.94</v>
      </c>
    </row>
    <row r="190" spans="1:10" ht="23.25">
      <c r="A190" s="90">
        <v>23518</v>
      </c>
      <c r="B190" s="92">
        <v>34</v>
      </c>
      <c r="C190" s="104">
        <v>86.9966</v>
      </c>
      <c r="D190" s="104">
        <v>87.0013</v>
      </c>
      <c r="E190" s="107">
        <f t="shared" si="17"/>
        <v>0.004699999999999704</v>
      </c>
      <c r="F190" s="108">
        <f t="shared" si="18"/>
        <v>13.37088560780548</v>
      </c>
      <c r="G190" s="109">
        <f t="shared" si="19"/>
        <v>351.51</v>
      </c>
      <c r="H190" s="92">
        <v>4</v>
      </c>
      <c r="I190" s="111">
        <v>746.14</v>
      </c>
      <c r="J190" s="85">
        <v>394.63</v>
      </c>
    </row>
    <row r="191" spans="1:10" ht="23.25">
      <c r="A191" s="90"/>
      <c r="B191" s="92">
        <v>35</v>
      </c>
      <c r="C191" s="104">
        <v>86.0498</v>
      </c>
      <c r="D191" s="104">
        <v>86.0545</v>
      </c>
      <c r="E191" s="107">
        <f t="shared" si="17"/>
        <v>0.004699999999999704</v>
      </c>
      <c r="F191" s="108">
        <f t="shared" si="18"/>
        <v>14.466880078797416</v>
      </c>
      <c r="G191" s="109">
        <f t="shared" si="19"/>
        <v>324.88</v>
      </c>
      <c r="H191" s="92">
        <v>5</v>
      </c>
      <c r="I191" s="111">
        <v>900.16</v>
      </c>
      <c r="J191" s="85">
        <v>575.28</v>
      </c>
    </row>
    <row r="192" spans="1:10" ht="23.25">
      <c r="A192" s="90"/>
      <c r="B192" s="92">
        <v>36</v>
      </c>
      <c r="C192" s="104">
        <v>85.025</v>
      </c>
      <c r="D192" s="104">
        <v>85.0291</v>
      </c>
      <c r="E192" s="107">
        <f t="shared" si="17"/>
        <v>0.004099999999993997</v>
      </c>
      <c r="F192" s="108">
        <f t="shared" si="18"/>
        <v>14.203069248602203</v>
      </c>
      <c r="G192" s="109">
        <f t="shared" si="19"/>
        <v>288.66999999999996</v>
      </c>
      <c r="H192" s="92">
        <v>6</v>
      </c>
      <c r="I192" s="111">
        <v>852.79</v>
      </c>
      <c r="J192" s="85">
        <v>564.12</v>
      </c>
    </row>
    <row r="193" spans="1:10" ht="23.25">
      <c r="A193" s="90">
        <v>23537</v>
      </c>
      <c r="B193" s="92">
        <v>28</v>
      </c>
      <c r="C193" s="104">
        <v>91.6833</v>
      </c>
      <c r="D193" s="104">
        <v>91.6919</v>
      </c>
      <c r="E193" s="107">
        <f t="shared" si="17"/>
        <v>0.008600000000001273</v>
      </c>
      <c r="F193" s="108">
        <f t="shared" si="18"/>
        <v>24.123422159891366</v>
      </c>
      <c r="G193" s="109">
        <f t="shared" si="19"/>
        <v>356.50000000000006</v>
      </c>
      <c r="H193" s="92">
        <v>7</v>
      </c>
      <c r="I193" s="111">
        <v>705.7</v>
      </c>
      <c r="J193" s="85">
        <v>349.2</v>
      </c>
    </row>
    <row r="194" spans="1:10" ht="23.25">
      <c r="A194" s="90"/>
      <c r="B194" s="92">
        <v>29</v>
      </c>
      <c r="C194" s="104">
        <v>85.1878</v>
      </c>
      <c r="D194" s="104">
        <v>85.1948</v>
      </c>
      <c r="E194" s="107">
        <f t="shared" si="17"/>
        <v>0.007000000000005002</v>
      </c>
      <c r="F194" s="108">
        <f t="shared" si="18"/>
        <v>20.85567870338756</v>
      </c>
      <c r="G194" s="109">
        <f t="shared" si="19"/>
        <v>335.64000000000004</v>
      </c>
      <c r="H194" s="92">
        <v>8</v>
      </c>
      <c r="I194" s="111">
        <v>813.35</v>
      </c>
      <c r="J194" s="85">
        <v>477.71</v>
      </c>
    </row>
    <row r="195" spans="1:10" ht="23.25">
      <c r="A195" s="90"/>
      <c r="B195" s="92">
        <v>30</v>
      </c>
      <c r="C195" s="104">
        <v>85.2486</v>
      </c>
      <c r="D195" s="104">
        <v>85.2544</v>
      </c>
      <c r="E195" s="107">
        <f t="shared" si="17"/>
        <v>0.005800000000007799</v>
      </c>
      <c r="F195" s="108">
        <f t="shared" si="18"/>
        <v>18.576049706971784</v>
      </c>
      <c r="G195" s="109">
        <f t="shared" si="19"/>
        <v>312.22999999999996</v>
      </c>
      <c r="H195" s="92">
        <v>9</v>
      </c>
      <c r="I195" s="111">
        <v>803.79</v>
      </c>
      <c r="J195" s="85">
        <v>491.56</v>
      </c>
    </row>
    <row r="196" spans="1:10" ht="23.25">
      <c r="A196" s="90">
        <v>23543</v>
      </c>
      <c r="B196" s="92">
        <v>31</v>
      </c>
      <c r="C196" s="104">
        <v>93.3377</v>
      </c>
      <c r="D196" s="104">
        <v>93.3504</v>
      </c>
      <c r="E196" s="107">
        <f t="shared" si="17"/>
        <v>0.01269999999999527</v>
      </c>
      <c r="F196" s="108">
        <f t="shared" si="18"/>
        <v>35.803896140495816</v>
      </c>
      <c r="G196" s="109">
        <f t="shared" si="19"/>
        <v>354.71</v>
      </c>
      <c r="H196" s="92">
        <v>10</v>
      </c>
      <c r="I196" s="111">
        <v>725.17</v>
      </c>
      <c r="J196" s="85">
        <v>370.46</v>
      </c>
    </row>
    <row r="197" spans="1:10" ht="23.25">
      <c r="A197" s="90"/>
      <c r="B197" s="92">
        <v>32</v>
      </c>
      <c r="C197" s="104">
        <v>83.9366</v>
      </c>
      <c r="D197" s="104">
        <v>83.9478</v>
      </c>
      <c r="E197" s="107">
        <f t="shared" si="17"/>
        <v>0.01120000000000232</v>
      </c>
      <c r="F197" s="108">
        <f t="shared" si="18"/>
        <v>30.84889549937288</v>
      </c>
      <c r="G197" s="109">
        <f t="shared" si="19"/>
        <v>363.06000000000006</v>
      </c>
      <c r="H197" s="92">
        <v>11</v>
      </c>
      <c r="I197" s="111">
        <v>740.82</v>
      </c>
      <c r="J197" s="85">
        <v>377.76</v>
      </c>
    </row>
    <row r="198" spans="1:10" ht="23.25">
      <c r="A198" s="90"/>
      <c r="B198" s="92">
        <v>33</v>
      </c>
      <c r="C198" s="104">
        <v>88.3278</v>
      </c>
      <c r="D198" s="104">
        <v>88.3421</v>
      </c>
      <c r="E198" s="107">
        <f t="shared" si="17"/>
        <v>0.014300000000005753</v>
      </c>
      <c r="F198" s="108">
        <f t="shared" si="18"/>
        <v>42.0947278561295</v>
      </c>
      <c r="G198" s="109">
        <f t="shared" si="19"/>
        <v>339.71</v>
      </c>
      <c r="H198" s="92">
        <v>12</v>
      </c>
      <c r="I198" s="111">
        <v>733.54</v>
      </c>
      <c r="J198" s="85">
        <v>393.83</v>
      </c>
    </row>
    <row r="199" spans="1:10" ht="23.25">
      <c r="A199" s="90">
        <v>23557</v>
      </c>
      <c r="B199" s="92">
        <v>34</v>
      </c>
      <c r="C199" s="104">
        <v>86.9489</v>
      </c>
      <c r="D199" s="104">
        <v>86.9567</v>
      </c>
      <c r="E199" s="107">
        <f t="shared" si="17"/>
        <v>0.007800000000003138</v>
      </c>
      <c r="F199" s="108">
        <f t="shared" si="18"/>
        <v>27.60573349850694</v>
      </c>
      <c r="G199" s="109">
        <f t="shared" si="19"/>
        <v>282.55000000000007</v>
      </c>
      <c r="H199" s="92">
        <v>13</v>
      </c>
      <c r="I199" s="111">
        <v>823.61</v>
      </c>
      <c r="J199" s="85">
        <v>541.06</v>
      </c>
    </row>
    <row r="200" spans="1:10" ht="23.25">
      <c r="A200" s="90"/>
      <c r="B200" s="92">
        <v>35</v>
      </c>
      <c r="C200" s="104">
        <v>86.0135</v>
      </c>
      <c r="D200" s="104">
        <v>86.0255</v>
      </c>
      <c r="E200" s="107">
        <f t="shared" si="17"/>
        <v>0.012000000000000455</v>
      </c>
      <c r="F200" s="108">
        <f t="shared" si="18"/>
        <v>34.231921266582376</v>
      </c>
      <c r="G200" s="109">
        <f t="shared" si="19"/>
        <v>350.55000000000007</v>
      </c>
      <c r="H200" s="92">
        <v>14</v>
      </c>
      <c r="I200" s="111">
        <v>667.45</v>
      </c>
      <c r="J200" s="85">
        <v>316.9</v>
      </c>
    </row>
    <row r="201" spans="1:10" ht="23.25">
      <c r="A201" s="90"/>
      <c r="B201" s="92">
        <v>36</v>
      </c>
      <c r="C201" s="104">
        <v>84.9892</v>
      </c>
      <c r="D201" s="104">
        <v>84.9992</v>
      </c>
      <c r="E201" s="107">
        <f t="shared" si="17"/>
        <v>0.010000000000005116</v>
      </c>
      <c r="F201" s="108">
        <f t="shared" si="18"/>
        <v>29.375477351521987</v>
      </c>
      <c r="G201" s="109">
        <f t="shared" si="19"/>
        <v>340.42</v>
      </c>
      <c r="H201" s="92">
        <v>15</v>
      </c>
      <c r="I201" s="111">
        <v>654.63</v>
      </c>
      <c r="J201" s="85">
        <v>314.21</v>
      </c>
    </row>
    <row r="202" spans="1:10" ht="23.25">
      <c r="A202" s="90">
        <v>23564</v>
      </c>
      <c r="B202" s="92">
        <v>31</v>
      </c>
      <c r="C202" s="104">
        <v>93.3996</v>
      </c>
      <c r="D202" s="104">
        <v>93.41</v>
      </c>
      <c r="E202" s="107">
        <f t="shared" si="17"/>
        <v>0.010399999999989973</v>
      </c>
      <c r="F202" s="108">
        <f t="shared" si="18"/>
        <v>32.81895926027952</v>
      </c>
      <c r="G202" s="109">
        <f t="shared" si="19"/>
        <v>316.88999999999993</v>
      </c>
      <c r="H202" s="92">
        <v>16</v>
      </c>
      <c r="I202" s="111">
        <v>670.68</v>
      </c>
      <c r="J202" s="85">
        <v>353.79</v>
      </c>
    </row>
    <row r="203" spans="1:10" ht="23.25">
      <c r="A203" s="90"/>
      <c r="B203" s="92">
        <v>32</v>
      </c>
      <c r="C203" s="104">
        <v>83.971</v>
      </c>
      <c r="D203" s="104">
        <v>83.977</v>
      </c>
      <c r="E203" s="107">
        <f t="shared" si="17"/>
        <v>0.006000000000000227</v>
      </c>
      <c r="F203" s="108">
        <f t="shared" si="18"/>
        <v>22.380543847216334</v>
      </c>
      <c r="G203" s="109">
        <f t="shared" si="19"/>
        <v>268.09000000000003</v>
      </c>
      <c r="H203" s="92">
        <v>17</v>
      </c>
      <c r="I203" s="111">
        <v>819.52</v>
      </c>
      <c r="J203" s="85">
        <v>551.43</v>
      </c>
    </row>
    <row r="204" spans="1:10" ht="23.25">
      <c r="A204" s="90"/>
      <c r="B204" s="92">
        <v>33</v>
      </c>
      <c r="C204" s="104">
        <v>88.4046</v>
      </c>
      <c r="D204" s="104">
        <v>88.4188</v>
      </c>
      <c r="E204" s="107">
        <f t="shared" si="17"/>
        <v>0.014200000000002433</v>
      </c>
      <c r="F204" s="108">
        <f t="shared" si="18"/>
        <v>42.3274114701396</v>
      </c>
      <c r="G204" s="109">
        <f t="shared" si="19"/>
        <v>335.48</v>
      </c>
      <c r="H204" s="92">
        <v>18</v>
      </c>
      <c r="I204" s="111">
        <v>704.38</v>
      </c>
      <c r="J204" s="85">
        <v>368.9</v>
      </c>
    </row>
    <row r="205" spans="1:10" ht="23.25">
      <c r="A205" s="90">
        <v>23572</v>
      </c>
      <c r="B205" s="92">
        <v>34</v>
      </c>
      <c r="C205" s="104">
        <v>87.0088</v>
      </c>
      <c r="D205" s="104">
        <v>87.0156</v>
      </c>
      <c r="E205" s="107">
        <f t="shared" si="17"/>
        <v>0.006800000000012574</v>
      </c>
      <c r="F205" s="108">
        <f t="shared" si="18"/>
        <v>22.559883219469754</v>
      </c>
      <c r="G205" s="109">
        <f t="shared" si="19"/>
        <v>301.42</v>
      </c>
      <c r="H205" s="92">
        <v>19</v>
      </c>
      <c r="I205" s="111">
        <v>712.08</v>
      </c>
      <c r="J205" s="85">
        <v>410.66</v>
      </c>
    </row>
    <row r="206" spans="1:10" ht="23.25">
      <c r="A206" s="90"/>
      <c r="B206" s="92">
        <v>35</v>
      </c>
      <c r="C206" s="104">
        <v>86.08</v>
      </c>
      <c r="D206" s="104">
        <v>86.0863</v>
      </c>
      <c r="E206" s="107">
        <f t="shared" si="17"/>
        <v>0.0062999999999959755</v>
      </c>
      <c r="F206" s="108">
        <f t="shared" si="18"/>
        <v>22.812862108907783</v>
      </c>
      <c r="G206" s="109">
        <f t="shared" si="19"/>
        <v>276.1600000000001</v>
      </c>
      <c r="H206" s="92">
        <v>20</v>
      </c>
      <c r="I206" s="111">
        <v>850.97</v>
      </c>
      <c r="J206" s="85">
        <v>574.81</v>
      </c>
    </row>
    <row r="207" spans="1:10" ht="23.25">
      <c r="A207" s="90"/>
      <c r="B207" s="92">
        <v>36</v>
      </c>
      <c r="C207" s="104">
        <v>85.0334</v>
      </c>
      <c r="D207" s="104">
        <v>85.0402</v>
      </c>
      <c r="E207" s="107">
        <f t="shared" si="17"/>
        <v>0.006799999999998363</v>
      </c>
      <c r="F207" s="108">
        <f t="shared" si="18"/>
        <v>25.52552552551938</v>
      </c>
      <c r="G207" s="109">
        <f t="shared" si="19"/>
        <v>266.4</v>
      </c>
      <c r="H207" s="92">
        <v>21</v>
      </c>
      <c r="I207" s="111">
        <v>766.79</v>
      </c>
      <c r="J207" s="85">
        <v>500.39</v>
      </c>
    </row>
    <row r="208" spans="1:10" ht="23.25">
      <c r="A208" s="90">
        <v>23586</v>
      </c>
      <c r="B208" s="92">
        <v>22</v>
      </c>
      <c r="C208" s="104">
        <v>86.2145</v>
      </c>
      <c r="D208" s="104">
        <v>86.2311</v>
      </c>
      <c r="E208" s="107">
        <f t="shared" si="17"/>
        <v>0.01659999999999684</v>
      </c>
      <c r="F208" s="108">
        <f t="shared" si="18"/>
        <v>52.20125786162528</v>
      </c>
      <c r="G208" s="109">
        <f t="shared" si="19"/>
        <v>318</v>
      </c>
      <c r="H208" s="92">
        <v>22</v>
      </c>
      <c r="I208" s="111">
        <v>686.03</v>
      </c>
      <c r="J208" s="85">
        <v>368.03</v>
      </c>
    </row>
    <row r="209" spans="1:10" ht="23.25">
      <c r="A209" s="90"/>
      <c r="B209" s="92">
        <v>23</v>
      </c>
      <c r="C209" s="104">
        <v>87.7076</v>
      </c>
      <c r="D209" s="104">
        <v>87.728</v>
      </c>
      <c r="E209" s="107">
        <f aca="true" t="shared" si="20" ref="E209:E272">D209-C209</f>
        <v>0.02039999999999509</v>
      </c>
      <c r="F209" s="108">
        <f aca="true" t="shared" si="21" ref="F209:F272">((10^6)*E209/G209)</f>
        <v>57.15086146517746</v>
      </c>
      <c r="G209" s="109">
        <f aca="true" t="shared" si="22" ref="G209:G272">I209-J209</f>
        <v>356.94999999999993</v>
      </c>
      <c r="H209" s="92">
        <v>23</v>
      </c>
      <c r="I209" s="111">
        <v>698.55</v>
      </c>
      <c r="J209" s="85">
        <v>341.6</v>
      </c>
    </row>
    <row r="210" spans="1:10" ht="23.25">
      <c r="A210" s="90"/>
      <c r="B210" s="92">
        <v>24</v>
      </c>
      <c r="C210" s="104">
        <v>88.0961</v>
      </c>
      <c r="D210" s="104">
        <v>88.1188</v>
      </c>
      <c r="E210" s="107">
        <f t="shared" si="20"/>
        <v>0.022699999999986176</v>
      </c>
      <c r="F210" s="108">
        <f t="shared" si="21"/>
        <v>61.93217471963052</v>
      </c>
      <c r="G210" s="109">
        <f t="shared" si="22"/>
        <v>366.53000000000003</v>
      </c>
      <c r="H210" s="92">
        <v>24</v>
      </c>
      <c r="I210" s="111">
        <v>740.44</v>
      </c>
      <c r="J210" s="85">
        <v>373.91</v>
      </c>
    </row>
    <row r="211" spans="1:10" ht="23.25">
      <c r="A211" s="90">
        <v>23595</v>
      </c>
      <c r="B211" s="92">
        <v>31</v>
      </c>
      <c r="C211" s="104">
        <v>93.4545</v>
      </c>
      <c r="D211" s="104">
        <v>93.4785</v>
      </c>
      <c r="E211" s="107">
        <f t="shared" si="20"/>
        <v>0.02400000000000091</v>
      </c>
      <c r="F211" s="108">
        <f t="shared" si="21"/>
        <v>75.45746085644502</v>
      </c>
      <c r="G211" s="109">
        <f t="shared" si="22"/>
        <v>318.06000000000006</v>
      </c>
      <c r="H211" s="92">
        <v>25</v>
      </c>
      <c r="I211" s="111">
        <v>809.71</v>
      </c>
      <c r="J211" s="85">
        <v>491.65</v>
      </c>
    </row>
    <row r="212" spans="1:10" ht="23.25">
      <c r="A212" s="120"/>
      <c r="B212" s="121">
        <v>32</v>
      </c>
      <c r="C212" s="122">
        <v>83.9992</v>
      </c>
      <c r="D212" s="122">
        <v>84.0333</v>
      </c>
      <c r="E212" s="123">
        <f t="shared" si="20"/>
        <v>0.034099999999995134</v>
      </c>
      <c r="F212" s="124">
        <f t="shared" si="21"/>
        <v>114.99679627692016</v>
      </c>
      <c r="G212" s="125">
        <f t="shared" si="22"/>
        <v>296.53</v>
      </c>
      <c r="H212" s="92">
        <v>26</v>
      </c>
      <c r="I212" s="126">
        <v>846.1</v>
      </c>
      <c r="J212" s="127">
        <v>549.57</v>
      </c>
    </row>
    <row r="213" spans="1:10" ht="23.25">
      <c r="A213" s="90"/>
      <c r="B213" s="121">
        <v>33</v>
      </c>
      <c r="C213" s="122">
        <v>88.4137</v>
      </c>
      <c r="D213" s="122">
        <v>88.4377</v>
      </c>
      <c r="E213" s="123">
        <f>D213-C213</f>
        <v>0.02400000000000091</v>
      </c>
      <c r="F213" s="124">
        <f>((10^6)*E213/G213)</f>
        <v>70.9912148371666</v>
      </c>
      <c r="G213" s="125">
        <f t="shared" si="22"/>
        <v>338.07</v>
      </c>
      <c r="H213" s="92">
        <v>27</v>
      </c>
      <c r="I213" s="126">
        <v>677.38</v>
      </c>
      <c r="J213" s="127">
        <v>339.31</v>
      </c>
    </row>
    <row r="214" spans="1:10" ht="23.25">
      <c r="A214" s="90">
        <v>23601</v>
      </c>
      <c r="B214" s="92">
        <v>34</v>
      </c>
      <c r="C214" s="104">
        <v>87.0209</v>
      </c>
      <c r="D214" s="104">
        <v>87.0382</v>
      </c>
      <c r="E214" s="107">
        <f t="shared" si="20"/>
        <v>0.017300000000005866</v>
      </c>
      <c r="F214" s="108">
        <f t="shared" si="21"/>
        <v>58.09658136881546</v>
      </c>
      <c r="G214" s="109">
        <f t="shared" si="22"/>
        <v>297.78</v>
      </c>
      <c r="H214" s="92">
        <v>28</v>
      </c>
      <c r="I214" s="111">
        <v>840.52</v>
      </c>
      <c r="J214" s="85">
        <v>542.74</v>
      </c>
    </row>
    <row r="215" spans="1:10" ht="23.25">
      <c r="A215" s="90"/>
      <c r="B215" s="113">
        <v>35</v>
      </c>
      <c r="C215" s="104">
        <v>86.0583</v>
      </c>
      <c r="D215" s="104">
        <v>86.0752</v>
      </c>
      <c r="E215" s="107">
        <f t="shared" si="20"/>
        <v>0.016899999999992588</v>
      </c>
      <c r="F215" s="108">
        <f t="shared" si="21"/>
        <v>55.021976233086725</v>
      </c>
      <c r="G215" s="109">
        <f t="shared" si="22"/>
        <v>307.15</v>
      </c>
      <c r="H215" s="92">
        <v>29</v>
      </c>
      <c r="I215" s="111">
        <v>798</v>
      </c>
      <c r="J215" s="85">
        <v>490.85</v>
      </c>
    </row>
    <row r="216" spans="1:10" ht="23.25">
      <c r="A216" s="90"/>
      <c r="B216" s="92">
        <v>36</v>
      </c>
      <c r="C216" s="104">
        <v>85.0218</v>
      </c>
      <c r="D216" s="104">
        <v>85.0367</v>
      </c>
      <c r="E216" s="107">
        <f t="shared" si="20"/>
        <v>0.014899999999997249</v>
      </c>
      <c r="F216" s="108">
        <f t="shared" si="21"/>
        <v>53.64729603225048</v>
      </c>
      <c r="G216" s="109">
        <f t="shared" si="22"/>
        <v>277.74</v>
      </c>
      <c r="H216" s="92">
        <v>30</v>
      </c>
      <c r="I216" s="111">
        <v>831.52</v>
      </c>
      <c r="J216" s="85">
        <v>553.78</v>
      </c>
    </row>
    <row r="217" spans="1:10" ht="23.25">
      <c r="A217" s="90">
        <v>23606</v>
      </c>
      <c r="B217" s="113">
        <v>1</v>
      </c>
      <c r="C217" s="104">
        <v>85.4236</v>
      </c>
      <c r="D217" s="104">
        <v>85.4346</v>
      </c>
      <c r="E217" s="107">
        <f t="shared" si="20"/>
        <v>0.01100000000000989</v>
      </c>
      <c r="F217" s="108">
        <f t="shared" si="21"/>
        <v>35.88204592905105</v>
      </c>
      <c r="G217" s="109">
        <f t="shared" si="22"/>
        <v>306.56</v>
      </c>
      <c r="H217" s="92">
        <v>31</v>
      </c>
      <c r="I217" s="111">
        <v>672.5</v>
      </c>
      <c r="J217" s="85">
        <v>365.94</v>
      </c>
    </row>
    <row r="218" spans="1:10" ht="23.25">
      <c r="A218" s="90"/>
      <c r="B218" s="92">
        <v>2</v>
      </c>
      <c r="C218" s="104">
        <v>87.4795</v>
      </c>
      <c r="D218" s="104">
        <v>87.4945</v>
      </c>
      <c r="E218" s="107">
        <f t="shared" si="20"/>
        <v>0.015000000000000568</v>
      </c>
      <c r="F218" s="108">
        <f t="shared" si="21"/>
        <v>47.3664266767733</v>
      </c>
      <c r="G218" s="109">
        <f t="shared" si="22"/>
        <v>316.67999999999995</v>
      </c>
      <c r="H218" s="92">
        <v>32</v>
      </c>
      <c r="I218" s="111">
        <v>688.91</v>
      </c>
      <c r="J218" s="85">
        <v>372.23</v>
      </c>
    </row>
    <row r="219" spans="1:10" ht="23.25">
      <c r="A219" s="90"/>
      <c r="B219" s="92">
        <v>3</v>
      </c>
      <c r="C219" s="104">
        <v>85.8764</v>
      </c>
      <c r="D219" s="104">
        <v>85.8885</v>
      </c>
      <c r="E219" s="107">
        <f t="shared" si="20"/>
        <v>0.012099999999989564</v>
      </c>
      <c r="F219" s="108">
        <f t="shared" si="21"/>
        <v>42.92149976939294</v>
      </c>
      <c r="G219" s="109">
        <f t="shared" si="22"/>
        <v>281.90999999999997</v>
      </c>
      <c r="H219" s="92">
        <v>33</v>
      </c>
      <c r="I219" s="111">
        <v>841.6</v>
      </c>
      <c r="J219" s="85">
        <v>559.69</v>
      </c>
    </row>
    <row r="220" spans="1:10" ht="23.25">
      <c r="A220" s="90">
        <v>23615</v>
      </c>
      <c r="B220" s="92">
        <v>4</v>
      </c>
      <c r="C220" s="104">
        <v>85.0125</v>
      </c>
      <c r="D220" s="104">
        <v>85.0234</v>
      </c>
      <c r="E220" s="107">
        <f t="shared" si="20"/>
        <v>0.01089999999999236</v>
      </c>
      <c r="F220" s="108">
        <f t="shared" si="21"/>
        <v>31.9320345686022</v>
      </c>
      <c r="G220" s="109">
        <f t="shared" si="22"/>
        <v>341.34999999999997</v>
      </c>
      <c r="H220" s="92">
        <v>34</v>
      </c>
      <c r="I220" s="111">
        <v>711.54</v>
      </c>
      <c r="J220" s="85">
        <v>370.19</v>
      </c>
    </row>
    <row r="221" spans="1:10" ht="23.25">
      <c r="A221" s="90"/>
      <c r="B221" s="92">
        <v>5</v>
      </c>
      <c r="C221" s="104">
        <v>85.057</v>
      </c>
      <c r="D221" s="104">
        <v>85.0734</v>
      </c>
      <c r="E221" s="107">
        <f t="shared" si="20"/>
        <v>0.01640000000000441</v>
      </c>
      <c r="F221" s="108">
        <f t="shared" si="21"/>
        <v>60.2852521688149</v>
      </c>
      <c r="G221" s="109">
        <f t="shared" si="22"/>
        <v>272.0400000000001</v>
      </c>
      <c r="H221" s="92">
        <v>35</v>
      </c>
      <c r="I221" s="111">
        <v>818.71</v>
      </c>
      <c r="J221" s="85">
        <v>546.67</v>
      </c>
    </row>
    <row r="222" spans="1:10" ht="23.25">
      <c r="A222" s="90"/>
      <c r="B222" s="92">
        <v>6</v>
      </c>
      <c r="C222" s="104">
        <v>87.4634</v>
      </c>
      <c r="D222" s="104">
        <v>87.4792</v>
      </c>
      <c r="E222" s="107">
        <f t="shared" si="20"/>
        <v>0.015800000000012915</v>
      </c>
      <c r="F222" s="108">
        <f t="shared" si="21"/>
        <v>50.69139208833429</v>
      </c>
      <c r="G222" s="109">
        <f t="shared" si="22"/>
        <v>311.69</v>
      </c>
      <c r="H222" s="92">
        <v>36</v>
      </c>
      <c r="I222" s="111">
        <v>802.62</v>
      </c>
      <c r="J222" s="85">
        <v>490.93</v>
      </c>
    </row>
    <row r="223" spans="1:10" ht="23.25">
      <c r="A223" s="90">
        <v>23629</v>
      </c>
      <c r="B223" s="92">
        <v>28</v>
      </c>
      <c r="C223" s="104">
        <v>91.7525</v>
      </c>
      <c r="D223" s="104">
        <v>91.7546</v>
      </c>
      <c r="E223" s="107">
        <f t="shared" si="20"/>
        <v>0.0020999999999986585</v>
      </c>
      <c r="F223" s="108">
        <f t="shared" si="21"/>
        <v>6.466512702074391</v>
      </c>
      <c r="G223" s="109">
        <f t="shared" si="22"/>
        <v>324.75</v>
      </c>
      <c r="H223" s="92">
        <v>37</v>
      </c>
      <c r="I223" s="111">
        <v>810</v>
      </c>
      <c r="J223" s="85">
        <v>485.25</v>
      </c>
    </row>
    <row r="224" spans="1:10" ht="23.25">
      <c r="A224" s="90"/>
      <c r="B224" s="92">
        <v>29</v>
      </c>
      <c r="C224" s="104">
        <v>85.2553</v>
      </c>
      <c r="D224" s="104">
        <v>85.2567</v>
      </c>
      <c r="E224" s="107">
        <f t="shared" si="20"/>
        <v>0.0013999999999896318</v>
      </c>
      <c r="F224" s="108">
        <f t="shared" si="21"/>
        <v>4.657506903056095</v>
      </c>
      <c r="G224" s="109">
        <f t="shared" si="22"/>
        <v>300.59000000000003</v>
      </c>
      <c r="H224" s="92">
        <v>38</v>
      </c>
      <c r="I224" s="111">
        <v>649.72</v>
      </c>
      <c r="J224" s="85">
        <v>349.13</v>
      </c>
    </row>
    <row r="225" spans="1:10" ht="23.25">
      <c r="A225" s="90"/>
      <c r="B225" s="92">
        <v>30</v>
      </c>
      <c r="C225" s="104">
        <v>85.3091</v>
      </c>
      <c r="D225" s="104">
        <v>85.3158</v>
      </c>
      <c r="E225" s="107">
        <f t="shared" si="20"/>
        <v>0.006699999999995043</v>
      </c>
      <c r="F225" s="108">
        <f t="shared" si="21"/>
        <v>24.82768843101995</v>
      </c>
      <c r="G225" s="109">
        <f t="shared" si="22"/>
        <v>269.85999999999996</v>
      </c>
      <c r="H225" s="92">
        <v>39</v>
      </c>
      <c r="I225" s="111">
        <v>747.52</v>
      </c>
      <c r="J225" s="85">
        <v>477.66</v>
      </c>
    </row>
    <row r="226" spans="1:10" ht="23.25">
      <c r="A226" s="90">
        <v>23630</v>
      </c>
      <c r="B226" s="92">
        <v>31</v>
      </c>
      <c r="C226" s="104">
        <v>91.369</v>
      </c>
      <c r="D226" s="104">
        <v>91.3841</v>
      </c>
      <c r="E226" s="107">
        <f t="shared" si="20"/>
        <v>0.015100000000003888</v>
      </c>
      <c r="F226" s="108">
        <f t="shared" si="21"/>
        <v>53.18961569623405</v>
      </c>
      <c r="G226" s="109">
        <f t="shared" si="22"/>
        <v>283.8900000000001</v>
      </c>
      <c r="H226" s="92">
        <v>40</v>
      </c>
      <c r="I226" s="111">
        <v>841.82</v>
      </c>
      <c r="J226" s="85">
        <v>557.93</v>
      </c>
    </row>
    <row r="227" spans="1:10" ht="23.25">
      <c r="A227" s="90"/>
      <c r="B227" s="92">
        <v>32</v>
      </c>
      <c r="C227" s="104">
        <v>83.9673</v>
      </c>
      <c r="D227" s="104">
        <v>83.985</v>
      </c>
      <c r="E227" s="107">
        <f t="shared" si="20"/>
        <v>0.017700000000004934</v>
      </c>
      <c r="F227" s="108">
        <f t="shared" si="21"/>
        <v>61.64669824465357</v>
      </c>
      <c r="G227" s="109">
        <f t="shared" si="22"/>
        <v>287.12</v>
      </c>
      <c r="H227" s="92">
        <v>41</v>
      </c>
      <c r="I227" s="111">
        <v>841.32</v>
      </c>
      <c r="J227" s="85">
        <v>554.2</v>
      </c>
    </row>
    <row r="228" spans="1:10" ht="23.25">
      <c r="A228" s="90"/>
      <c r="B228" s="92">
        <v>33</v>
      </c>
      <c r="C228" s="104">
        <v>88.4063</v>
      </c>
      <c r="D228" s="104">
        <v>88.4174</v>
      </c>
      <c r="E228" s="107">
        <f t="shared" si="20"/>
        <v>0.011099999999999</v>
      </c>
      <c r="F228" s="108">
        <f t="shared" si="21"/>
        <v>42.73668809917608</v>
      </c>
      <c r="G228" s="109">
        <f t="shared" si="22"/>
        <v>259.7299999999999</v>
      </c>
      <c r="H228" s="92">
        <v>42</v>
      </c>
      <c r="I228" s="111">
        <v>820.18</v>
      </c>
      <c r="J228" s="85">
        <v>560.45</v>
      </c>
    </row>
    <row r="229" spans="1:10" ht="23.25">
      <c r="A229" s="90">
        <v>23643</v>
      </c>
      <c r="B229" s="92">
        <v>34</v>
      </c>
      <c r="C229" s="104">
        <v>87.0055</v>
      </c>
      <c r="D229" s="104">
        <v>87.0068</v>
      </c>
      <c r="E229" s="107">
        <f t="shared" si="20"/>
        <v>0.001300000000000523</v>
      </c>
      <c r="F229" s="108">
        <f t="shared" si="21"/>
        <v>4.864723272089671</v>
      </c>
      <c r="G229" s="109">
        <f t="shared" si="22"/>
        <v>267.23</v>
      </c>
      <c r="H229" s="92">
        <v>43</v>
      </c>
      <c r="I229" s="111">
        <v>821.99</v>
      </c>
      <c r="J229" s="85">
        <v>554.76</v>
      </c>
    </row>
    <row r="230" spans="1:10" ht="23.25">
      <c r="A230" s="90"/>
      <c r="B230" s="92">
        <v>35</v>
      </c>
      <c r="C230" s="104">
        <v>86.0588</v>
      </c>
      <c r="D230" s="104">
        <v>86.0591</v>
      </c>
      <c r="E230" s="107">
        <f t="shared" si="20"/>
        <v>0.0002999999999957481</v>
      </c>
      <c r="F230" s="108">
        <f t="shared" si="21"/>
        <v>1.1130899376511878</v>
      </c>
      <c r="G230" s="109">
        <f t="shared" si="22"/>
        <v>269.52</v>
      </c>
      <c r="H230" s="92">
        <v>44</v>
      </c>
      <c r="I230" s="111">
        <v>792.88</v>
      </c>
      <c r="J230" s="85">
        <v>523.36</v>
      </c>
    </row>
    <row r="231" spans="1:11" ht="23.25">
      <c r="A231" s="90"/>
      <c r="B231" s="92">
        <v>36</v>
      </c>
      <c r="C231" s="104">
        <v>85.0241</v>
      </c>
      <c r="D231" s="104">
        <v>85.026</v>
      </c>
      <c r="E231" s="107">
        <f t="shared" si="20"/>
        <v>0.0018999999999920192</v>
      </c>
      <c r="F231" s="108">
        <f t="shared" si="21"/>
        <v>5.72858564233129</v>
      </c>
      <c r="G231" s="109">
        <f t="shared" si="22"/>
        <v>331.67</v>
      </c>
      <c r="H231" s="92">
        <v>45</v>
      </c>
      <c r="I231" s="111">
        <v>703.71</v>
      </c>
      <c r="J231" s="85">
        <v>372.04</v>
      </c>
      <c r="K231" t="s">
        <v>124</v>
      </c>
    </row>
    <row r="232" spans="1:10" ht="23.25">
      <c r="A232" s="90">
        <v>23658</v>
      </c>
      <c r="B232" s="92">
        <v>28</v>
      </c>
      <c r="C232" s="104">
        <v>91.7698</v>
      </c>
      <c r="D232" s="104">
        <v>91.7751</v>
      </c>
      <c r="E232" s="107">
        <f t="shared" si="20"/>
        <v>0.005299999999991201</v>
      </c>
      <c r="F232" s="108">
        <f t="shared" si="21"/>
        <v>16.7087011349029</v>
      </c>
      <c r="G232" s="109">
        <f t="shared" si="22"/>
        <v>317.20000000000005</v>
      </c>
      <c r="H232" s="92">
        <v>46</v>
      </c>
      <c r="I232" s="111">
        <v>655.1</v>
      </c>
      <c r="J232" s="85">
        <v>337.9</v>
      </c>
    </row>
    <row r="233" spans="1:10" ht="23.25">
      <c r="A233" s="90"/>
      <c r="B233" s="92">
        <v>29</v>
      </c>
      <c r="C233" s="104">
        <v>85.2611</v>
      </c>
      <c r="D233" s="104">
        <v>85.2696</v>
      </c>
      <c r="E233" s="107">
        <f t="shared" si="20"/>
        <v>0.008499999999997954</v>
      </c>
      <c r="F233" s="108">
        <f t="shared" si="21"/>
        <v>32.730073161332136</v>
      </c>
      <c r="G233" s="109">
        <f t="shared" si="22"/>
        <v>259.69999999999993</v>
      </c>
      <c r="H233" s="92">
        <v>47</v>
      </c>
      <c r="I233" s="111">
        <v>819.65</v>
      </c>
      <c r="J233" s="85">
        <v>559.95</v>
      </c>
    </row>
    <row r="234" spans="1:10" ht="23.25">
      <c r="A234" s="90"/>
      <c r="B234" s="92">
        <v>30</v>
      </c>
      <c r="C234" s="104">
        <v>85.3265</v>
      </c>
      <c r="D234" s="104">
        <v>85.3363</v>
      </c>
      <c r="E234" s="107">
        <f t="shared" si="20"/>
        <v>0.009799999999998477</v>
      </c>
      <c r="F234" s="108">
        <f t="shared" si="21"/>
        <v>33.436828277998146</v>
      </c>
      <c r="G234" s="109">
        <f t="shared" si="22"/>
        <v>293.09</v>
      </c>
      <c r="H234" s="92">
        <v>48</v>
      </c>
      <c r="I234" s="111">
        <v>712.77</v>
      </c>
      <c r="J234" s="85">
        <v>419.68</v>
      </c>
    </row>
    <row r="235" spans="1:10" ht="23.25">
      <c r="A235" s="90">
        <v>23665</v>
      </c>
      <c r="B235" s="92">
        <v>31</v>
      </c>
      <c r="C235" s="104">
        <v>91.3803</v>
      </c>
      <c r="D235" s="104">
        <v>91.3922</v>
      </c>
      <c r="E235" s="107">
        <f t="shared" si="20"/>
        <v>0.011899999999997135</v>
      </c>
      <c r="F235" s="108">
        <f t="shared" si="21"/>
        <v>40.46930794081665</v>
      </c>
      <c r="G235" s="109">
        <f t="shared" si="22"/>
        <v>294.05</v>
      </c>
      <c r="H235" s="92">
        <v>49</v>
      </c>
      <c r="I235" s="111">
        <v>629.22</v>
      </c>
      <c r="J235" s="85">
        <v>335.17</v>
      </c>
    </row>
    <row r="236" spans="1:10" ht="23.25">
      <c r="A236" s="90"/>
      <c r="B236" s="92">
        <v>32</v>
      </c>
      <c r="C236" s="104">
        <v>83.9951</v>
      </c>
      <c r="D236" s="104">
        <v>84.0039</v>
      </c>
      <c r="E236" s="107">
        <f t="shared" si="20"/>
        <v>0.008800000000007913</v>
      </c>
      <c r="F236" s="108">
        <f t="shared" si="21"/>
        <v>32.45436105479592</v>
      </c>
      <c r="G236" s="109">
        <f t="shared" si="22"/>
        <v>271.15</v>
      </c>
      <c r="H236" s="92">
        <v>50</v>
      </c>
      <c r="I236" s="111">
        <v>823.86</v>
      </c>
      <c r="J236" s="85">
        <v>552.71</v>
      </c>
    </row>
    <row r="237" spans="1:10" ht="23.25">
      <c r="A237" s="90"/>
      <c r="B237" s="92">
        <v>33</v>
      </c>
      <c r="C237" s="104">
        <v>88.419</v>
      </c>
      <c r="D237" s="104">
        <v>88.4261</v>
      </c>
      <c r="E237" s="107">
        <f t="shared" si="20"/>
        <v>0.007100000000008322</v>
      </c>
      <c r="F237" s="108">
        <f t="shared" si="21"/>
        <v>24.67762677699184</v>
      </c>
      <c r="G237" s="109">
        <f t="shared" si="22"/>
        <v>287.71</v>
      </c>
      <c r="H237" s="92">
        <v>51</v>
      </c>
      <c r="I237" s="111">
        <v>761.42</v>
      </c>
      <c r="J237" s="85">
        <v>473.71</v>
      </c>
    </row>
    <row r="238" spans="1:10" ht="23.25">
      <c r="A238" s="90">
        <v>23672</v>
      </c>
      <c r="B238" s="92">
        <v>34</v>
      </c>
      <c r="C238" s="104">
        <v>87.0025</v>
      </c>
      <c r="D238" s="104">
        <v>87.018</v>
      </c>
      <c r="E238" s="107">
        <f t="shared" si="20"/>
        <v>0.015500000000002956</v>
      </c>
      <c r="F238" s="108">
        <f t="shared" si="21"/>
        <v>50.45737165924332</v>
      </c>
      <c r="G238" s="109">
        <f t="shared" si="22"/>
        <v>307.19</v>
      </c>
      <c r="H238" s="92">
        <v>52</v>
      </c>
      <c r="I238" s="111">
        <v>716.89</v>
      </c>
      <c r="J238" s="85">
        <v>409.7</v>
      </c>
    </row>
    <row r="239" spans="1:10" ht="23.25">
      <c r="A239" s="90"/>
      <c r="B239" s="92">
        <v>35</v>
      </c>
      <c r="C239" s="104">
        <v>86.0491</v>
      </c>
      <c r="D239" s="104">
        <v>86.0659</v>
      </c>
      <c r="E239" s="107">
        <f t="shared" si="20"/>
        <v>0.01680000000000348</v>
      </c>
      <c r="F239" s="108">
        <f t="shared" si="21"/>
        <v>57.555928603252866</v>
      </c>
      <c r="G239" s="109">
        <f t="shared" si="22"/>
        <v>291.89</v>
      </c>
      <c r="H239" s="92">
        <v>53</v>
      </c>
      <c r="I239" s="111">
        <v>664.9</v>
      </c>
      <c r="J239" s="85">
        <v>373.01</v>
      </c>
    </row>
    <row r="240" spans="1:10" ht="23.25">
      <c r="A240" s="90"/>
      <c r="B240" s="92">
        <v>36</v>
      </c>
      <c r="C240" s="104">
        <v>85.0555</v>
      </c>
      <c r="D240" s="104">
        <v>85.0689</v>
      </c>
      <c r="E240" s="107">
        <f t="shared" si="20"/>
        <v>0.013400000000004297</v>
      </c>
      <c r="F240" s="108">
        <f t="shared" si="21"/>
        <v>51.92590870341895</v>
      </c>
      <c r="G240" s="109">
        <f t="shared" si="22"/>
        <v>258.06000000000006</v>
      </c>
      <c r="H240" s="92">
        <v>54</v>
      </c>
      <c r="I240" s="111">
        <v>731.2</v>
      </c>
      <c r="J240" s="85">
        <v>473.14</v>
      </c>
    </row>
    <row r="241" spans="1:10" ht="23.25">
      <c r="A241" s="90">
        <v>23684</v>
      </c>
      <c r="B241" s="92">
        <v>10</v>
      </c>
      <c r="C241" s="104">
        <v>85.0808</v>
      </c>
      <c r="D241" s="104">
        <v>85.0832</v>
      </c>
      <c r="E241" s="107">
        <f t="shared" si="20"/>
        <v>0.0024000000000086175</v>
      </c>
      <c r="F241" s="108">
        <f t="shared" si="21"/>
        <v>8.1746653496666</v>
      </c>
      <c r="G241" s="109">
        <f t="shared" si="22"/>
        <v>293.59000000000003</v>
      </c>
      <c r="H241" s="92">
        <v>55</v>
      </c>
      <c r="I241" s="111">
        <v>695.37</v>
      </c>
      <c r="J241" s="85">
        <v>401.78</v>
      </c>
    </row>
    <row r="242" spans="1:10" ht="23.25">
      <c r="A242" s="90"/>
      <c r="B242" s="92">
        <v>11</v>
      </c>
      <c r="C242" s="104">
        <v>86.1081</v>
      </c>
      <c r="D242" s="104">
        <v>86.1099</v>
      </c>
      <c r="E242" s="107">
        <f t="shared" si="20"/>
        <v>0.0018000000000029104</v>
      </c>
      <c r="F242" s="108">
        <f t="shared" si="21"/>
        <v>6.936148896007513</v>
      </c>
      <c r="G242" s="109">
        <f t="shared" si="22"/>
        <v>259.5100000000001</v>
      </c>
      <c r="H242" s="92">
        <v>56</v>
      </c>
      <c r="I242" s="111">
        <v>793.82</v>
      </c>
      <c r="J242" s="85">
        <v>534.31</v>
      </c>
    </row>
    <row r="243" spans="1:10" ht="23.25">
      <c r="A243" s="90"/>
      <c r="B243" s="92">
        <v>12</v>
      </c>
      <c r="C243" s="104">
        <v>84.8444</v>
      </c>
      <c r="D243" s="104">
        <v>84.8465</v>
      </c>
      <c r="E243" s="107">
        <f t="shared" si="20"/>
        <v>0.0021000000000128694</v>
      </c>
      <c r="F243" s="108">
        <f t="shared" si="21"/>
        <v>8.087499037252059</v>
      </c>
      <c r="G243" s="109">
        <f t="shared" si="22"/>
        <v>259.65999999999997</v>
      </c>
      <c r="H243" s="92">
        <v>57</v>
      </c>
      <c r="I243" s="111">
        <v>816.56</v>
      </c>
      <c r="J243" s="85">
        <v>556.9</v>
      </c>
    </row>
    <row r="244" spans="1:10" ht="23.25">
      <c r="A244" s="90">
        <v>23694</v>
      </c>
      <c r="B244" s="92">
        <v>13</v>
      </c>
      <c r="C244" s="104">
        <v>85.2873</v>
      </c>
      <c r="D244" s="104">
        <v>85.2895</v>
      </c>
      <c r="E244" s="107">
        <f t="shared" si="20"/>
        <v>0.002200000000001978</v>
      </c>
      <c r="F244" s="108">
        <f t="shared" si="21"/>
        <v>6.623712892159866</v>
      </c>
      <c r="G244" s="109">
        <f t="shared" si="22"/>
        <v>332.14000000000004</v>
      </c>
      <c r="H244" s="92">
        <v>58</v>
      </c>
      <c r="I244" s="111">
        <v>668.09</v>
      </c>
      <c r="J244" s="85">
        <v>335.95</v>
      </c>
    </row>
    <row r="245" spans="1:10" ht="23.25">
      <c r="A245" s="90"/>
      <c r="B245" s="92">
        <v>14</v>
      </c>
      <c r="C245" s="104">
        <v>87.7714</v>
      </c>
      <c r="D245" s="104">
        <v>87.7735</v>
      </c>
      <c r="E245" s="107">
        <f t="shared" si="20"/>
        <v>0.0020999999999986585</v>
      </c>
      <c r="F245" s="108">
        <f t="shared" si="21"/>
        <v>6.92932092654477</v>
      </c>
      <c r="G245" s="109">
        <f t="shared" si="22"/>
        <v>303.06000000000006</v>
      </c>
      <c r="H245" s="92">
        <v>59</v>
      </c>
      <c r="I245" s="111">
        <v>650.09</v>
      </c>
      <c r="J245" s="85">
        <v>347.03</v>
      </c>
    </row>
    <row r="246" spans="1:10" ht="23.25">
      <c r="A246" s="90"/>
      <c r="B246" s="92">
        <v>15</v>
      </c>
      <c r="C246" s="104">
        <v>87.0044</v>
      </c>
      <c r="D246" s="104">
        <v>87.0066</v>
      </c>
      <c r="E246" s="107">
        <f t="shared" si="20"/>
        <v>0.002200000000001978</v>
      </c>
      <c r="F246" s="108">
        <f t="shared" si="21"/>
        <v>6.986123019281628</v>
      </c>
      <c r="G246" s="109">
        <f t="shared" si="22"/>
        <v>314.9100000000001</v>
      </c>
      <c r="H246" s="92">
        <v>60</v>
      </c>
      <c r="I246" s="111">
        <v>558.08</v>
      </c>
      <c r="J246" s="85">
        <v>243.17</v>
      </c>
    </row>
    <row r="247" spans="1:10" ht="23.25">
      <c r="A247" s="90">
        <v>23700</v>
      </c>
      <c r="B247" s="92">
        <v>16</v>
      </c>
      <c r="C247" s="104">
        <v>85.6584</v>
      </c>
      <c r="D247" s="104">
        <v>85.6598</v>
      </c>
      <c r="E247" s="107">
        <f t="shared" si="20"/>
        <v>0.0014000000000038426</v>
      </c>
      <c r="F247" s="108">
        <f t="shared" si="21"/>
        <v>3.9965743648411154</v>
      </c>
      <c r="G247" s="109">
        <f t="shared" si="22"/>
        <v>350.29999999999995</v>
      </c>
      <c r="H247" s="92">
        <v>61</v>
      </c>
      <c r="I247" s="111">
        <v>716.4</v>
      </c>
      <c r="J247" s="85">
        <v>366.1</v>
      </c>
    </row>
    <row r="248" spans="1:10" ht="23.25">
      <c r="A248" s="90"/>
      <c r="B248" s="92">
        <v>17</v>
      </c>
      <c r="C248" s="104">
        <v>89.3922</v>
      </c>
      <c r="D248" s="104">
        <v>89.394</v>
      </c>
      <c r="E248" s="107">
        <f t="shared" si="20"/>
        <v>0.0018000000000029104</v>
      </c>
      <c r="F248" s="108">
        <f t="shared" si="21"/>
        <v>5.676979846730723</v>
      </c>
      <c r="G248" s="109">
        <f t="shared" si="22"/>
        <v>317.07</v>
      </c>
      <c r="H248" s="92">
        <v>62</v>
      </c>
      <c r="I248" s="111">
        <v>709.74</v>
      </c>
      <c r="J248" s="85">
        <v>392.67</v>
      </c>
    </row>
    <row r="249" spans="1:10" ht="23.25">
      <c r="A249" s="90"/>
      <c r="B249" s="92">
        <v>18</v>
      </c>
      <c r="C249" s="104">
        <v>86.7984</v>
      </c>
      <c r="D249" s="104">
        <v>86.7997</v>
      </c>
      <c r="E249" s="107">
        <f t="shared" si="20"/>
        <v>0.001300000000000523</v>
      </c>
      <c r="F249" s="108">
        <f t="shared" si="21"/>
        <v>3.8994540764308687</v>
      </c>
      <c r="G249" s="109">
        <f t="shared" si="22"/>
        <v>333.38</v>
      </c>
      <c r="H249" s="92">
        <v>63</v>
      </c>
      <c r="I249" s="111">
        <v>711.41</v>
      </c>
      <c r="J249" s="85">
        <v>378.03</v>
      </c>
    </row>
    <row r="250" spans="1:10" ht="23.25">
      <c r="A250" s="90">
        <v>23768</v>
      </c>
      <c r="B250" s="92">
        <v>19</v>
      </c>
      <c r="C250" s="104">
        <v>86.1215</v>
      </c>
      <c r="D250" s="104">
        <v>86.1266</v>
      </c>
      <c r="E250" s="107">
        <f t="shared" si="20"/>
        <v>0.005099999999998772</v>
      </c>
      <c r="F250" s="108">
        <f t="shared" si="21"/>
        <v>17.90101790101359</v>
      </c>
      <c r="G250" s="109">
        <f t="shared" si="22"/>
        <v>284.90000000000003</v>
      </c>
      <c r="H250" s="92">
        <v>64</v>
      </c>
      <c r="I250" s="111">
        <v>645.82</v>
      </c>
      <c r="J250" s="85">
        <v>360.92</v>
      </c>
    </row>
    <row r="251" spans="1:10" ht="23.25">
      <c r="A251" s="90"/>
      <c r="B251" s="92">
        <v>20</v>
      </c>
      <c r="C251" s="104">
        <v>87.393</v>
      </c>
      <c r="D251" s="104">
        <v>87.3935</v>
      </c>
      <c r="E251" s="107">
        <f t="shared" si="20"/>
        <v>0.0005000000000023874</v>
      </c>
      <c r="F251" s="108">
        <f t="shared" si="21"/>
        <v>1.936708370462825</v>
      </c>
      <c r="G251" s="109">
        <f t="shared" si="22"/>
        <v>258.16999999999996</v>
      </c>
      <c r="H251" s="92">
        <v>65</v>
      </c>
      <c r="I251" s="111">
        <v>811.24</v>
      </c>
      <c r="J251" s="85">
        <v>553.07</v>
      </c>
    </row>
    <row r="252" spans="1:10" ht="23.25">
      <c r="A252" s="90"/>
      <c r="B252" s="92">
        <v>21</v>
      </c>
      <c r="C252" s="104">
        <v>90.0161</v>
      </c>
      <c r="D252" s="104">
        <v>90.0223</v>
      </c>
      <c r="E252" s="107">
        <f t="shared" si="20"/>
        <v>0.006200000000006867</v>
      </c>
      <c r="F252" s="108">
        <f t="shared" si="21"/>
        <v>22.60051762478353</v>
      </c>
      <c r="G252" s="109">
        <f t="shared" si="22"/>
        <v>274.33000000000004</v>
      </c>
      <c r="H252" s="92">
        <v>66</v>
      </c>
      <c r="I252" s="111">
        <v>793.12</v>
      </c>
      <c r="J252" s="85">
        <v>518.79</v>
      </c>
    </row>
    <row r="253" spans="1:10" ht="23.25">
      <c r="A253" s="90">
        <v>23775</v>
      </c>
      <c r="B253" s="92">
        <v>13</v>
      </c>
      <c r="C253" s="104">
        <v>85.3269</v>
      </c>
      <c r="D253" s="104">
        <v>85.3274</v>
      </c>
      <c r="E253" s="107">
        <f t="shared" si="20"/>
        <v>0.0005000000000023874</v>
      </c>
      <c r="F253" s="108">
        <f t="shared" si="21"/>
        <v>1.459002042609826</v>
      </c>
      <c r="G253" s="109">
        <f t="shared" si="22"/>
        <v>342.70000000000005</v>
      </c>
      <c r="H253" s="92">
        <v>67</v>
      </c>
      <c r="I253" s="111">
        <v>710.97</v>
      </c>
      <c r="J253" s="85">
        <v>368.27</v>
      </c>
    </row>
    <row r="254" spans="1:10" ht="23.25">
      <c r="A254" s="90"/>
      <c r="B254" s="92">
        <v>14</v>
      </c>
      <c r="C254" s="104">
        <v>87.826</v>
      </c>
      <c r="D254" s="104">
        <v>87.8267</v>
      </c>
      <c r="E254" s="107">
        <f t="shared" si="20"/>
        <v>0.0007000000000090267</v>
      </c>
      <c r="F254" s="108">
        <f t="shared" si="21"/>
        <v>2.2043772634515086</v>
      </c>
      <c r="G254" s="109">
        <f t="shared" si="22"/>
        <v>317.55000000000007</v>
      </c>
      <c r="H254" s="92">
        <v>68</v>
      </c>
      <c r="I254" s="111">
        <v>682.45</v>
      </c>
      <c r="J254" s="85">
        <v>364.9</v>
      </c>
    </row>
    <row r="255" spans="1:10" ht="23.25">
      <c r="A255" s="90"/>
      <c r="B255" s="92">
        <v>15</v>
      </c>
      <c r="C255" s="104">
        <v>87.0129</v>
      </c>
      <c r="D255" s="104">
        <v>87.0135</v>
      </c>
      <c r="E255" s="107">
        <f t="shared" si="20"/>
        <v>0.0005999999999914962</v>
      </c>
      <c r="F255" s="108">
        <f t="shared" si="21"/>
        <v>2.201350161401145</v>
      </c>
      <c r="G255" s="109">
        <f t="shared" si="22"/>
        <v>272.56000000000006</v>
      </c>
      <c r="H255" s="92">
        <v>69</v>
      </c>
      <c r="I255" s="111">
        <v>857.86</v>
      </c>
      <c r="J255" s="85">
        <v>585.3</v>
      </c>
    </row>
    <row r="256" spans="1:10" ht="23.25">
      <c r="A256" s="90">
        <v>23796</v>
      </c>
      <c r="B256" s="92">
        <v>16</v>
      </c>
      <c r="C256" s="104">
        <v>85.6926</v>
      </c>
      <c r="D256" s="104">
        <v>85.6935</v>
      </c>
      <c r="E256" s="107">
        <f t="shared" si="20"/>
        <v>0.0009000000000014552</v>
      </c>
      <c r="F256" s="108">
        <f t="shared" si="21"/>
        <v>2.594183264639712</v>
      </c>
      <c r="G256" s="109">
        <f t="shared" si="22"/>
        <v>346.92999999999995</v>
      </c>
      <c r="H256" s="92">
        <v>70</v>
      </c>
      <c r="I256" s="111">
        <v>710.42</v>
      </c>
      <c r="J256" s="85">
        <v>363.49</v>
      </c>
    </row>
    <row r="257" spans="1:10" ht="23.25">
      <c r="A257" s="90"/>
      <c r="B257" s="92">
        <v>17</v>
      </c>
      <c r="C257" s="104">
        <v>89.4029</v>
      </c>
      <c r="D257" s="104">
        <v>89.4037</v>
      </c>
      <c r="E257" s="107">
        <f t="shared" si="20"/>
        <v>0.0007999999999981355</v>
      </c>
      <c r="F257" s="108">
        <f t="shared" si="21"/>
        <v>2.3052762008994483</v>
      </c>
      <c r="G257" s="109">
        <f t="shared" si="22"/>
        <v>347.03000000000003</v>
      </c>
      <c r="H257" s="92">
        <v>71</v>
      </c>
      <c r="I257" s="111">
        <v>713.48</v>
      </c>
      <c r="J257" s="85">
        <v>366.45</v>
      </c>
    </row>
    <row r="258" spans="1:10" s="198" customFormat="1" ht="24" thickBot="1">
      <c r="A258" s="134"/>
      <c r="B258" s="135">
        <v>18</v>
      </c>
      <c r="C258" s="136">
        <v>86.8417</v>
      </c>
      <c r="D258" s="136">
        <v>86.842</v>
      </c>
      <c r="E258" s="145">
        <f t="shared" si="20"/>
        <v>0.0002999999999957481</v>
      </c>
      <c r="F258" s="138">
        <f t="shared" si="21"/>
        <v>0.8279287981116271</v>
      </c>
      <c r="G258" s="146">
        <f t="shared" si="22"/>
        <v>362.35</v>
      </c>
      <c r="H258" s="135">
        <v>72</v>
      </c>
      <c r="I258" s="148">
        <v>672.33</v>
      </c>
      <c r="J258" s="137">
        <v>309.98</v>
      </c>
    </row>
    <row r="259" spans="1:10" ht="23.25">
      <c r="A259" s="112">
        <v>23833</v>
      </c>
      <c r="B259" s="113">
        <v>19</v>
      </c>
      <c r="C259" s="114">
        <v>86.2353</v>
      </c>
      <c r="D259" s="114">
        <v>86.2368</v>
      </c>
      <c r="E259" s="203">
        <f t="shared" si="20"/>
        <v>0.0015000000000071623</v>
      </c>
      <c r="F259" s="204">
        <f t="shared" si="21"/>
        <v>4.762963198193764</v>
      </c>
      <c r="G259" s="205">
        <f t="shared" si="22"/>
        <v>314.93000000000006</v>
      </c>
      <c r="H259" s="113">
        <v>1</v>
      </c>
      <c r="I259" s="118">
        <v>674.21</v>
      </c>
      <c r="J259" s="119">
        <v>359.28</v>
      </c>
    </row>
    <row r="260" spans="1:10" ht="23.25">
      <c r="A260" s="90"/>
      <c r="B260" s="92">
        <v>20</v>
      </c>
      <c r="C260" s="104">
        <v>87.4857</v>
      </c>
      <c r="D260" s="104">
        <v>87.4867</v>
      </c>
      <c r="E260" s="206">
        <f t="shared" si="20"/>
        <v>0.0010000000000047748</v>
      </c>
      <c r="F260" s="207">
        <f t="shared" si="21"/>
        <v>3.54082572057494</v>
      </c>
      <c r="G260" s="208">
        <f t="shared" si="22"/>
        <v>282.4200000000001</v>
      </c>
      <c r="H260" s="92">
        <v>2</v>
      </c>
      <c r="I260" s="111">
        <v>839.19</v>
      </c>
      <c r="J260" s="85">
        <v>556.77</v>
      </c>
    </row>
    <row r="261" spans="1:10" ht="23.25">
      <c r="A261" s="90"/>
      <c r="B261" s="92">
        <v>21</v>
      </c>
      <c r="C261" s="104">
        <v>90.1049</v>
      </c>
      <c r="D261" s="104">
        <v>90.1064</v>
      </c>
      <c r="E261" s="206">
        <f t="shared" si="20"/>
        <v>0.0014999999999929514</v>
      </c>
      <c r="F261" s="207">
        <f t="shared" si="21"/>
        <v>5.207790855094786</v>
      </c>
      <c r="G261" s="208">
        <f t="shared" si="22"/>
        <v>288.03000000000003</v>
      </c>
      <c r="H261" s="92">
        <v>3</v>
      </c>
      <c r="I261" s="111">
        <v>790.85</v>
      </c>
      <c r="J261" s="85">
        <v>502.82</v>
      </c>
    </row>
    <row r="262" spans="1:10" ht="23.25">
      <c r="A262" s="90">
        <v>23867</v>
      </c>
      <c r="B262" s="92">
        <v>28</v>
      </c>
      <c r="C262" s="104">
        <v>91.7606</v>
      </c>
      <c r="D262" s="104">
        <v>91.7694</v>
      </c>
      <c r="E262" s="206">
        <f t="shared" si="20"/>
        <v>0.008800000000007913</v>
      </c>
      <c r="F262" s="207">
        <f t="shared" si="21"/>
        <v>31.91991004391857</v>
      </c>
      <c r="G262" s="208">
        <f t="shared" si="22"/>
        <v>275.69000000000005</v>
      </c>
      <c r="H262" s="92">
        <v>4</v>
      </c>
      <c r="I262" s="111">
        <v>826.6</v>
      </c>
      <c r="J262" s="85">
        <v>550.91</v>
      </c>
    </row>
    <row r="263" spans="1:10" ht="23.25">
      <c r="A263" s="90"/>
      <c r="B263" s="92">
        <v>29</v>
      </c>
      <c r="C263" s="104">
        <v>85.2697</v>
      </c>
      <c r="D263" s="104">
        <v>85.2781</v>
      </c>
      <c r="E263" s="206">
        <f t="shared" si="20"/>
        <v>0.008399999999994634</v>
      </c>
      <c r="F263" s="207">
        <f t="shared" si="21"/>
        <v>26.744778400390455</v>
      </c>
      <c r="G263" s="208">
        <f t="shared" si="22"/>
        <v>314.08</v>
      </c>
      <c r="H263" s="92">
        <v>5</v>
      </c>
      <c r="I263" s="111">
        <v>734.02</v>
      </c>
      <c r="J263" s="85">
        <v>419.94</v>
      </c>
    </row>
    <row r="264" spans="1:10" ht="23.25">
      <c r="A264" s="90"/>
      <c r="B264" s="92">
        <v>30</v>
      </c>
      <c r="C264" s="104">
        <v>85.328</v>
      </c>
      <c r="D264" s="104">
        <v>85.3382</v>
      </c>
      <c r="E264" s="206">
        <f t="shared" si="20"/>
        <v>0.010199999999997544</v>
      </c>
      <c r="F264" s="207">
        <f t="shared" si="21"/>
        <v>30.966331704051566</v>
      </c>
      <c r="G264" s="208">
        <f t="shared" si="22"/>
        <v>329.39</v>
      </c>
      <c r="H264" s="92">
        <v>6</v>
      </c>
      <c r="I264" s="111">
        <v>667.74</v>
      </c>
      <c r="J264" s="85">
        <v>338.35</v>
      </c>
    </row>
    <row r="265" spans="1:10" ht="23.25">
      <c r="A265" s="90">
        <v>23880</v>
      </c>
      <c r="B265" s="92">
        <v>31</v>
      </c>
      <c r="C265" s="104">
        <v>91.3823</v>
      </c>
      <c r="D265" s="104">
        <v>91.3948</v>
      </c>
      <c r="E265" s="206">
        <f t="shared" si="20"/>
        <v>0.012500000000002842</v>
      </c>
      <c r="F265" s="207">
        <f t="shared" si="21"/>
        <v>45.325984480393224</v>
      </c>
      <c r="G265" s="208">
        <f t="shared" si="22"/>
        <v>275.78</v>
      </c>
      <c r="H265" s="92">
        <v>7</v>
      </c>
      <c r="I265" s="111">
        <v>835.74</v>
      </c>
      <c r="J265" s="85">
        <v>559.96</v>
      </c>
    </row>
    <row r="266" spans="1:10" ht="23.25">
      <c r="A266" s="90"/>
      <c r="B266" s="92">
        <v>32</v>
      </c>
      <c r="C266" s="104">
        <v>83.9976</v>
      </c>
      <c r="D266" s="104">
        <v>84.009</v>
      </c>
      <c r="E266" s="206">
        <f t="shared" si="20"/>
        <v>0.011399999999994748</v>
      </c>
      <c r="F266" s="207">
        <f t="shared" si="21"/>
        <v>42.11770790998169</v>
      </c>
      <c r="G266" s="208">
        <f t="shared" si="22"/>
        <v>270.6700000000001</v>
      </c>
      <c r="H266" s="92">
        <v>8</v>
      </c>
      <c r="I266" s="111">
        <v>819.72</v>
      </c>
      <c r="J266" s="85">
        <v>549.05</v>
      </c>
    </row>
    <row r="267" spans="1:10" ht="23.25">
      <c r="A267" s="90"/>
      <c r="B267" s="92">
        <v>33</v>
      </c>
      <c r="C267" s="104">
        <v>88.4078</v>
      </c>
      <c r="D267" s="104">
        <v>88.4203</v>
      </c>
      <c r="E267" s="206">
        <f t="shared" si="20"/>
        <v>0.012500000000002842</v>
      </c>
      <c r="F267" s="207">
        <f t="shared" si="21"/>
        <v>38.320049049671496</v>
      </c>
      <c r="G267" s="208">
        <f t="shared" si="22"/>
        <v>326.2</v>
      </c>
      <c r="H267" s="92">
        <v>9</v>
      </c>
      <c r="I267" s="111">
        <v>694.88</v>
      </c>
      <c r="J267" s="85">
        <v>368.68</v>
      </c>
    </row>
    <row r="268" spans="1:10" ht="23.25">
      <c r="A268" s="90">
        <v>23885</v>
      </c>
      <c r="B268" s="92">
        <v>34</v>
      </c>
      <c r="C268" s="104">
        <v>87.0174</v>
      </c>
      <c r="D268" s="104">
        <v>87.0293</v>
      </c>
      <c r="E268" s="206">
        <f t="shared" si="20"/>
        <v>0.011900000000011346</v>
      </c>
      <c r="F268" s="207">
        <f t="shared" si="21"/>
        <v>45.880402513827136</v>
      </c>
      <c r="G268" s="208">
        <f t="shared" si="22"/>
        <v>259.37000000000006</v>
      </c>
      <c r="H268" s="92">
        <v>10</v>
      </c>
      <c r="I268" s="111">
        <v>681.19</v>
      </c>
      <c r="J268" s="85">
        <v>421.82</v>
      </c>
    </row>
    <row r="269" spans="1:10" ht="23.25">
      <c r="A269" s="90"/>
      <c r="B269" s="92">
        <v>35</v>
      </c>
      <c r="C269" s="104">
        <v>86.0818</v>
      </c>
      <c r="D269" s="104">
        <v>86.0933</v>
      </c>
      <c r="E269" s="206">
        <f t="shared" si="20"/>
        <v>0.011499999999998067</v>
      </c>
      <c r="F269" s="207">
        <f t="shared" si="21"/>
        <v>42.23283143590918</v>
      </c>
      <c r="G269" s="208">
        <f t="shared" si="22"/>
        <v>272.29999999999995</v>
      </c>
      <c r="H269" s="92">
        <v>11</v>
      </c>
      <c r="I269" s="111">
        <v>799.87</v>
      </c>
      <c r="J269" s="85">
        <v>527.57</v>
      </c>
    </row>
    <row r="270" spans="1:10" ht="23.25">
      <c r="A270" s="90"/>
      <c r="B270" s="92">
        <v>36</v>
      </c>
      <c r="C270" s="104">
        <v>85.0346</v>
      </c>
      <c r="D270" s="104">
        <v>85.0473</v>
      </c>
      <c r="E270" s="206">
        <f t="shared" si="20"/>
        <v>0.012700000000009481</v>
      </c>
      <c r="F270" s="207">
        <f t="shared" si="21"/>
        <v>46.97440449774182</v>
      </c>
      <c r="G270" s="208">
        <f t="shared" si="22"/>
        <v>270.36</v>
      </c>
      <c r="H270" s="92">
        <v>12</v>
      </c>
      <c r="I270" s="111">
        <v>690.99</v>
      </c>
      <c r="J270" s="85">
        <v>420.63</v>
      </c>
    </row>
    <row r="271" spans="1:10" ht="23.25">
      <c r="A271" s="90">
        <v>23899</v>
      </c>
      <c r="B271" s="92">
        <v>34</v>
      </c>
      <c r="C271" s="104">
        <v>87.0355</v>
      </c>
      <c r="D271" s="104">
        <v>87.0415</v>
      </c>
      <c r="E271" s="206">
        <f t="shared" si="20"/>
        <v>0.006000000000000227</v>
      </c>
      <c r="F271" s="207">
        <f t="shared" si="21"/>
        <v>19.08396946564958</v>
      </c>
      <c r="G271" s="208">
        <f t="shared" si="22"/>
        <v>314.4</v>
      </c>
      <c r="H271" s="92">
        <v>13</v>
      </c>
      <c r="I271" s="111">
        <v>844.8</v>
      </c>
      <c r="J271" s="85">
        <v>530.4</v>
      </c>
    </row>
    <row r="272" spans="1:10" ht="23.25">
      <c r="A272" s="90"/>
      <c r="B272" s="92">
        <v>35</v>
      </c>
      <c r="C272" s="104">
        <v>86.1225</v>
      </c>
      <c r="D272" s="104">
        <v>86.1243</v>
      </c>
      <c r="E272" s="206">
        <f t="shared" si="20"/>
        <v>0.0018000000000029104</v>
      </c>
      <c r="F272" s="207">
        <f t="shared" si="21"/>
        <v>5.763319672140466</v>
      </c>
      <c r="G272" s="208">
        <f t="shared" si="22"/>
        <v>312.32</v>
      </c>
      <c r="H272" s="92">
        <v>14</v>
      </c>
      <c r="I272" s="111">
        <v>732.01</v>
      </c>
      <c r="J272" s="85">
        <v>419.69</v>
      </c>
    </row>
    <row r="273" spans="1:10" ht="23.25">
      <c r="A273" s="90"/>
      <c r="B273" s="92">
        <v>36</v>
      </c>
      <c r="C273" s="104">
        <v>85.0662</v>
      </c>
      <c r="D273" s="104">
        <v>85.0719</v>
      </c>
      <c r="E273" s="206">
        <f aca="true" t="shared" si="23" ref="E273:E301">D273-C273</f>
        <v>0.005700000000004479</v>
      </c>
      <c r="F273" s="207">
        <f aca="true" t="shared" si="24" ref="F273:F301">((10^6)*E273/G273)</f>
        <v>18.39599806359361</v>
      </c>
      <c r="G273" s="208">
        <f aca="true" t="shared" si="25" ref="G273:G301">I273-J273</f>
        <v>309.84999999999997</v>
      </c>
      <c r="H273" s="92">
        <v>15</v>
      </c>
      <c r="I273" s="111">
        <v>819.4</v>
      </c>
      <c r="J273" s="85">
        <v>509.55</v>
      </c>
    </row>
    <row r="274" spans="1:10" ht="23.25">
      <c r="A274" s="90">
        <v>23906</v>
      </c>
      <c r="B274" s="92">
        <v>31</v>
      </c>
      <c r="C274" s="104">
        <v>91.4203</v>
      </c>
      <c r="D274" s="104">
        <v>91.4267</v>
      </c>
      <c r="E274" s="206">
        <f t="shared" si="23"/>
        <v>0.006399999999999295</v>
      </c>
      <c r="F274" s="207">
        <f t="shared" si="24"/>
        <v>20.20010731306788</v>
      </c>
      <c r="G274" s="208">
        <f t="shared" si="25"/>
        <v>316.83</v>
      </c>
      <c r="H274" s="92">
        <v>16</v>
      </c>
      <c r="I274" s="111">
        <v>792.37</v>
      </c>
      <c r="J274" s="85">
        <v>475.54</v>
      </c>
    </row>
    <row r="275" spans="1:10" ht="23.25">
      <c r="A275" s="90"/>
      <c r="B275" s="92">
        <v>32</v>
      </c>
      <c r="C275" s="104">
        <v>84.0233</v>
      </c>
      <c r="D275" s="104">
        <v>84.026</v>
      </c>
      <c r="E275" s="206">
        <f t="shared" si="23"/>
        <v>0.0026999999999901547</v>
      </c>
      <c r="F275" s="207">
        <f t="shared" si="24"/>
        <v>7.494171200150314</v>
      </c>
      <c r="G275" s="208">
        <f t="shared" si="25"/>
        <v>360.28</v>
      </c>
      <c r="H275" s="92">
        <v>17</v>
      </c>
      <c r="I275" s="111">
        <v>712.8</v>
      </c>
      <c r="J275" s="85">
        <v>352.52</v>
      </c>
    </row>
    <row r="276" spans="1:10" ht="23.25">
      <c r="A276" s="90"/>
      <c r="B276" s="92">
        <v>33</v>
      </c>
      <c r="C276" s="104">
        <v>88.4372</v>
      </c>
      <c r="D276" s="104">
        <v>88.4413</v>
      </c>
      <c r="E276" s="206">
        <f t="shared" si="23"/>
        <v>0.004099999999993997</v>
      </c>
      <c r="F276" s="207">
        <f t="shared" si="24"/>
        <v>14.341180174171877</v>
      </c>
      <c r="G276" s="208">
        <f t="shared" si="25"/>
        <v>285.89</v>
      </c>
      <c r="H276" s="92">
        <v>18</v>
      </c>
      <c r="I276" s="111">
        <v>833.9</v>
      </c>
      <c r="J276" s="85">
        <v>548.01</v>
      </c>
    </row>
    <row r="277" spans="1:10" ht="23.25">
      <c r="A277" s="90">
        <v>23930</v>
      </c>
      <c r="B277" s="92">
        <v>28</v>
      </c>
      <c r="C277" s="104">
        <v>91.7597</v>
      </c>
      <c r="D277" s="104">
        <v>91.9185</v>
      </c>
      <c r="E277" s="206">
        <f t="shared" si="23"/>
        <v>0.15879999999999939</v>
      </c>
      <c r="F277" s="207">
        <f t="shared" si="24"/>
        <v>581.1102572547275</v>
      </c>
      <c r="G277" s="208">
        <f t="shared" si="25"/>
        <v>273.27000000000004</v>
      </c>
      <c r="H277" s="92">
        <v>19</v>
      </c>
      <c r="I277" s="111">
        <v>631.21</v>
      </c>
      <c r="J277" s="85">
        <v>357.94</v>
      </c>
    </row>
    <row r="278" spans="1:10" ht="23.25">
      <c r="A278" s="90"/>
      <c r="B278" s="92">
        <v>29</v>
      </c>
      <c r="C278" s="104">
        <v>85.2841</v>
      </c>
      <c r="D278" s="104">
        <v>85.4546</v>
      </c>
      <c r="E278" s="206">
        <f t="shared" si="23"/>
        <v>0.1705000000000041</v>
      </c>
      <c r="F278" s="207">
        <f t="shared" si="24"/>
        <v>595.6539966461854</v>
      </c>
      <c r="G278" s="208">
        <f t="shared" si="25"/>
        <v>286.24</v>
      </c>
      <c r="H278" s="92">
        <v>20</v>
      </c>
      <c r="I278" s="111">
        <v>841.44</v>
      </c>
      <c r="J278" s="85">
        <v>555.2</v>
      </c>
    </row>
    <row r="279" spans="1:10" ht="23.25">
      <c r="A279" s="90"/>
      <c r="B279" s="92">
        <v>30</v>
      </c>
      <c r="C279" s="104">
        <v>85.3545</v>
      </c>
      <c r="D279" s="104">
        <v>85.547</v>
      </c>
      <c r="E279" s="206">
        <f t="shared" si="23"/>
        <v>0.19249999999999545</v>
      </c>
      <c r="F279" s="207">
        <f t="shared" si="24"/>
        <v>604.8323750274782</v>
      </c>
      <c r="G279" s="208">
        <f t="shared" si="25"/>
        <v>318.27</v>
      </c>
      <c r="H279" s="92">
        <v>21</v>
      </c>
      <c r="I279" s="111">
        <v>846.1</v>
      </c>
      <c r="J279" s="85">
        <v>527.83</v>
      </c>
    </row>
    <row r="280" spans="1:10" ht="23.25">
      <c r="A280" s="90">
        <v>23930</v>
      </c>
      <c r="B280" s="92">
        <v>31</v>
      </c>
      <c r="C280" s="104">
        <v>91.4028</v>
      </c>
      <c r="D280" s="104">
        <v>91.7145</v>
      </c>
      <c r="E280" s="206">
        <f t="shared" si="23"/>
        <v>0.31170000000000186</v>
      </c>
      <c r="F280" s="207">
        <f t="shared" si="24"/>
        <v>1112.9360517013668</v>
      </c>
      <c r="G280" s="208">
        <f t="shared" si="25"/>
        <v>280.07000000000005</v>
      </c>
      <c r="H280" s="92">
        <v>22</v>
      </c>
      <c r="I280" s="111">
        <v>807.6</v>
      </c>
      <c r="J280" s="85">
        <v>527.53</v>
      </c>
    </row>
    <row r="281" spans="1:10" ht="23.25">
      <c r="A281" s="90"/>
      <c r="B281" s="92">
        <v>32</v>
      </c>
      <c r="C281" s="104">
        <v>84.0101</v>
      </c>
      <c r="D281" s="104">
        <v>84.3506</v>
      </c>
      <c r="E281" s="206">
        <f t="shared" si="23"/>
        <v>0.3405000000000058</v>
      </c>
      <c r="F281" s="207">
        <f t="shared" si="24"/>
        <v>1192.018204095942</v>
      </c>
      <c r="G281" s="208">
        <f t="shared" si="25"/>
        <v>285.65</v>
      </c>
      <c r="H281" s="92">
        <v>23</v>
      </c>
      <c r="I281" s="111">
        <v>839.09</v>
      </c>
      <c r="J281" s="85">
        <v>553.44</v>
      </c>
    </row>
    <row r="282" spans="1:10" ht="23.25">
      <c r="A282" s="90"/>
      <c r="B282" s="92">
        <v>33</v>
      </c>
      <c r="C282" s="104">
        <v>88.4344</v>
      </c>
      <c r="D282" s="104">
        <v>88.7711</v>
      </c>
      <c r="E282" s="206">
        <f t="shared" si="23"/>
        <v>0.33670000000000755</v>
      </c>
      <c r="F282" s="207">
        <f t="shared" si="24"/>
        <v>1127.029288702954</v>
      </c>
      <c r="G282" s="208">
        <f t="shared" si="25"/>
        <v>298.75</v>
      </c>
      <c r="H282" s="92">
        <v>24</v>
      </c>
      <c r="I282" s="111">
        <v>851.85</v>
      </c>
      <c r="J282" s="85">
        <v>553.1</v>
      </c>
    </row>
    <row r="283" spans="1:10" ht="23.25">
      <c r="A283" s="90">
        <v>23930</v>
      </c>
      <c r="B283" s="92">
        <v>34</v>
      </c>
      <c r="C283" s="104">
        <v>87.0513</v>
      </c>
      <c r="D283" s="104">
        <v>87.3598</v>
      </c>
      <c r="E283" s="206">
        <f t="shared" si="23"/>
        <v>0.3085000000000093</v>
      </c>
      <c r="F283" s="207">
        <f t="shared" si="24"/>
        <v>1045.337489834675</v>
      </c>
      <c r="G283" s="208">
        <f t="shared" si="25"/>
        <v>295.12000000000006</v>
      </c>
      <c r="H283" s="92">
        <v>25</v>
      </c>
      <c r="I283" s="111">
        <v>614.94</v>
      </c>
      <c r="J283" s="85">
        <v>319.82</v>
      </c>
    </row>
    <row r="284" spans="1:10" ht="23.25">
      <c r="A284" s="90"/>
      <c r="B284" s="92">
        <v>35</v>
      </c>
      <c r="C284" s="104">
        <v>86.1139</v>
      </c>
      <c r="D284" s="104">
        <v>86.4101</v>
      </c>
      <c r="E284" s="206">
        <f t="shared" si="23"/>
        <v>0.2961999999999989</v>
      </c>
      <c r="F284" s="207">
        <f t="shared" si="24"/>
        <v>1089.892188247411</v>
      </c>
      <c r="G284" s="208">
        <f t="shared" si="25"/>
        <v>271.77</v>
      </c>
      <c r="H284" s="92">
        <v>26</v>
      </c>
      <c r="I284" s="111">
        <v>790.03</v>
      </c>
      <c r="J284" s="85">
        <v>518.26</v>
      </c>
    </row>
    <row r="285" spans="1:10" ht="23.25">
      <c r="A285" s="90"/>
      <c r="B285" s="92">
        <v>36</v>
      </c>
      <c r="C285" s="104">
        <v>85.066</v>
      </c>
      <c r="D285" s="104">
        <v>85.3772</v>
      </c>
      <c r="E285" s="206">
        <f t="shared" si="23"/>
        <v>0.3111999999999995</v>
      </c>
      <c r="F285" s="207">
        <f t="shared" si="24"/>
        <v>1083.3768494342887</v>
      </c>
      <c r="G285" s="208">
        <f t="shared" si="25"/>
        <v>287.25000000000006</v>
      </c>
      <c r="H285" s="92">
        <v>27</v>
      </c>
      <c r="I285" s="111">
        <v>680.69</v>
      </c>
      <c r="J285" s="85">
        <v>393.44</v>
      </c>
    </row>
    <row r="286" spans="1:10" ht="23.25">
      <c r="A286" s="90">
        <v>23937</v>
      </c>
      <c r="B286" s="92">
        <v>13</v>
      </c>
      <c r="C286" s="104">
        <v>85.3463</v>
      </c>
      <c r="D286" s="104">
        <v>85.3618</v>
      </c>
      <c r="E286" s="206">
        <f t="shared" si="23"/>
        <v>0.015500000000002956</v>
      </c>
      <c r="F286" s="207">
        <f t="shared" si="24"/>
        <v>45.77807968340163</v>
      </c>
      <c r="G286" s="208">
        <f t="shared" si="25"/>
        <v>338.59</v>
      </c>
      <c r="H286" s="92">
        <v>28</v>
      </c>
      <c r="I286" s="111">
        <v>677.88</v>
      </c>
      <c r="J286" s="85">
        <v>339.29</v>
      </c>
    </row>
    <row r="287" spans="1:10" ht="23.25">
      <c r="A287" s="90"/>
      <c r="B287" s="92">
        <v>14</v>
      </c>
      <c r="C287" s="104">
        <v>87.8305</v>
      </c>
      <c r="D287" s="104">
        <v>87.8498</v>
      </c>
      <c r="E287" s="206">
        <f t="shared" si="23"/>
        <v>0.019300000000001205</v>
      </c>
      <c r="F287" s="207">
        <f t="shared" si="24"/>
        <v>64.25194753312871</v>
      </c>
      <c r="G287" s="208">
        <f t="shared" si="25"/>
        <v>300.38</v>
      </c>
      <c r="H287" s="92">
        <v>29</v>
      </c>
      <c r="I287" s="111">
        <v>833.68</v>
      </c>
      <c r="J287" s="85">
        <v>533.3</v>
      </c>
    </row>
    <row r="288" spans="1:10" ht="23.25">
      <c r="A288" s="90"/>
      <c r="B288" s="92">
        <v>15</v>
      </c>
      <c r="C288" s="104">
        <v>87.0436</v>
      </c>
      <c r="D288" s="104">
        <v>87.0591</v>
      </c>
      <c r="E288" s="85">
        <f t="shared" si="23"/>
        <v>0.015500000000002956</v>
      </c>
      <c r="F288" s="207">
        <f t="shared" si="24"/>
        <v>49.97581815251639</v>
      </c>
      <c r="G288" s="85">
        <f t="shared" si="25"/>
        <v>310.15</v>
      </c>
      <c r="H288" s="92">
        <v>30</v>
      </c>
      <c r="I288" s="85">
        <v>690.88</v>
      </c>
      <c r="J288" s="85">
        <v>380.73</v>
      </c>
    </row>
    <row r="289" spans="1:10" ht="23.25">
      <c r="A289" s="90">
        <v>23956</v>
      </c>
      <c r="B289" s="92">
        <v>10</v>
      </c>
      <c r="C289" s="104">
        <v>85.0872</v>
      </c>
      <c r="D289" s="104">
        <v>85.123</v>
      </c>
      <c r="E289" s="85">
        <f t="shared" si="23"/>
        <v>0.035800000000008936</v>
      </c>
      <c r="F289" s="207">
        <f t="shared" si="24"/>
        <v>134.00711210933534</v>
      </c>
      <c r="G289" s="85">
        <f t="shared" si="25"/>
        <v>267.15</v>
      </c>
      <c r="H289" s="92">
        <v>31</v>
      </c>
      <c r="I289" s="85">
        <v>692.64</v>
      </c>
      <c r="J289" s="85">
        <v>425.49</v>
      </c>
    </row>
    <row r="290" spans="1:10" ht="23.25">
      <c r="A290" s="90"/>
      <c r="B290" s="92">
        <v>11</v>
      </c>
      <c r="C290" s="104">
        <v>86.1062</v>
      </c>
      <c r="D290" s="104">
        <v>86.1361</v>
      </c>
      <c r="E290" s="85">
        <f t="shared" si="23"/>
        <v>0.029899999999997817</v>
      </c>
      <c r="F290" s="207">
        <f t="shared" si="24"/>
        <v>102.979163079035</v>
      </c>
      <c r="G290" s="85">
        <f t="shared" si="25"/>
        <v>290.35</v>
      </c>
      <c r="H290" s="92">
        <v>32</v>
      </c>
      <c r="I290" s="85">
        <v>790.46</v>
      </c>
      <c r="J290" s="85">
        <v>500.11</v>
      </c>
    </row>
    <row r="291" spans="1:10" ht="23.25">
      <c r="A291" s="90"/>
      <c r="B291" s="92">
        <v>12</v>
      </c>
      <c r="C291" s="104">
        <v>84.8541</v>
      </c>
      <c r="D291" s="104">
        <v>84.8849</v>
      </c>
      <c r="E291" s="85">
        <f t="shared" si="23"/>
        <v>0.030799999999999272</v>
      </c>
      <c r="F291" s="207">
        <f t="shared" si="24"/>
        <v>91.1269564188268</v>
      </c>
      <c r="G291" s="85">
        <f t="shared" si="25"/>
        <v>337.99000000000007</v>
      </c>
      <c r="H291" s="92">
        <v>33</v>
      </c>
      <c r="I291" s="85">
        <v>685.2</v>
      </c>
      <c r="J291" s="85">
        <v>347.21</v>
      </c>
    </row>
    <row r="292" spans="1:10" ht="23.25">
      <c r="A292" s="90">
        <v>23962</v>
      </c>
      <c r="B292" s="92">
        <v>13</v>
      </c>
      <c r="C292" s="104">
        <v>85.3315</v>
      </c>
      <c r="D292" s="104">
        <v>85.4736</v>
      </c>
      <c r="E292" s="85">
        <f t="shared" si="23"/>
        <v>0.14209999999999923</v>
      </c>
      <c r="F292" s="207">
        <f t="shared" si="24"/>
        <v>495.05295429208184</v>
      </c>
      <c r="G292" s="85">
        <f t="shared" si="25"/>
        <v>287.0400000000001</v>
      </c>
      <c r="H292" s="92">
        <v>34</v>
      </c>
      <c r="I292" s="85">
        <v>811.33</v>
      </c>
      <c r="J292" s="85">
        <v>524.29</v>
      </c>
    </row>
    <row r="293" spans="1:10" ht="23.25">
      <c r="A293" s="90"/>
      <c r="B293" s="92">
        <v>14</v>
      </c>
      <c r="C293" s="104">
        <v>87.8162</v>
      </c>
      <c r="D293" s="104">
        <v>88.0602</v>
      </c>
      <c r="E293" s="85">
        <f t="shared" si="23"/>
        <v>0.24399999999999977</v>
      </c>
      <c r="F293" s="207">
        <f t="shared" si="24"/>
        <v>869.2244665312948</v>
      </c>
      <c r="G293" s="85">
        <f t="shared" si="25"/>
        <v>280.71000000000004</v>
      </c>
      <c r="H293" s="92">
        <v>35</v>
      </c>
      <c r="I293" s="85">
        <v>835.69</v>
      </c>
      <c r="J293" s="85">
        <v>554.98</v>
      </c>
    </row>
    <row r="294" spans="1:10" ht="23.25">
      <c r="A294" s="90"/>
      <c r="B294" s="92">
        <v>15</v>
      </c>
      <c r="C294" s="104">
        <v>87.0302</v>
      </c>
      <c r="D294" s="104">
        <v>87.2771</v>
      </c>
      <c r="E294" s="85">
        <f t="shared" si="23"/>
        <v>0.24690000000001078</v>
      </c>
      <c r="F294" s="207">
        <f t="shared" si="24"/>
        <v>783.4364588291633</v>
      </c>
      <c r="G294" s="85">
        <f t="shared" si="25"/>
        <v>315.15</v>
      </c>
      <c r="H294" s="92">
        <v>36</v>
      </c>
      <c r="I294" s="85">
        <v>683.42</v>
      </c>
      <c r="J294" s="85">
        <v>368.27</v>
      </c>
    </row>
    <row r="295" spans="1:10" ht="23.25">
      <c r="A295" s="90">
        <v>23967</v>
      </c>
      <c r="B295" s="92">
        <v>16</v>
      </c>
      <c r="C295" s="104">
        <v>85.7045</v>
      </c>
      <c r="D295" s="104">
        <v>85.7877</v>
      </c>
      <c r="E295" s="85">
        <f t="shared" si="23"/>
        <v>0.08320000000000505</v>
      </c>
      <c r="F295" s="207">
        <f t="shared" si="24"/>
        <v>304.61684911948544</v>
      </c>
      <c r="G295" s="85">
        <f t="shared" si="25"/>
        <v>273.13</v>
      </c>
      <c r="H295" s="92">
        <v>37</v>
      </c>
      <c r="I295" s="85">
        <v>840.87</v>
      </c>
      <c r="J295" s="85">
        <v>567.74</v>
      </c>
    </row>
    <row r="296" spans="1:10" ht="23.25">
      <c r="A296" s="90"/>
      <c r="B296" s="92">
        <v>17</v>
      </c>
      <c r="C296" s="104">
        <v>85.0498</v>
      </c>
      <c r="D296" s="104">
        <v>85.1143</v>
      </c>
      <c r="E296" s="85">
        <f t="shared" si="23"/>
        <v>0.06449999999999534</v>
      </c>
      <c r="F296" s="207">
        <f t="shared" si="24"/>
        <v>215.35893155257207</v>
      </c>
      <c r="G296" s="85">
        <f t="shared" si="25"/>
        <v>299.5</v>
      </c>
      <c r="H296" s="92">
        <v>38</v>
      </c>
      <c r="I296" s="85">
        <v>670.53</v>
      </c>
      <c r="J296" s="85">
        <v>371.03</v>
      </c>
    </row>
    <row r="297" spans="1:10" ht="23.25">
      <c r="A297" s="90"/>
      <c r="B297" s="92">
        <v>18</v>
      </c>
      <c r="C297" s="104">
        <v>86.8302</v>
      </c>
      <c r="D297" s="104">
        <v>86.8761</v>
      </c>
      <c r="E297" s="85">
        <f t="shared" si="23"/>
        <v>0.04589999999998895</v>
      </c>
      <c r="F297" s="207">
        <f t="shared" si="24"/>
        <v>139.9603598109131</v>
      </c>
      <c r="G297" s="85">
        <f t="shared" si="25"/>
        <v>327.95</v>
      </c>
      <c r="H297" s="92">
        <v>39</v>
      </c>
      <c r="I297" s="85">
        <v>630.24</v>
      </c>
      <c r="J297" s="85">
        <v>302.29</v>
      </c>
    </row>
    <row r="298" spans="1:10" ht="23.25">
      <c r="A298" s="90">
        <v>23975</v>
      </c>
      <c r="B298" s="92">
        <v>19</v>
      </c>
      <c r="C298" s="104">
        <v>86.2042</v>
      </c>
      <c r="D298" s="104">
        <v>86.4495</v>
      </c>
      <c r="E298" s="85">
        <f t="shared" si="23"/>
        <v>0.2453000000000003</v>
      </c>
      <c r="F298" s="207">
        <f t="shared" si="24"/>
        <v>881.77145116647</v>
      </c>
      <c r="G298" s="85">
        <f t="shared" si="25"/>
        <v>278.19</v>
      </c>
      <c r="H298" s="92">
        <v>40</v>
      </c>
      <c r="I298" s="85">
        <v>790.1</v>
      </c>
      <c r="J298" s="85">
        <v>511.91</v>
      </c>
    </row>
    <row r="299" spans="1:10" ht="23.25">
      <c r="A299" s="90"/>
      <c r="B299" s="92">
        <v>20</v>
      </c>
      <c r="C299" s="104">
        <v>87.4688</v>
      </c>
      <c r="D299" s="104">
        <v>87.7277</v>
      </c>
      <c r="E299" s="85">
        <f t="shared" si="23"/>
        <v>0.258899999999997</v>
      </c>
      <c r="F299" s="207">
        <f t="shared" si="24"/>
        <v>1039.8843234124477</v>
      </c>
      <c r="G299" s="85">
        <f t="shared" si="25"/>
        <v>248.9699999999999</v>
      </c>
      <c r="H299" s="92">
        <v>41</v>
      </c>
      <c r="I299" s="85">
        <v>794.43</v>
      </c>
      <c r="J299" s="85">
        <v>545.46</v>
      </c>
    </row>
    <row r="300" spans="1:10" ht="23.25">
      <c r="A300" s="90"/>
      <c r="B300" s="92">
        <v>21</v>
      </c>
      <c r="C300" s="104">
        <v>90.0866</v>
      </c>
      <c r="D300" s="104">
        <v>90.4035</v>
      </c>
      <c r="E300" s="85">
        <f t="shared" si="23"/>
        <v>0.31689999999998975</v>
      </c>
      <c r="F300" s="207">
        <f t="shared" si="24"/>
        <v>1028.8961038960704</v>
      </c>
      <c r="G300" s="85">
        <f t="shared" si="25"/>
        <v>308.00000000000006</v>
      </c>
      <c r="H300" s="92">
        <v>42</v>
      </c>
      <c r="I300" s="85">
        <v>728.59</v>
      </c>
      <c r="J300" s="85">
        <v>420.59</v>
      </c>
    </row>
    <row r="301" spans="1:10" ht="23.25">
      <c r="A301" s="90">
        <v>23998</v>
      </c>
      <c r="B301" s="92">
        <v>28</v>
      </c>
      <c r="C301" s="104">
        <v>91.7629</v>
      </c>
      <c r="D301" s="104">
        <v>91.828</v>
      </c>
      <c r="E301" s="85">
        <f t="shared" si="23"/>
        <v>0.06510000000000105</v>
      </c>
      <c r="F301" s="207">
        <f t="shared" si="24"/>
        <v>213.184006287458</v>
      </c>
      <c r="G301" s="85">
        <f t="shared" si="25"/>
        <v>305.37</v>
      </c>
      <c r="H301" s="92">
        <v>43</v>
      </c>
      <c r="I301" s="85">
        <v>835.77</v>
      </c>
      <c r="J301" s="85">
        <v>530.4</v>
      </c>
    </row>
    <row r="302" spans="1:10" ht="23.25">
      <c r="A302" s="90"/>
      <c r="B302" s="92">
        <v>29</v>
      </c>
      <c r="C302" s="104">
        <v>85.2667</v>
      </c>
      <c r="D302" s="104">
        <v>85.3352</v>
      </c>
      <c r="E302" s="85">
        <f aca="true" t="shared" si="26" ref="E302:E311">D302-C302</f>
        <v>0.06850000000000023</v>
      </c>
      <c r="F302" s="207">
        <f aca="true" t="shared" si="27" ref="F302:F311">((10^6)*E302/G302)</f>
        <v>198.99485808906903</v>
      </c>
      <c r="G302" s="85">
        <f aca="true" t="shared" si="28" ref="G302:G311">I302-J302</f>
        <v>344.23</v>
      </c>
      <c r="H302" s="92">
        <v>44</v>
      </c>
      <c r="I302" s="85">
        <v>713.86</v>
      </c>
      <c r="J302" s="85">
        <v>369.63</v>
      </c>
    </row>
    <row r="303" spans="1:10" ht="23.25">
      <c r="A303" s="90"/>
      <c r="B303" s="92">
        <v>30</v>
      </c>
      <c r="C303" s="104">
        <v>85.3325</v>
      </c>
      <c r="D303" s="104">
        <v>85.4015</v>
      </c>
      <c r="E303" s="85">
        <f t="shared" si="26"/>
        <v>0.06900000000000261</v>
      </c>
      <c r="F303" s="207">
        <f t="shared" si="27"/>
        <v>198.1904351572673</v>
      </c>
      <c r="G303" s="85">
        <f t="shared" si="28"/>
        <v>348.15000000000003</v>
      </c>
      <c r="H303" s="92">
        <v>45</v>
      </c>
      <c r="I303" s="85">
        <v>715.47</v>
      </c>
      <c r="J303" s="85">
        <v>367.32</v>
      </c>
    </row>
    <row r="304" spans="1:10" ht="23.25">
      <c r="A304" s="90">
        <v>24005</v>
      </c>
      <c r="B304" s="92">
        <v>31</v>
      </c>
      <c r="C304" s="104">
        <v>91.4029</v>
      </c>
      <c r="D304" s="104">
        <v>91.4067</v>
      </c>
      <c r="E304" s="85">
        <f t="shared" si="26"/>
        <v>0.0037999999999982492</v>
      </c>
      <c r="F304" s="207">
        <f t="shared" si="27"/>
        <v>13.460857244060396</v>
      </c>
      <c r="G304" s="85">
        <f t="shared" si="28"/>
        <v>282.29999999999995</v>
      </c>
      <c r="H304" s="92">
        <v>46</v>
      </c>
      <c r="I304" s="85">
        <v>825.38</v>
      </c>
      <c r="J304" s="85">
        <v>543.08</v>
      </c>
    </row>
    <row r="305" spans="1:10" ht="23.25">
      <c r="A305" s="90"/>
      <c r="B305" s="92">
        <v>32</v>
      </c>
      <c r="C305" s="104">
        <v>84.0017</v>
      </c>
      <c r="D305" s="104">
        <v>84.0072</v>
      </c>
      <c r="E305" s="85">
        <f t="shared" si="26"/>
        <v>0.00549999999999784</v>
      </c>
      <c r="F305" s="207">
        <f t="shared" si="27"/>
        <v>19.79556579325454</v>
      </c>
      <c r="G305" s="85">
        <f t="shared" si="28"/>
        <v>277.8399999999999</v>
      </c>
      <c r="H305" s="92">
        <v>47</v>
      </c>
      <c r="I305" s="85">
        <v>804.04</v>
      </c>
      <c r="J305" s="85">
        <v>526.2</v>
      </c>
    </row>
    <row r="306" spans="1:10" ht="23.25">
      <c r="A306" s="90"/>
      <c r="B306" s="92">
        <v>33</v>
      </c>
      <c r="C306" s="104">
        <v>88.4202</v>
      </c>
      <c r="D306" s="104">
        <v>88.4257</v>
      </c>
      <c r="E306" s="85">
        <f t="shared" si="26"/>
        <v>0.005500000000012051</v>
      </c>
      <c r="F306" s="207">
        <f t="shared" si="27"/>
        <v>18.30648382376531</v>
      </c>
      <c r="G306" s="85">
        <f t="shared" si="28"/>
        <v>300.44000000000005</v>
      </c>
      <c r="H306" s="92">
        <v>48</v>
      </c>
      <c r="I306" s="85">
        <v>846.72</v>
      </c>
      <c r="J306" s="85">
        <v>546.28</v>
      </c>
    </row>
    <row r="307" spans="1:10" ht="23.25">
      <c r="A307" s="90">
        <v>24011</v>
      </c>
      <c r="B307" s="92">
        <v>34</v>
      </c>
      <c r="C307" s="104">
        <v>87.0127</v>
      </c>
      <c r="D307" s="104">
        <v>87.0241</v>
      </c>
      <c r="E307" s="85">
        <f t="shared" si="26"/>
        <v>0.011400000000008959</v>
      </c>
      <c r="F307" s="207">
        <f t="shared" si="27"/>
        <v>34.85492402240792</v>
      </c>
      <c r="G307" s="85">
        <f t="shared" si="28"/>
        <v>327.07</v>
      </c>
      <c r="H307" s="92">
        <v>49</v>
      </c>
      <c r="I307" s="85">
        <v>662.13</v>
      </c>
      <c r="J307" s="85">
        <v>335.06</v>
      </c>
    </row>
    <row r="308" spans="1:10" ht="23.25">
      <c r="A308" s="90"/>
      <c r="B308" s="92">
        <v>35</v>
      </c>
      <c r="C308" s="104">
        <v>86.0961</v>
      </c>
      <c r="D308" s="104">
        <v>86.1063</v>
      </c>
      <c r="E308" s="85">
        <f t="shared" si="26"/>
        <v>0.010199999999997544</v>
      </c>
      <c r="F308" s="207">
        <f t="shared" si="27"/>
        <v>38.13369223866288</v>
      </c>
      <c r="G308" s="85">
        <f t="shared" si="28"/>
        <v>267.4799999999999</v>
      </c>
      <c r="H308" s="92">
        <v>50</v>
      </c>
      <c r="I308" s="85">
        <v>814.17</v>
      </c>
      <c r="J308" s="85">
        <v>546.69</v>
      </c>
    </row>
    <row r="309" spans="1:10" ht="23.25">
      <c r="A309" s="90"/>
      <c r="B309" s="92">
        <v>36</v>
      </c>
      <c r="C309" s="104">
        <v>90.6625</v>
      </c>
      <c r="D309" s="104">
        <v>90.6745</v>
      </c>
      <c r="E309" s="85">
        <f t="shared" si="26"/>
        <v>0.012000000000000455</v>
      </c>
      <c r="F309" s="207">
        <f t="shared" si="27"/>
        <v>40.62838569880977</v>
      </c>
      <c r="G309" s="85">
        <f t="shared" si="28"/>
        <v>295.36</v>
      </c>
      <c r="H309" s="92">
        <v>51</v>
      </c>
      <c r="I309" s="85">
        <v>784.75</v>
      </c>
      <c r="J309" s="85">
        <v>489.39</v>
      </c>
    </row>
    <row r="310" spans="1:10" ht="23.25">
      <c r="A310" s="90">
        <v>24019</v>
      </c>
      <c r="B310" s="92">
        <v>22</v>
      </c>
      <c r="C310" s="104">
        <v>86.1805</v>
      </c>
      <c r="D310" s="104">
        <v>86.2036</v>
      </c>
      <c r="E310" s="85">
        <f t="shared" si="26"/>
        <v>0.023099999999999454</v>
      </c>
      <c r="F310" s="207">
        <f t="shared" si="27"/>
        <v>93.71196754563672</v>
      </c>
      <c r="G310" s="85">
        <f t="shared" si="28"/>
        <v>246.5</v>
      </c>
      <c r="H310" s="92">
        <v>52</v>
      </c>
      <c r="I310" s="85">
        <v>769.49</v>
      </c>
      <c r="J310" s="85">
        <v>522.99</v>
      </c>
    </row>
    <row r="311" spans="1:10" ht="23.25">
      <c r="A311" s="90"/>
      <c r="B311" s="92">
        <v>23</v>
      </c>
      <c r="C311" s="104">
        <v>87.6834</v>
      </c>
      <c r="D311" s="104">
        <v>87.7126</v>
      </c>
      <c r="E311" s="85">
        <f t="shared" si="26"/>
        <v>0.02919999999998879</v>
      </c>
      <c r="F311" s="207">
        <f t="shared" si="27"/>
        <v>102.87485907549603</v>
      </c>
      <c r="G311" s="85">
        <f t="shared" si="28"/>
        <v>283.84</v>
      </c>
      <c r="H311" s="92">
        <v>53</v>
      </c>
      <c r="I311" s="85">
        <v>632.64</v>
      </c>
      <c r="J311" s="85">
        <v>348.8</v>
      </c>
    </row>
    <row r="312" spans="1:10" ht="23.25">
      <c r="A312" s="90"/>
      <c r="B312" s="92">
        <v>24</v>
      </c>
      <c r="C312" s="104">
        <v>87.8836</v>
      </c>
      <c r="D312" s="104">
        <v>87.9102</v>
      </c>
      <c r="E312" s="85">
        <f aca="true" t="shared" si="29" ref="E312:E321">D312-C312</f>
        <v>0.026600000000001955</v>
      </c>
      <c r="F312" s="207">
        <f aca="true" t="shared" si="30" ref="F312:F321">((10^6)*E312/G312)</f>
        <v>93.90665819389238</v>
      </c>
      <c r="G312" s="85">
        <f aca="true" t="shared" si="31" ref="G312:G321">I312-J312</f>
        <v>283.26</v>
      </c>
      <c r="H312" s="92">
        <v>54</v>
      </c>
      <c r="I312" s="85">
        <v>740.36</v>
      </c>
      <c r="J312" s="85">
        <v>457.1</v>
      </c>
    </row>
    <row r="313" spans="1:10" ht="23.25">
      <c r="A313" s="90">
        <v>24026</v>
      </c>
      <c r="B313" s="92">
        <v>25</v>
      </c>
      <c r="C313" s="104">
        <v>87.2167</v>
      </c>
      <c r="D313" s="104">
        <v>87.2226</v>
      </c>
      <c r="E313" s="85">
        <f t="shared" si="29"/>
        <v>0.005899999999996908</v>
      </c>
      <c r="F313" s="207">
        <f t="shared" si="30"/>
        <v>23.409911518457758</v>
      </c>
      <c r="G313" s="85">
        <f t="shared" si="31"/>
        <v>252.02999999999997</v>
      </c>
      <c r="H313" s="92">
        <v>55</v>
      </c>
      <c r="I313" s="85">
        <v>638.8</v>
      </c>
      <c r="J313" s="85">
        <v>386.77</v>
      </c>
    </row>
    <row r="314" spans="1:10" ht="23.25">
      <c r="A314" s="90"/>
      <c r="B314" s="92">
        <v>26</v>
      </c>
      <c r="C314" s="104">
        <v>88.7321</v>
      </c>
      <c r="D314" s="104">
        <v>88.7367</v>
      </c>
      <c r="E314" s="85">
        <f t="shared" si="29"/>
        <v>0.004599999999996385</v>
      </c>
      <c r="F314" s="207">
        <f t="shared" si="30"/>
        <v>17.074981440224143</v>
      </c>
      <c r="G314" s="85">
        <f t="shared" si="31"/>
        <v>269.40000000000003</v>
      </c>
      <c r="H314" s="92">
        <v>56</v>
      </c>
      <c r="I314" s="85">
        <v>662.84</v>
      </c>
      <c r="J314" s="85">
        <v>393.44</v>
      </c>
    </row>
    <row r="315" spans="1:10" ht="23.25">
      <c r="A315" s="90"/>
      <c r="B315" s="92">
        <v>27</v>
      </c>
      <c r="C315" s="104">
        <v>88.0143</v>
      </c>
      <c r="D315" s="104">
        <v>88.0207</v>
      </c>
      <c r="E315" s="85">
        <f t="shared" si="29"/>
        <v>0.006399999999999295</v>
      </c>
      <c r="F315" s="207">
        <f t="shared" si="30"/>
        <v>24.31888133145607</v>
      </c>
      <c r="G315" s="85">
        <f t="shared" si="31"/>
        <v>263.1700000000001</v>
      </c>
      <c r="H315" s="92">
        <v>57</v>
      </c>
      <c r="I315" s="85">
        <v>773.44</v>
      </c>
      <c r="J315" s="85">
        <v>510.27</v>
      </c>
    </row>
    <row r="316" spans="1:10" ht="23.25">
      <c r="A316" s="90">
        <v>24033</v>
      </c>
      <c r="B316" s="92">
        <v>28</v>
      </c>
      <c r="C316" s="104">
        <v>91.7232</v>
      </c>
      <c r="D316" s="104">
        <v>91.7328</v>
      </c>
      <c r="E316" s="85">
        <f t="shared" si="29"/>
        <v>0.009599999999991837</v>
      </c>
      <c r="F316" s="207">
        <f t="shared" si="30"/>
        <v>37.58073987078425</v>
      </c>
      <c r="G316" s="85">
        <f t="shared" si="31"/>
        <v>255.45</v>
      </c>
      <c r="H316" s="92">
        <v>58</v>
      </c>
      <c r="I316" s="85">
        <v>619.63</v>
      </c>
      <c r="J316" s="85">
        <v>364.18</v>
      </c>
    </row>
    <row r="317" spans="1:10" ht="23.25">
      <c r="A317" s="90"/>
      <c r="B317" s="92">
        <v>29</v>
      </c>
      <c r="C317" s="104">
        <v>85.246</v>
      </c>
      <c r="D317" s="104">
        <v>85.2521</v>
      </c>
      <c r="E317" s="85">
        <f t="shared" si="29"/>
        <v>0.006100000000003547</v>
      </c>
      <c r="F317" s="207">
        <f t="shared" si="30"/>
        <v>24.62457613435955</v>
      </c>
      <c r="G317" s="85">
        <f t="shared" si="31"/>
        <v>247.71999999999997</v>
      </c>
      <c r="H317" s="92">
        <v>59</v>
      </c>
      <c r="I317" s="85">
        <v>679.05</v>
      </c>
      <c r="J317" s="85">
        <v>431.33</v>
      </c>
    </row>
    <row r="318" spans="1:10" ht="23.25">
      <c r="A318" s="90"/>
      <c r="B318" s="92">
        <v>30</v>
      </c>
      <c r="C318" s="104">
        <v>85.2952</v>
      </c>
      <c r="D318" s="104">
        <v>85.2993</v>
      </c>
      <c r="E318" s="85">
        <f t="shared" si="29"/>
        <v>0.004100000000008208</v>
      </c>
      <c r="F318" s="207">
        <f t="shared" si="30"/>
        <v>15.489818278016582</v>
      </c>
      <c r="G318" s="85">
        <f t="shared" si="31"/>
        <v>264.68999999999994</v>
      </c>
      <c r="H318" s="92">
        <v>60</v>
      </c>
      <c r="I318" s="85">
        <v>786.66</v>
      </c>
      <c r="J318" s="85">
        <v>521.97</v>
      </c>
    </row>
    <row r="319" spans="1:10" ht="23.25">
      <c r="A319" s="90">
        <v>24050</v>
      </c>
      <c r="B319" s="92">
        <v>22</v>
      </c>
      <c r="C319" s="104">
        <v>86.2413</v>
      </c>
      <c r="D319" s="104">
        <v>86.2571</v>
      </c>
      <c r="E319" s="85">
        <f t="shared" si="29"/>
        <v>0.015799999999998704</v>
      </c>
      <c r="F319" s="207">
        <f t="shared" si="30"/>
        <v>53.68124214316822</v>
      </c>
      <c r="G319" s="85">
        <f t="shared" si="31"/>
        <v>294.33000000000004</v>
      </c>
      <c r="H319" s="92">
        <v>61</v>
      </c>
      <c r="I319" s="85">
        <v>814.34</v>
      </c>
      <c r="J319" s="85">
        <v>520.01</v>
      </c>
    </row>
    <row r="320" spans="1:10" ht="23.25">
      <c r="A320" s="90"/>
      <c r="B320" s="92">
        <v>23</v>
      </c>
      <c r="C320" s="104">
        <v>87.781</v>
      </c>
      <c r="D320" s="104">
        <v>87.7959</v>
      </c>
      <c r="E320" s="85">
        <f t="shared" si="29"/>
        <v>0.014899999999997249</v>
      </c>
      <c r="F320" s="207">
        <f t="shared" si="30"/>
        <v>53.21428571427589</v>
      </c>
      <c r="G320" s="85">
        <f t="shared" si="31"/>
        <v>280</v>
      </c>
      <c r="H320" s="92">
        <v>62</v>
      </c>
      <c r="I320" s="85">
        <v>827.17</v>
      </c>
      <c r="J320" s="85">
        <v>547.17</v>
      </c>
    </row>
    <row r="321" spans="1:10" ht="23.25">
      <c r="A321" s="90"/>
      <c r="B321" s="92">
        <v>24</v>
      </c>
      <c r="C321" s="104">
        <v>87.9361</v>
      </c>
      <c r="D321" s="104">
        <v>87.9527</v>
      </c>
      <c r="E321" s="85">
        <f t="shared" si="29"/>
        <v>0.01659999999999684</v>
      </c>
      <c r="F321" s="207">
        <f t="shared" si="30"/>
        <v>52.78890796920701</v>
      </c>
      <c r="G321" s="85">
        <f t="shared" si="31"/>
        <v>314.46000000000004</v>
      </c>
      <c r="H321" s="92">
        <v>63</v>
      </c>
      <c r="I321" s="85">
        <v>685.96</v>
      </c>
      <c r="J321" s="85">
        <v>371.5</v>
      </c>
    </row>
    <row r="322" spans="1:10" ht="23.25">
      <c r="A322" s="90">
        <v>24063</v>
      </c>
      <c r="B322" s="92">
        <v>25</v>
      </c>
      <c r="C322" s="104">
        <v>87.2793</v>
      </c>
      <c r="D322" s="104">
        <v>87.2862</v>
      </c>
      <c r="E322" s="85">
        <f>D322-C322</f>
        <v>0.006899999999987472</v>
      </c>
      <c r="F322" s="207">
        <f>((10^6)*E322/G322)</f>
        <v>23.75705825639537</v>
      </c>
      <c r="G322" s="85">
        <f>I322-J322</f>
        <v>290.44</v>
      </c>
      <c r="H322" s="92">
        <v>64</v>
      </c>
      <c r="I322" s="85">
        <v>722.02</v>
      </c>
      <c r="J322" s="85">
        <v>431.58</v>
      </c>
    </row>
    <row r="323" spans="1:10" ht="23.25">
      <c r="A323" s="90"/>
      <c r="B323" s="92">
        <v>26</v>
      </c>
      <c r="C323" s="104">
        <v>88.8124</v>
      </c>
      <c r="D323" s="104">
        <v>88.8254</v>
      </c>
      <c r="E323" s="85">
        <f>D323-C323</f>
        <v>0.01300000000000523</v>
      </c>
      <c r="F323" s="207">
        <f>((10^6)*E323/G323)</f>
        <v>44.945374083823914</v>
      </c>
      <c r="G323" s="85">
        <f>I323-J323</f>
        <v>289.24</v>
      </c>
      <c r="H323" s="92">
        <v>65</v>
      </c>
      <c r="I323" s="85">
        <v>853.57</v>
      </c>
      <c r="J323" s="85">
        <v>564.33</v>
      </c>
    </row>
    <row r="324" spans="1:10" ht="23.25">
      <c r="A324" s="90"/>
      <c r="B324" s="92">
        <v>27</v>
      </c>
      <c r="C324" s="104">
        <v>88.0704</v>
      </c>
      <c r="D324" s="104">
        <v>88.0812</v>
      </c>
      <c r="E324" s="85">
        <f>D324-C324</f>
        <v>0.01079999999998904</v>
      </c>
      <c r="F324" s="207">
        <f>((10^6)*E324/G324)</f>
        <v>34.1555977229255</v>
      </c>
      <c r="G324" s="85">
        <f>I324-J324</f>
        <v>316.19999999999993</v>
      </c>
      <c r="H324" s="92">
        <v>66</v>
      </c>
      <c r="I324" s="85">
        <v>850.67</v>
      </c>
      <c r="J324" s="85">
        <v>534.47</v>
      </c>
    </row>
    <row r="325" spans="1:10" ht="23.25">
      <c r="A325" s="90">
        <v>24083</v>
      </c>
      <c r="B325" s="92">
        <v>25</v>
      </c>
      <c r="C325" s="104">
        <v>87.2701</v>
      </c>
      <c r="D325" s="104">
        <v>87.2749</v>
      </c>
      <c r="E325" s="85">
        <f>D325-C325</f>
        <v>0.004800000000003024</v>
      </c>
      <c r="F325" s="207">
        <f>((10^6)*E325/G325)</f>
        <v>15.030060120249953</v>
      </c>
      <c r="G325" s="85">
        <f>I325-J325</f>
        <v>319.35999999999996</v>
      </c>
      <c r="H325" s="92">
        <v>67</v>
      </c>
      <c r="I325" s="85">
        <v>702.66</v>
      </c>
      <c r="J325" s="85">
        <v>383.3</v>
      </c>
    </row>
    <row r="326" spans="1:10" ht="23.25">
      <c r="A326" s="90"/>
      <c r="B326" s="92">
        <v>26</v>
      </c>
      <c r="C326" s="104">
        <v>88.77</v>
      </c>
      <c r="D326" s="104">
        <v>88.7765</v>
      </c>
      <c r="E326" s="85">
        <f>D326-C326</f>
        <v>0.006500000000002615</v>
      </c>
      <c r="F326" s="207">
        <f>((10^6)*E326/G326)</f>
        <v>21.185750138530732</v>
      </c>
      <c r="G326" s="85">
        <f>I326-J326</f>
        <v>306.81000000000006</v>
      </c>
      <c r="H326" s="92">
        <v>68</v>
      </c>
      <c r="I326" s="85">
        <v>819.72</v>
      </c>
      <c r="J326" s="85">
        <v>512.91</v>
      </c>
    </row>
    <row r="327" spans="1:10" ht="23.25">
      <c r="A327" s="90"/>
      <c r="B327" s="92">
        <v>27</v>
      </c>
      <c r="C327" s="104">
        <v>88.0552</v>
      </c>
      <c r="D327" s="104">
        <v>88.0626</v>
      </c>
      <c r="E327" s="85">
        <f aca="true" t="shared" si="32" ref="E327:E332">D327-C327</f>
        <v>0.00740000000000407</v>
      </c>
      <c r="F327" s="207">
        <f aca="true" t="shared" si="33" ref="F327:F332">((10^6)*E327/G327)</f>
        <v>27.591349739015918</v>
      </c>
      <c r="G327" s="85">
        <f aca="true" t="shared" si="34" ref="G327:G332">I327-J327</f>
        <v>268.20000000000005</v>
      </c>
      <c r="H327" s="92">
        <v>69</v>
      </c>
      <c r="I327" s="85">
        <v>820.62</v>
      </c>
      <c r="J327" s="85">
        <v>552.42</v>
      </c>
    </row>
    <row r="328" spans="1:10" ht="23.25">
      <c r="A328" s="90">
        <v>24091</v>
      </c>
      <c r="B328" s="92">
        <v>28</v>
      </c>
      <c r="C328" s="104">
        <v>91.7621</v>
      </c>
      <c r="D328" s="104">
        <v>91.7679</v>
      </c>
      <c r="E328" s="85">
        <f t="shared" si="32"/>
        <v>0.005799999999993588</v>
      </c>
      <c r="F328" s="207">
        <f t="shared" si="33"/>
        <v>19.13433623645285</v>
      </c>
      <c r="G328" s="85">
        <f t="shared" si="34"/>
        <v>303.12</v>
      </c>
      <c r="H328" s="92">
        <v>70</v>
      </c>
      <c r="I328" s="85">
        <v>701.51</v>
      </c>
      <c r="J328" s="85">
        <v>398.39</v>
      </c>
    </row>
    <row r="329" spans="1:10" ht="23.25">
      <c r="A329" s="90"/>
      <c r="B329" s="92">
        <v>29</v>
      </c>
      <c r="C329" s="104">
        <v>85.2728</v>
      </c>
      <c r="D329" s="104">
        <v>85.2793</v>
      </c>
      <c r="E329" s="85">
        <f t="shared" si="32"/>
        <v>0.006500000000002615</v>
      </c>
      <c r="F329" s="207">
        <f t="shared" si="33"/>
        <v>18.144260830735302</v>
      </c>
      <c r="G329" s="85">
        <f t="shared" si="34"/>
        <v>358.24</v>
      </c>
      <c r="H329" s="92">
        <v>71</v>
      </c>
      <c r="I329" s="85">
        <v>687.61</v>
      </c>
      <c r="J329" s="85">
        <v>329.37</v>
      </c>
    </row>
    <row r="330" spans="1:10" ht="23.25">
      <c r="A330" s="90"/>
      <c r="B330" s="92">
        <v>30</v>
      </c>
      <c r="C330" s="104">
        <v>85.3387</v>
      </c>
      <c r="D330" s="104">
        <v>85.3449</v>
      </c>
      <c r="E330" s="85">
        <f t="shared" si="32"/>
        <v>0.006199999999992656</v>
      </c>
      <c r="F330" s="207">
        <f t="shared" si="33"/>
        <v>19.815903860881665</v>
      </c>
      <c r="G330" s="85">
        <f t="shared" si="34"/>
        <v>312.88</v>
      </c>
      <c r="H330" s="92">
        <v>72</v>
      </c>
      <c r="I330" s="85">
        <v>705.77</v>
      </c>
      <c r="J330" s="85">
        <v>392.89</v>
      </c>
    </row>
    <row r="331" spans="1:10" ht="23.25">
      <c r="A331" s="90">
        <v>24116</v>
      </c>
      <c r="B331" s="92">
        <v>7</v>
      </c>
      <c r="C331" s="104">
        <v>86.4206</v>
      </c>
      <c r="D331" s="104">
        <v>86.4322</v>
      </c>
      <c r="E331" s="85">
        <f t="shared" si="32"/>
        <v>0.011600000000001387</v>
      </c>
      <c r="F331" s="207">
        <f t="shared" si="33"/>
        <v>36.646237442349744</v>
      </c>
      <c r="G331" s="85">
        <f t="shared" si="34"/>
        <v>316.53999999999996</v>
      </c>
      <c r="H331" s="92">
        <v>73</v>
      </c>
      <c r="I331" s="85">
        <v>682.43</v>
      </c>
      <c r="J331" s="85">
        <v>365.89</v>
      </c>
    </row>
    <row r="332" spans="1:10" ht="23.25">
      <c r="A332" s="90"/>
      <c r="B332" s="92">
        <v>8</v>
      </c>
      <c r="C332" s="104">
        <v>84.8213</v>
      </c>
      <c r="D332" s="104">
        <v>84.8327</v>
      </c>
      <c r="E332" s="85">
        <f t="shared" si="32"/>
        <v>0.011400000000008959</v>
      </c>
      <c r="F332" s="207">
        <f t="shared" si="33"/>
        <v>39.37959860447324</v>
      </c>
      <c r="G332" s="85">
        <f t="shared" si="34"/>
        <v>289.49</v>
      </c>
      <c r="H332" s="92">
        <v>74</v>
      </c>
      <c r="I332" s="85">
        <v>653.1</v>
      </c>
      <c r="J332" s="85">
        <v>363.61</v>
      </c>
    </row>
    <row r="333" spans="1:10" ht="23.25">
      <c r="A333" s="90"/>
      <c r="B333" s="92">
        <v>9</v>
      </c>
      <c r="C333" s="104">
        <v>86.5866</v>
      </c>
      <c r="D333" s="104">
        <v>86.5981</v>
      </c>
      <c r="E333" s="85">
        <f aca="true" t="shared" si="35" ref="E333:E340">D333-C333</f>
        <v>0.011499999999998067</v>
      </c>
      <c r="F333" s="207">
        <f aca="true" t="shared" si="36" ref="F333:F340">((10^6)*E333/G333)</f>
        <v>47.759458449263136</v>
      </c>
      <c r="G333" s="85">
        <f aca="true" t="shared" si="37" ref="G333:G340">I333-J333</f>
        <v>240.78999999999996</v>
      </c>
      <c r="H333" s="92">
        <v>75</v>
      </c>
      <c r="I333" s="85">
        <v>799.48</v>
      </c>
      <c r="J333" s="85">
        <v>558.69</v>
      </c>
    </row>
    <row r="334" spans="1:10" ht="23.25">
      <c r="A334" s="90">
        <v>24131</v>
      </c>
      <c r="B334" s="92">
        <v>10</v>
      </c>
      <c r="C334" s="104">
        <v>85.1181</v>
      </c>
      <c r="D334" s="104">
        <v>85.1248</v>
      </c>
      <c r="E334" s="85">
        <f t="shared" si="35"/>
        <v>0.006699999999995043</v>
      </c>
      <c r="F334" s="207">
        <f t="shared" si="36"/>
        <v>25.988130793976357</v>
      </c>
      <c r="G334" s="85">
        <f t="shared" si="37"/>
        <v>257.80999999999995</v>
      </c>
      <c r="H334" s="92">
        <v>76</v>
      </c>
      <c r="I334" s="85">
        <v>807</v>
      </c>
      <c r="J334" s="85">
        <v>549.19</v>
      </c>
    </row>
    <row r="335" spans="1:10" ht="23.25">
      <c r="A335" s="90"/>
      <c r="B335" s="92">
        <v>11</v>
      </c>
      <c r="C335" s="104">
        <v>86.1227</v>
      </c>
      <c r="D335" s="104">
        <v>86.1317</v>
      </c>
      <c r="E335" s="85">
        <f t="shared" si="35"/>
        <v>0.009000000000000341</v>
      </c>
      <c r="F335" s="207">
        <f t="shared" si="36"/>
        <v>30.347990288644255</v>
      </c>
      <c r="G335" s="85">
        <f t="shared" si="37"/>
        <v>296.56000000000006</v>
      </c>
      <c r="H335" s="92">
        <v>77</v>
      </c>
      <c r="I335" s="85">
        <v>690.08</v>
      </c>
      <c r="J335" s="85">
        <v>393.52</v>
      </c>
    </row>
    <row r="336" spans="1:10" ht="23.25">
      <c r="A336" s="90"/>
      <c r="B336" s="92">
        <v>12</v>
      </c>
      <c r="C336" s="104">
        <v>84.8686</v>
      </c>
      <c r="D336" s="104">
        <v>84.8863</v>
      </c>
      <c r="E336" s="85">
        <f t="shared" si="35"/>
        <v>0.017700000000004934</v>
      </c>
      <c r="F336" s="207">
        <f t="shared" si="36"/>
        <v>64.29816913689675</v>
      </c>
      <c r="G336" s="85">
        <f t="shared" si="37"/>
        <v>275.28</v>
      </c>
      <c r="H336" s="92">
        <v>78</v>
      </c>
      <c r="I336" s="85">
        <v>825.75</v>
      </c>
      <c r="J336" s="85">
        <v>550.47</v>
      </c>
    </row>
    <row r="337" spans="1:10" ht="23.25">
      <c r="A337" s="90">
        <v>24161</v>
      </c>
      <c r="B337" s="92">
        <v>28</v>
      </c>
      <c r="C337" s="104">
        <v>91.7491</v>
      </c>
      <c r="D337" s="104">
        <v>91.7547</v>
      </c>
      <c r="E337" s="85">
        <f t="shared" si="35"/>
        <v>0.00560000000000116</v>
      </c>
      <c r="F337" s="207">
        <f t="shared" si="36"/>
        <v>18.849506883439897</v>
      </c>
      <c r="G337" s="85">
        <f t="shared" si="37"/>
        <v>297.09000000000003</v>
      </c>
      <c r="H337" s="92">
        <v>79</v>
      </c>
      <c r="I337" s="85">
        <v>827.58</v>
      </c>
      <c r="J337" s="85">
        <v>530.49</v>
      </c>
    </row>
    <row r="338" spans="1:10" ht="23.25">
      <c r="A338" s="90"/>
      <c r="B338" s="92">
        <v>29</v>
      </c>
      <c r="C338" s="104">
        <v>85.2456</v>
      </c>
      <c r="D338" s="104">
        <v>85.2475</v>
      </c>
      <c r="E338" s="85">
        <f t="shared" si="35"/>
        <v>0.00190000000000623</v>
      </c>
      <c r="F338" s="207">
        <f t="shared" si="36"/>
        <v>5.924909567189193</v>
      </c>
      <c r="G338" s="85">
        <f t="shared" si="37"/>
        <v>320.67999999999995</v>
      </c>
      <c r="H338" s="92">
        <v>80</v>
      </c>
      <c r="I338" s="85">
        <v>630.68</v>
      </c>
      <c r="J338" s="85">
        <v>310</v>
      </c>
    </row>
    <row r="339" spans="1:10" ht="23.25">
      <c r="A339" s="90"/>
      <c r="B339" s="92">
        <v>30</v>
      </c>
      <c r="C339" s="104">
        <v>85.332</v>
      </c>
      <c r="D339" s="104">
        <v>85.333</v>
      </c>
      <c r="E339" s="85">
        <f t="shared" si="35"/>
        <v>0.0010000000000047748</v>
      </c>
      <c r="F339" s="207">
        <f t="shared" si="36"/>
        <v>3.8175224279624915</v>
      </c>
      <c r="G339" s="85">
        <f t="shared" si="37"/>
        <v>261.95000000000005</v>
      </c>
      <c r="H339" s="92">
        <v>81</v>
      </c>
      <c r="I339" s="85">
        <v>813.2</v>
      </c>
      <c r="J339" s="85">
        <v>551.25</v>
      </c>
    </row>
    <row r="340" spans="1:10" ht="23.25">
      <c r="A340" s="90">
        <v>24187</v>
      </c>
      <c r="B340" s="92">
        <v>22</v>
      </c>
      <c r="C340" s="104">
        <v>86.222</v>
      </c>
      <c r="D340" s="104">
        <v>86.2244</v>
      </c>
      <c r="E340" s="85">
        <f t="shared" si="35"/>
        <v>0.0024000000000086175</v>
      </c>
      <c r="F340" s="207">
        <f t="shared" si="36"/>
        <v>8.045321980518981</v>
      </c>
      <c r="G340" s="85">
        <f t="shared" si="37"/>
        <v>298.31000000000006</v>
      </c>
      <c r="H340" s="92">
        <v>82</v>
      </c>
      <c r="I340" s="85">
        <v>818.96</v>
      </c>
      <c r="J340" s="85">
        <v>520.65</v>
      </c>
    </row>
    <row r="341" spans="1:10" ht="23.25">
      <c r="A341" s="90"/>
      <c r="B341" s="92">
        <v>23</v>
      </c>
      <c r="C341" s="104">
        <v>87.7115</v>
      </c>
      <c r="D341" s="104">
        <v>87.7153</v>
      </c>
      <c r="E341" s="85">
        <f>D341-C341</f>
        <v>0.0037999999999982492</v>
      </c>
      <c r="F341" s="207">
        <f>((10^6)*E341/G341)</f>
        <v>15.305916945254157</v>
      </c>
      <c r="G341" s="85">
        <f>I341-J341</f>
        <v>248.26999999999998</v>
      </c>
      <c r="H341" s="92">
        <v>83</v>
      </c>
      <c r="I341" s="85">
        <v>794.74</v>
      </c>
      <c r="J341" s="85">
        <v>546.47</v>
      </c>
    </row>
    <row r="342" spans="1:10" s="181" customFormat="1" ht="24" thickBot="1">
      <c r="A342" s="171"/>
      <c r="B342" s="172">
        <v>24</v>
      </c>
      <c r="C342" s="173">
        <v>87.9304</v>
      </c>
      <c r="D342" s="173">
        <v>87.9376</v>
      </c>
      <c r="E342" s="179">
        <f>D342-C342</f>
        <v>0.007199999999997431</v>
      </c>
      <c r="F342" s="233">
        <f>((10^6)*E342/G342)</f>
        <v>24.567509468718836</v>
      </c>
      <c r="G342" s="179">
        <f>I342-J342</f>
        <v>293.07000000000005</v>
      </c>
      <c r="H342" s="172">
        <v>84</v>
      </c>
      <c r="I342" s="179">
        <v>841.44</v>
      </c>
      <c r="J342" s="179">
        <v>548.37</v>
      </c>
    </row>
    <row r="343" spans="1:10" ht="24" thickTop="1">
      <c r="A343" s="112"/>
      <c r="B343" s="113"/>
      <c r="C343" s="114"/>
      <c r="D343" s="114"/>
      <c r="E343" s="119">
        <f>D343-C343</f>
        <v>0</v>
      </c>
      <c r="F343" s="204" t="e">
        <f>((10^6)*E343/G343)</f>
        <v>#DIV/0!</v>
      </c>
      <c r="G343" s="119">
        <f>I343-J343</f>
        <v>0</v>
      </c>
      <c r="H343" s="113"/>
      <c r="I343" s="119"/>
      <c r="J343" s="119"/>
    </row>
  </sheetData>
  <sheetProtection/>
  <mergeCells count="1">
    <mergeCell ref="A1:J1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2:AN123"/>
  <sheetViews>
    <sheetView zoomScale="89" zoomScaleNormal="89" zoomScalePageLayoutView="0" workbookViewId="0" topLeftCell="A118">
      <selection activeCell="E125" sqref="E125"/>
    </sheetView>
  </sheetViews>
  <sheetFormatPr defaultColWidth="9.140625" defaultRowHeight="23.25"/>
  <cols>
    <col min="1" max="1" width="9.57421875" style="1" bestFit="1" customWidth="1"/>
    <col min="2" max="2" width="9.140625" style="2" customWidth="1"/>
    <col min="3" max="3" width="12.28125" style="50" customWidth="1"/>
    <col min="4" max="4" width="12.00390625" style="47" customWidth="1"/>
    <col min="5" max="7" width="12.57421875" style="47" customWidth="1"/>
    <col min="8" max="8" width="13.8515625" style="47" customWidth="1"/>
    <col min="9" max="9" width="13.7109375" style="2" customWidth="1"/>
    <col min="10" max="12" width="12.7109375" style="158" customWidth="1"/>
    <col min="13" max="14" width="12.7109375" style="1" customWidth="1"/>
    <col min="15" max="17" width="10.7109375" style="1" customWidth="1"/>
    <col min="18" max="18" width="12.7109375" style="1" customWidth="1"/>
    <col min="19" max="21" width="12.00390625" style="1" customWidth="1"/>
    <col min="22" max="22" width="12.28125" style="1" customWidth="1"/>
    <col min="23" max="23" width="12.57421875" style="1" customWidth="1"/>
    <col min="24" max="24" width="9.57421875" style="1" bestFit="1" customWidth="1"/>
    <col min="25" max="25" width="10.7109375" style="1" bestFit="1" customWidth="1"/>
    <col min="26" max="26" width="9.57421875" style="1" bestFit="1" customWidth="1"/>
    <col min="27" max="27" width="11.8515625" style="1" bestFit="1" customWidth="1"/>
    <col min="28" max="28" width="9.140625" style="1" customWidth="1"/>
    <col min="29" max="29" width="10.57421875" style="1" customWidth="1"/>
    <col min="30" max="16384" width="9.140625" style="1" customWidth="1"/>
  </cols>
  <sheetData>
    <row r="2" spans="3:14" ht="29.25">
      <c r="C2" s="63" t="s">
        <v>0</v>
      </c>
      <c r="D2" s="55"/>
      <c r="E2" s="55"/>
      <c r="F2" s="55"/>
      <c r="G2" s="55"/>
      <c r="H2" s="55"/>
      <c r="M2" s="3"/>
      <c r="N2" s="3"/>
    </row>
    <row r="3" spans="3:8" ht="24">
      <c r="C3" s="50" t="s">
        <v>92</v>
      </c>
      <c r="H3" s="47" t="s">
        <v>1</v>
      </c>
    </row>
    <row r="4" spans="3:8" ht="24">
      <c r="C4" s="50" t="s">
        <v>93</v>
      </c>
      <c r="H4" s="47" t="s">
        <v>2</v>
      </c>
    </row>
    <row r="5" spans="3:8" ht="27.75" thickBot="1">
      <c r="C5" s="50" t="s">
        <v>128</v>
      </c>
      <c r="H5" s="47" t="s">
        <v>3</v>
      </c>
    </row>
    <row r="6" spans="3:14" ht="120">
      <c r="C6" s="64" t="s">
        <v>4</v>
      </c>
      <c r="D6" s="161" t="s">
        <v>5</v>
      </c>
      <c r="E6" s="56" t="s">
        <v>6</v>
      </c>
      <c r="F6" s="59"/>
      <c r="G6" s="60" t="s">
        <v>7</v>
      </c>
      <c r="H6" s="60" t="s">
        <v>8</v>
      </c>
      <c r="I6" s="4" t="s">
        <v>9</v>
      </c>
      <c r="J6" s="42"/>
      <c r="K6" s="42"/>
      <c r="L6" s="42"/>
      <c r="M6" s="5"/>
      <c r="N6" s="5"/>
    </row>
    <row r="7" spans="3:14" ht="72">
      <c r="C7" s="65"/>
      <c r="D7" s="57" t="s">
        <v>10</v>
      </c>
      <c r="E7" s="57" t="s">
        <v>11</v>
      </c>
      <c r="F7" s="57" t="s">
        <v>12</v>
      </c>
      <c r="G7" s="61" t="s">
        <v>13</v>
      </c>
      <c r="H7" s="57" t="s">
        <v>14</v>
      </c>
      <c r="I7" s="62"/>
      <c r="J7" s="42"/>
      <c r="K7" s="42"/>
      <c r="L7" s="42"/>
      <c r="M7" s="6"/>
      <c r="N7" s="6"/>
    </row>
    <row r="8" spans="3:36" ht="24">
      <c r="C8" s="66" t="s">
        <v>15</v>
      </c>
      <c r="D8" s="58" t="s">
        <v>16</v>
      </c>
      <c r="E8" s="58" t="s">
        <v>17</v>
      </c>
      <c r="F8" s="58" t="s">
        <v>18</v>
      </c>
      <c r="G8" s="58" t="s">
        <v>19</v>
      </c>
      <c r="H8" s="58" t="s">
        <v>20</v>
      </c>
      <c r="I8" s="36" t="s">
        <v>21</v>
      </c>
      <c r="J8" s="159"/>
      <c r="K8" s="159"/>
      <c r="L8" s="159"/>
      <c r="M8" s="7"/>
      <c r="N8" s="7"/>
      <c r="P8" s="3"/>
      <c r="Q8" s="3"/>
      <c r="R8" s="3"/>
      <c r="S8" s="3"/>
      <c r="T8" s="3"/>
      <c r="U8" s="3"/>
      <c r="V8" s="3"/>
      <c r="W8" s="3"/>
      <c r="X8" s="8"/>
      <c r="Z8" s="8"/>
      <c r="AB8" s="8"/>
      <c r="AD8" s="8"/>
      <c r="AF8" s="8"/>
      <c r="AH8" s="8"/>
      <c r="AJ8" s="8"/>
    </row>
    <row r="9" spans="1:37" s="9" customFormat="1" ht="24">
      <c r="A9" s="37"/>
      <c r="B9" s="38">
        <v>1</v>
      </c>
      <c r="C9" s="152">
        <v>22435</v>
      </c>
      <c r="D9" s="39">
        <v>344.16</v>
      </c>
      <c r="E9" s="39">
        <v>0.4</v>
      </c>
      <c r="F9" s="40">
        <f aca="true" t="shared" si="0" ref="F9:F36">E9*0.0864</f>
        <v>0.03456</v>
      </c>
      <c r="G9" s="12">
        <f>+AVERAGE(J9:L9)</f>
        <v>2.1346133333333333</v>
      </c>
      <c r="H9" s="42">
        <f>G9*F9</f>
        <v>0.0737722368</v>
      </c>
      <c r="I9" s="51" t="s">
        <v>40</v>
      </c>
      <c r="J9" s="153">
        <v>0</v>
      </c>
      <c r="K9" s="153">
        <v>6.40384</v>
      </c>
      <c r="L9" s="153">
        <v>0</v>
      </c>
      <c r="M9" s="41"/>
      <c r="N9" s="41"/>
      <c r="O9" s="37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</row>
    <row r="10" spans="1:37" s="9" customFormat="1" ht="24">
      <c r="A10" s="37"/>
      <c r="B10" s="38">
        <f aca="true" t="shared" si="1" ref="B10:B73">+B9+1</f>
        <v>2</v>
      </c>
      <c r="C10" s="152">
        <v>241569</v>
      </c>
      <c r="D10" s="39">
        <v>344.14</v>
      </c>
      <c r="E10" s="39">
        <v>0.49</v>
      </c>
      <c r="F10" s="40">
        <f t="shared" si="0"/>
        <v>0.042336</v>
      </c>
      <c r="G10" s="12">
        <f aca="true" t="shared" si="2" ref="G10:G22">+AVERAGE(J10:L10)</f>
        <v>4.931016666666667</v>
      </c>
      <c r="H10" s="42">
        <f aca="true" t="shared" si="3" ref="H10:H22">G10*F10</f>
        <v>0.20875952160000003</v>
      </c>
      <c r="I10" s="52" t="s">
        <v>41</v>
      </c>
      <c r="J10" s="153">
        <v>1.84993</v>
      </c>
      <c r="K10" s="153">
        <v>5.98176</v>
      </c>
      <c r="L10" s="153">
        <v>6.96136</v>
      </c>
      <c r="M10" s="41"/>
      <c r="N10" s="41"/>
      <c r="O10" s="37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</row>
    <row r="11" spans="1:37" s="9" customFormat="1" ht="24">
      <c r="A11" s="37"/>
      <c r="B11" s="38">
        <f t="shared" si="1"/>
        <v>3</v>
      </c>
      <c r="C11" s="153" t="s">
        <v>102</v>
      </c>
      <c r="D11" s="39">
        <v>344.995</v>
      </c>
      <c r="E11" s="39">
        <v>6.86</v>
      </c>
      <c r="F11" s="40">
        <f t="shared" si="0"/>
        <v>0.592704</v>
      </c>
      <c r="G11" s="12">
        <f t="shared" si="2"/>
        <v>147.6898666666667</v>
      </c>
      <c r="H11" s="42">
        <f t="shared" si="3"/>
        <v>87.53637473280001</v>
      </c>
      <c r="I11" s="52" t="s">
        <v>42</v>
      </c>
      <c r="J11" s="153">
        <v>153.40136</v>
      </c>
      <c r="K11" s="153">
        <v>153.19666</v>
      </c>
      <c r="L11" s="153">
        <v>136.47158</v>
      </c>
      <c r="M11" s="41"/>
      <c r="N11" s="41"/>
      <c r="O11" s="37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</row>
    <row r="12" spans="1:37" s="9" customFormat="1" ht="24">
      <c r="A12" s="37"/>
      <c r="B12" s="38">
        <f t="shared" si="1"/>
        <v>4</v>
      </c>
      <c r="C12" s="153" t="s">
        <v>96</v>
      </c>
      <c r="D12" s="39">
        <v>344.13</v>
      </c>
      <c r="E12" s="39">
        <v>0.35</v>
      </c>
      <c r="F12" s="40">
        <f t="shared" si="0"/>
        <v>0.03024</v>
      </c>
      <c r="G12" s="12">
        <f t="shared" si="2"/>
        <v>24.94721</v>
      </c>
      <c r="H12" s="42">
        <f t="shared" si="3"/>
        <v>0.7544036303999999</v>
      </c>
      <c r="I12" s="52" t="s">
        <v>43</v>
      </c>
      <c r="J12" s="153">
        <v>22.46803</v>
      </c>
      <c r="K12" s="153">
        <v>25.42124</v>
      </c>
      <c r="L12" s="153">
        <v>26.95236</v>
      </c>
      <c r="M12" s="41"/>
      <c r="N12" s="41"/>
      <c r="O12" s="37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</row>
    <row r="13" spans="1:37" s="9" customFormat="1" ht="24">
      <c r="A13" s="37"/>
      <c r="B13" s="38">
        <f t="shared" si="1"/>
        <v>5</v>
      </c>
      <c r="C13" s="153" t="s">
        <v>97</v>
      </c>
      <c r="D13" s="39">
        <v>344.25</v>
      </c>
      <c r="E13" s="39">
        <v>1.53</v>
      </c>
      <c r="F13" s="40">
        <f t="shared" si="0"/>
        <v>0.132192</v>
      </c>
      <c r="G13" s="12">
        <f t="shared" si="2"/>
        <v>32.71105</v>
      </c>
      <c r="H13" s="42">
        <f t="shared" si="3"/>
        <v>4.3241391216</v>
      </c>
      <c r="I13" s="38" t="s">
        <v>44</v>
      </c>
      <c r="J13" s="153">
        <v>36.98095</v>
      </c>
      <c r="K13" s="153">
        <v>36.6242</v>
      </c>
      <c r="L13" s="153">
        <v>24.528</v>
      </c>
      <c r="M13" s="41"/>
      <c r="N13" s="41"/>
      <c r="O13" s="37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</row>
    <row r="14" spans="1:37" s="9" customFormat="1" ht="24">
      <c r="A14" s="37"/>
      <c r="B14" s="38">
        <f t="shared" si="1"/>
        <v>6</v>
      </c>
      <c r="C14" s="153" t="s">
        <v>100</v>
      </c>
      <c r="D14" s="39">
        <v>344.15</v>
      </c>
      <c r="E14" s="39">
        <v>0.61</v>
      </c>
      <c r="F14" s="40">
        <f t="shared" si="0"/>
        <v>0.052704</v>
      </c>
      <c r="G14" s="12">
        <f t="shared" si="2"/>
        <v>41.01287666666666</v>
      </c>
      <c r="H14" s="42">
        <f t="shared" si="3"/>
        <v>2.16154265184</v>
      </c>
      <c r="I14" s="38" t="s">
        <v>45</v>
      </c>
      <c r="J14" s="153">
        <v>46.5453</v>
      </c>
      <c r="K14" s="153">
        <v>31.37656</v>
      </c>
      <c r="L14" s="153">
        <v>45.11677</v>
      </c>
      <c r="M14" s="41"/>
      <c r="N14" s="41"/>
      <c r="O14" s="37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</row>
    <row r="15" spans="1:15" ht="24">
      <c r="A15" s="6"/>
      <c r="B15" s="38">
        <f t="shared" si="1"/>
        <v>7</v>
      </c>
      <c r="C15" s="154" t="s">
        <v>101</v>
      </c>
      <c r="D15" s="43">
        <v>344.14</v>
      </c>
      <c r="E15" s="43">
        <v>5.92</v>
      </c>
      <c r="F15" s="40">
        <f t="shared" si="0"/>
        <v>0.511488</v>
      </c>
      <c r="G15" s="12">
        <f t="shared" si="2"/>
        <v>11.541603333333333</v>
      </c>
      <c r="H15" s="42">
        <f t="shared" si="3"/>
        <v>5.90339160576</v>
      </c>
      <c r="I15" s="53" t="s">
        <v>46</v>
      </c>
      <c r="J15" s="153">
        <v>4.63177</v>
      </c>
      <c r="K15" s="153">
        <v>11.53678</v>
      </c>
      <c r="L15" s="153">
        <v>18.45626</v>
      </c>
      <c r="M15" s="11"/>
      <c r="N15" s="11"/>
      <c r="O15" s="6"/>
    </row>
    <row r="16" spans="1:15" ht="24">
      <c r="A16" s="6"/>
      <c r="B16" s="38">
        <f t="shared" si="1"/>
        <v>8</v>
      </c>
      <c r="C16" s="42" t="s">
        <v>99</v>
      </c>
      <c r="D16" s="43">
        <v>344.39</v>
      </c>
      <c r="E16" s="43">
        <v>2.47</v>
      </c>
      <c r="F16" s="40">
        <f t="shared" si="0"/>
        <v>0.21340800000000001</v>
      </c>
      <c r="G16" s="12">
        <f t="shared" si="2"/>
        <v>64.21896333333333</v>
      </c>
      <c r="H16" s="42">
        <f t="shared" si="3"/>
        <v>13.704840527040002</v>
      </c>
      <c r="I16" s="53" t="s">
        <v>47</v>
      </c>
      <c r="J16" s="153">
        <v>60.63153</v>
      </c>
      <c r="K16" s="153">
        <v>79.60681</v>
      </c>
      <c r="L16" s="153">
        <v>52.41855</v>
      </c>
      <c r="M16" s="11"/>
      <c r="N16" s="11"/>
      <c r="O16" s="6"/>
    </row>
    <row r="17" spans="1:15" ht="24">
      <c r="A17" s="6"/>
      <c r="B17" s="38">
        <f t="shared" si="1"/>
        <v>9</v>
      </c>
      <c r="C17" s="42" t="s">
        <v>98</v>
      </c>
      <c r="D17" s="43">
        <v>344.22</v>
      </c>
      <c r="E17" s="43">
        <v>1.64</v>
      </c>
      <c r="F17" s="40">
        <f t="shared" si="0"/>
        <v>0.141696</v>
      </c>
      <c r="G17" s="12">
        <f t="shared" si="2"/>
        <v>122.28858333333334</v>
      </c>
      <c r="H17" s="42">
        <f t="shared" si="3"/>
        <v>17.327803103999997</v>
      </c>
      <c r="I17" s="53" t="s">
        <v>48</v>
      </c>
      <c r="J17" s="153">
        <v>95.76202</v>
      </c>
      <c r="K17" s="153">
        <v>148.89247</v>
      </c>
      <c r="L17" s="153">
        <v>122.21126</v>
      </c>
      <c r="M17" s="11"/>
      <c r="N17" s="11"/>
      <c r="O17" s="6"/>
    </row>
    <row r="18" spans="1:15" ht="24">
      <c r="A18" s="6"/>
      <c r="B18" s="38">
        <f t="shared" si="1"/>
        <v>10</v>
      </c>
      <c r="C18" s="42" t="s">
        <v>120</v>
      </c>
      <c r="D18" s="47">
        <v>345.78</v>
      </c>
      <c r="E18" s="43">
        <v>5.81</v>
      </c>
      <c r="F18" s="40">
        <f t="shared" si="0"/>
        <v>0.501984</v>
      </c>
      <c r="G18" s="12">
        <f t="shared" si="2"/>
        <v>106.51290333333334</v>
      </c>
      <c r="H18" s="42">
        <f t="shared" si="3"/>
        <v>53.46777326688</v>
      </c>
      <c r="I18" s="53" t="s">
        <v>49</v>
      </c>
      <c r="J18" s="153">
        <v>104.55876</v>
      </c>
      <c r="K18" s="153">
        <v>104.03072</v>
      </c>
      <c r="L18" s="153">
        <v>110.94923</v>
      </c>
      <c r="M18" s="11"/>
      <c r="N18" s="43">
        <v>354.78</v>
      </c>
      <c r="O18" s="6"/>
    </row>
    <row r="19" spans="1:15" ht="24">
      <c r="A19" s="6"/>
      <c r="B19" s="38">
        <f t="shared" si="1"/>
        <v>11</v>
      </c>
      <c r="C19" s="42" t="s">
        <v>119</v>
      </c>
      <c r="D19" s="43">
        <v>345.02</v>
      </c>
      <c r="E19" s="43">
        <v>8.67</v>
      </c>
      <c r="F19" s="40">
        <f t="shared" si="0"/>
        <v>0.7490880000000001</v>
      </c>
      <c r="G19" s="12">
        <f t="shared" si="2"/>
        <v>94.52062000000001</v>
      </c>
      <c r="H19" s="42">
        <f t="shared" si="3"/>
        <v>70.80426219456001</v>
      </c>
      <c r="I19" s="53" t="s">
        <v>50</v>
      </c>
      <c r="J19" s="153">
        <v>63.60867</v>
      </c>
      <c r="K19" s="153">
        <v>110.20696</v>
      </c>
      <c r="L19" s="153">
        <v>109.74623</v>
      </c>
      <c r="M19" s="11"/>
      <c r="N19" s="11"/>
      <c r="O19" s="6"/>
    </row>
    <row r="20" spans="1:15" ht="24">
      <c r="A20" s="6"/>
      <c r="B20" s="38">
        <f t="shared" si="1"/>
        <v>12</v>
      </c>
      <c r="C20" s="42" t="s">
        <v>118</v>
      </c>
      <c r="D20" s="43">
        <v>345.05</v>
      </c>
      <c r="E20" s="43">
        <v>8.19</v>
      </c>
      <c r="F20" s="40">
        <f t="shared" si="0"/>
        <v>0.707616</v>
      </c>
      <c r="G20" s="12">
        <f t="shared" si="2"/>
        <v>150.41249000000002</v>
      </c>
      <c r="H20" s="42">
        <f t="shared" si="3"/>
        <v>106.43428452384002</v>
      </c>
      <c r="I20" s="53" t="s">
        <v>51</v>
      </c>
      <c r="J20" s="153">
        <v>139.99082</v>
      </c>
      <c r="K20" s="153">
        <v>169.36832</v>
      </c>
      <c r="L20" s="153">
        <v>141.87833</v>
      </c>
      <c r="M20" s="11"/>
      <c r="N20" s="11"/>
      <c r="O20" s="6"/>
    </row>
    <row r="21" spans="1:15" ht="24">
      <c r="A21" s="6"/>
      <c r="B21" s="38">
        <f t="shared" si="1"/>
        <v>13</v>
      </c>
      <c r="C21" s="42" t="s">
        <v>117</v>
      </c>
      <c r="D21" s="43">
        <v>344.74</v>
      </c>
      <c r="E21" s="43">
        <v>5.19</v>
      </c>
      <c r="F21" s="40">
        <f t="shared" si="0"/>
        <v>0.44841600000000004</v>
      </c>
      <c r="G21" s="12">
        <f t="shared" si="2"/>
        <v>104.18490666666666</v>
      </c>
      <c r="H21" s="42">
        <f t="shared" si="3"/>
        <v>46.71817910784</v>
      </c>
      <c r="I21" s="53" t="s">
        <v>52</v>
      </c>
      <c r="J21" s="153">
        <v>94.95498</v>
      </c>
      <c r="K21" s="153">
        <v>104.10028</v>
      </c>
      <c r="L21" s="153">
        <v>113.49946</v>
      </c>
      <c r="M21" s="11"/>
      <c r="N21" s="11"/>
      <c r="O21" s="6"/>
    </row>
    <row r="22" spans="1:15" ht="24">
      <c r="A22" s="6"/>
      <c r="B22" s="38">
        <f t="shared" si="1"/>
        <v>14</v>
      </c>
      <c r="C22" s="42" t="s">
        <v>116</v>
      </c>
      <c r="D22" s="43">
        <v>344.53</v>
      </c>
      <c r="E22" s="43">
        <v>3.44</v>
      </c>
      <c r="F22" s="40">
        <f t="shared" si="0"/>
        <v>0.29721600000000004</v>
      </c>
      <c r="G22" s="12">
        <f t="shared" si="2"/>
        <v>47.854099999999995</v>
      </c>
      <c r="H22" s="42">
        <f t="shared" si="3"/>
        <v>14.2230041856</v>
      </c>
      <c r="I22" s="53" t="s">
        <v>53</v>
      </c>
      <c r="J22" s="153">
        <v>45.79577</v>
      </c>
      <c r="K22" s="153">
        <v>39.78855</v>
      </c>
      <c r="L22" s="153">
        <v>57.97798</v>
      </c>
      <c r="M22" s="11"/>
      <c r="N22" s="11"/>
      <c r="O22" s="6"/>
    </row>
    <row r="23" spans="1:15" ht="24">
      <c r="A23" s="6"/>
      <c r="B23" s="38">
        <f t="shared" si="1"/>
        <v>15</v>
      </c>
      <c r="C23" s="42" t="s">
        <v>115</v>
      </c>
      <c r="D23" s="43">
        <v>344.44</v>
      </c>
      <c r="E23" s="43">
        <v>1.37</v>
      </c>
      <c r="F23" s="40">
        <f t="shared" si="0"/>
        <v>0.11836800000000001</v>
      </c>
      <c r="G23" s="12">
        <f>+AVERAGE(J23:L23)</f>
        <v>25.30412</v>
      </c>
      <c r="H23" s="42">
        <f>G23*F23</f>
        <v>2.9951980761600003</v>
      </c>
      <c r="I23" s="53" t="s">
        <v>54</v>
      </c>
      <c r="J23" s="153">
        <v>34.02596</v>
      </c>
      <c r="K23" s="153">
        <v>24.00561</v>
      </c>
      <c r="L23" s="153">
        <v>17.88079</v>
      </c>
      <c r="M23" s="11"/>
      <c r="N23" s="11"/>
      <c r="O23" s="6"/>
    </row>
    <row r="24" spans="1:15" ht="24">
      <c r="A24" s="6"/>
      <c r="B24" s="38">
        <f t="shared" si="1"/>
        <v>16</v>
      </c>
      <c r="C24" s="42" t="s">
        <v>114</v>
      </c>
      <c r="D24" s="43">
        <v>344.28</v>
      </c>
      <c r="E24" s="43">
        <v>1.27</v>
      </c>
      <c r="F24" s="40">
        <f t="shared" si="0"/>
        <v>0.109728</v>
      </c>
      <c r="G24" s="12">
        <f>+AVERAGE(J24:L24)</f>
        <v>14.296669999999999</v>
      </c>
      <c r="H24" s="42">
        <f>G24*F24</f>
        <v>1.5687450057599999</v>
      </c>
      <c r="I24" s="53" t="s">
        <v>55</v>
      </c>
      <c r="J24" s="153">
        <v>24.12584</v>
      </c>
      <c r="K24" s="158">
        <v>8.56356</v>
      </c>
      <c r="L24" s="153">
        <v>10.20061</v>
      </c>
      <c r="M24" s="11"/>
      <c r="N24" s="11"/>
      <c r="O24" s="6"/>
    </row>
    <row r="25" spans="1:15" ht="24">
      <c r="A25" s="6"/>
      <c r="B25" s="38">
        <f t="shared" si="1"/>
        <v>17</v>
      </c>
      <c r="C25" s="42" t="s">
        <v>113</v>
      </c>
      <c r="D25" s="43">
        <v>344.22</v>
      </c>
      <c r="E25" s="43">
        <v>0.9</v>
      </c>
      <c r="F25" s="40">
        <f t="shared" si="0"/>
        <v>0.07776000000000001</v>
      </c>
      <c r="G25" s="12">
        <f>+AVERAGE(J25:L25)</f>
        <v>19.85849</v>
      </c>
      <c r="H25" s="42">
        <f>G25*F25</f>
        <v>1.5441961824000001</v>
      </c>
      <c r="I25" s="53" t="s">
        <v>56</v>
      </c>
      <c r="J25" s="153">
        <v>21.20066</v>
      </c>
      <c r="K25" s="153">
        <v>20.29021</v>
      </c>
      <c r="L25" s="153">
        <v>18.0846</v>
      </c>
      <c r="M25" s="11"/>
      <c r="N25" s="11"/>
      <c r="O25" s="6"/>
    </row>
    <row r="26" spans="1:15" ht="24">
      <c r="A26" s="6"/>
      <c r="B26" s="38">
        <f t="shared" si="1"/>
        <v>18</v>
      </c>
      <c r="C26" s="42" t="s">
        <v>112</v>
      </c>
      <c r="D26" s="43">
        <v>344.22</v>
      </c>
      <c r="E26" s="43">
        <v>0.7</v>
      </c>
      <c r="F26" s="40">
        <f t="shared" si="0"/>
        <v>0.06048</v>
      </c>
      <c r="G26" s="12">
        <f>+AVERAGE(J26:L26)</f>
        <v>13.717703333333333</v>
      </c>
      <c r="H26" s="42">
        <f>G26*F26</f>
        <v>0.8296466976</v>
      </c>
      <c r="I26" s="53" t="s">
        <v>57</v>
      </c>
      <c r="J26" s="153">
        <v>20.21188</v>
      </c>
      <c r="K26" s="153">
        <v>5.27952</v>
      </c>
      <c r="L26" s="153">
        <v>15.66171</v>
      </c>
      <c r="M26" s="11"/>
      <c r="N26" s="44"/>
      <c r="O26" s="6"/>
    </row>
    <row r="27" spans="1:15" ht="24">
      <c r="A27" s="6"/>
      <c r="B27" s="38">
        <f t="shared" si="1"/>
        <v>19</v>
      </c>
      <c r="C27" s="42" t="s">
        <v>111</v>
      </c>
      <c r="D27" s="43">
        <v>344.19</v>
      </c>
      <c r="E27" s="43">
        <v>0.55</v>
      </c>
      <c r="F27" s="40">
        <f t="shared" si="0"/>
        <v>0.04752000000000001</v>
      </c>
      <c r="G27" s="12">
        <f aca="true" t="shared" si="4" ref="G27:G32">+AVERAGE(J27:L27)</f>
        <v>12.49327</v>
      </c>
      <c r="H27" s="42">
        <f aca="true" t="shared" si="5" ref="H27:H32">G27*F27</f>
        <v>0.5936801904000001</v>
      </c>
      <c r="I27" s="53" t="s">
        <v>58</v>
      </c>
      <c r="J27" s="153">
        <v>11.46301</v>
      </c>
      <c r="K27" s="153">
        <v>17.76133</v>
      </c>
      <c r="L27" s="153">
        <v>8.25547</v>
      </c>
      <c r="M27" s="11"/>
      <c r="N27" s="11"/>
      <c r="O27" s="6"/>
    </row>
    <row r="28" spans="1:15" ht="24">
      <c r="A28" s="6"/>
      <c r="B28" s="38">
        <f t="shared" si="1"/>
        <v>20</v>
      </c>
      <c r="C28" s="42" t="s">
        <v>110</v>
      </c>
      <c r="D28" s="43">
        <v>344.16</v>
      </c>
      <c r="E28" s="43">
        <v>0.49</v>
      </c>
      <c r="F28" s="40">
        <f t="shared" si="0"/>
        <v>0.042336</v>
      </c>
      <c r="I28" s="53" t="s">
        <v>59</v>
      </c>
      <c r="J28" s="153">
        <v>0</v>
      </c>
      <c r="K28" s="153">
        <v>0</v>
      </c>
      <c r="L28" s="153">
        <v>0</v>
      </c>
      <c r="M28" s="11"/>
      <c r="N28" s="12">
        <f>+AVERAGE(J28:L28)</f>
        <v>0</v>
      </c>
      <c r="O28" s="42">
        <f>N28*F28</f>
        <v>0</v>
      </c>
    </row>
    <row r="29" spans="1:15" ht="24">
      <c r="A29" s="6"/>
      <c r="B29" s="38">
        <f t="shared" si="1"/>
        <v>21</v>
      </c>
      <c r="C29" s="42" t="s">
        <v>109</v>
      </c>
      <c r="D29" s="43">
        <v>344.16</v>
      </c>
      <c r="E29" s="43">
        <v>0.48</v>
      </c>
      <c r="F29" s="40">
        <f t="shared" si="0"/>
        <v>0.041472</v>
      </c>
      <c r="I29" s="53" t="s">
        <v>60</v>
      </c>
      <c r="J29" s="153">
        <v>0</v>
      </c>
      <c r="K29" s="153">
        <v>0</v>
      </c>
      <c r="L29" s="153">
        <v>0</v>
      </c>
      <c r="M29" s="11"/>
      <c r="N29" s="12">
        <f>+AVERAGE(J29:L29)</f>
        <v>0</v>
      </c>
      <c r="O29" s="42">
        <f>N29*F29</f>
        <v>0</v>
      </c>
    </row>
    <row r="30" spans="1:15" ht="24">
      <c r="A30" s="6" t="s">
        <v>103</v>
      </c>
      <c r="B30" s="38">
        <f t="shared" si="1"/>
        <v>22</v>
      </c>
      <c r="C30" s="42" t="s">
        <v>108</v>
      </c>
      <c r="D30" s="43">
        <v>344.14</v>
      </c>
      <c r="E30" s="43">
        <v>0.37</v>
      </c>
      <c r="F30" s="40">
        <f t="shared" si="0"/>
        <v>0.031968</v>
      </c>
      <c r="G30" s="12">
        <f t="shared" si="4"/>
        <v>6.119326666666667</v>
      </c>
      <c r="H30" s="42">
        <f>G30*F30</f>
        <v>0.19562263488000003</v>
      </c>
      <c r="I30" s="53" t="s">
        <v>61</v>
      </c>
      <c r="J30" s="153">
        <v>3.92208</v>
      </c>
      <c r="K30" s="153">
        <v>14.4359</v>
      </c>
      <c r="L30" s="153">
        <v>0</v>
      </c>
      <c r="M30" s="11"/>
      <c r="N30" s="11"/>
      <c r="O30" s="6"/>
    </row>
    <row r="31" spans="1:15" ht="24">
      <c r="A31" s="6"/>
      <c r="B31" s="38">
        <f t="shared" si="1"/>
        <v>23</v>
      </c>
      <c r="C31" s="42" t="s">
        <v>104</v>
      </c>
      <c r="D31" s="43">
        <v>344.14</v>
      </c>
      <c r="E31" s="43">
        <v>0.35</v>
      </c>
      <c r="F31" s="40">
        <f t="shared" si="0"/>
        <v>0.03024</v>
      </c>
      <c r="G31" s="12">
        <f t="shared" si="4"/>
        <v>3.421936666666667</v>
      </c>
      <c r="H31" s="42">
        <f t="shared" si="5"/>
        <v>0.1034793648</v>
      </c>
      <c r="I31" s="53" t="s">
        <v>62</v>
      </c>
      <c r="J31" s="153">
        <v>0</v>
      </c>
      <c r="K31" s="153">
        <v>0</v>
      </c>
      <c r="L31" s="153">
        <v>10.26581</v>
      </c>
      <c r="M31" s="11"/>
      <c r="N31" s="11"/>
      <c r="O31" s="6"/>
    </row>
    <row r="32" spans="1:15" ht="24">
      <c r="A32" s="6"/>
      <c r="B32" s="38">
        <f t="shared" si="1"/>
        <v>24</v>
      </c>
      <c r="C32" s="42" t="s">
        <v>105</v>
      </c>
      <c r="D32" s="43">
        <v>344.08</v>
      </c>
      <c r="E32" s="43">
        <v>0.2</v>
      </c>
      <c r="F32" s="40">
        <f t="shared" si="0"/>
        <v>0.01728</v>
      </c>
      <c r="G32" s="12">
        <f t="shared" si="4"/>
        <v>4.916006666666667</v>
      </c>
      <c r="H32" s="42">
        <f t="shared" si="5"/>
        <v>0.0849485952</v>
      </c>
      <c r="I32" s="53" t="s">
        <v>63</v>
      </c>
      <c r="J32" s="153">
        <v>1.3252</v>
      </c>
      <c r="K32" s="153">
        <v>13.42282</v>
      </c>
      <c r="L32" s="153">
        <v>0</v>
      </c>
      <c r="M32" s="11"/>
      <c r="N32" s="11"/>
      <c r="O32" s="6"/>
    </row>
    <row r="33" spans="1:15" ht="24">
      <c r="A33" s="6"/>
      <c r="B33" s="38">
        <f t="shared" si="1"/>
        <v>25</v>
      </c>
      <c r="C33" s="42" t="s">
        <v>106</v>
      </c>
      <c r="D33" s="43">
        <v>344.11</v>
      </c>
      <c r="E33" s="43">
        <v>0.29</v>
      </c>
      <c r="F33" s="40">
        <f t="shared" si="0"/>
        <v>0.025056</v>
      </c>
      <c r="G33" s="12">
        <f aca="true" t="shared" si="6" ref="G33:G52">+AVERAGE(J33:L33)</f>
        <v>15.142859999999999</v>
      </c>
      <c r="H33" s="42">
        <f aca="true" t="shared" si="7" ref="H33:H39">G33*F33</f>
        <v>0.3794195001599999</v>
      </c>
      <c r="I33" s="53" t="s">
        <v>64</v>
      </c>
      <c r="J33" s="153">
        <v>11.06757</v>
      </c>
      <c r="K33" s="153">
        <v>15.52393</v>
      </c>
      <c r="L33" s="153">
        <v>18.83708</v>
      </c>
      <c r="M33" s="11"/>
      <c r="N33" s="11"/>
      <c r="O33" s="6"/>
    </row>
    <row r="34" spans="1:15" ht="24">
      <c r="A34" s="6"/>
      <c r="B34" s="38">
        <f t="shared" si="1"/>
        <v>26</v>
      </c>
      <c r="C34" s="42" t="s">
        <v>107</v>
      </c>
      <c r="D34" s="43">
        <v>344.04</v>
      </c>
      <c r="E34" s="43">
        <v>0.04</v>
      </c>
      <c r="F34" s="40">
        <f t="shared" si="0"/>
        <v>0.0034560000000000003</v>
      </c>
      <c r="G34" s="12">
        <f t="shared" si="6"/>
        <v>8.75112</v>
      </c>
      <c r="H34" s="42">
        <f t="shared" si="7"/>
        <v>0.030243870720000003</v>
      </c>
      <c r="I34" s="53" t="s">
        <v>65</v>
      </c>
      <c r="J34" s="153">
        <v>8.92116</v>
      </c>
      <c r="K34" s="153">
        <v>4.41636</v>
      </c>
      <c r="L34" s="153">
        <v>12.91584</v>
      </c>
      <c r="M34" s="11"/>
      <c r="N34" s="11"/>
      <c r="O34" s="6"/>
    </row>
    <row r="35" spans="1:15" ht="24">
      <c r="A35" s="6"/>
      <c r="B35" s="38">
        <f t="shared" si="1"/>
        <v>27</v>
      </c>
      <c r="C35" s="42" t="s">
        <v>121</v>
      </c>
      <c r="D35" s="43">
        <v>344.1</v>
      </c>
      <c r="E35" s="43">
        <v>0.05</v>
      </c>
      <c r="F35" s="40">
        <f t="shared" si="0"/>
        <v>0.00432</v>
      </c>
      <c r="G35" s="12">
        <f t="shared" si="6"/>
        <v>10.014013333333333</v>
      </c>
      <c r="H35" s="42">
        <f t="shared" si="7"/>
        <v>0.043260537599999996</v>
      </c>
      <c r="I35" s="53" t="s">
        <v>66</v>
      </c>
      <c r="J35" s="153">
        <v>4.34045</v>
      </c>
      <c r="K35" s="153">
        <v>13.17898</v>
      </c>
      <c r="L35" s="153">
        <v>12.52261</v>
      </c>
      <c r="M35" s="11"/>
      <c r="N35" s="11"/>
      <c r="O35" s="6"/>
    </row>
    <row r="36" spans="2:14" s="131" customFormat="1" ht="24.75" thickBot="1">
      <c r="B36" s="139">
        <f t="shared" si="1"/>
        <v>28</v>
      </c>
      <c r="C36" s="141" t="s">
        <v>122</v>
      </c>
      <c r="D36" s="128">
        <v>344.09</v>
      </c>
      <c r="E36" s="128">
        <v>0.09</v>
      </c>
      <c r="F36" s="140">
        <f t="shared" si="0"/>
        <v>0.007776</v>
      </c>
      <c r="G36" s="130">
        <f t="shared" si="6"/>
        <v>19.361126666666667</v>
      </c>
      <c r="H36" s="141">
        <f>G36*F36</f>
        <v>0.15055212096</v>
      </c>
      <c r="I36" s="129" t="s">
        <v>67</v>
      </c>
      <c r="J36" s="160">
        <v>39.78177</v>
      </c>
      <c r="K36" s="160">
        <v>18.30161</v>
      </c>
      <c r="L36" s="160">
        <v>0</v>
      </c>
      <c r="M36" s="142"/>
      <c r="N36" s="142"/>
    </row>
    <row r="37" spans="1:15" ht="24">
      <c r="A37" s="6"/>
      <c r="B37" s="38">
        <v>1</v>
      </c>
      <c r="C37" s="155">
        <v>22741</v>
      </c>
      <c r="D37" s="43">
        <v>343.94</v>
      </c>
      <c r="E37" s="43">
        <v>0.14</v>
      </c>
      <c r="F37" s="40">
        <f aca="true" t="shared" si="8" ref="F37:F52">E37*0.0864</f>
        <v>0.012096000000000003</v>
      </c>
      <c r="G37" s="12">
        <f t="shared" si="6"/>
        <v>14.34803</v>
      </c>
      <c r="H37" s="42">
        <f>G37*F37</f>
        <v>0.17355377088000004</v>
      </c>
      <c r="I37" s="51" t="s">
        <v>40</v>
      </c>
      <c r="J37" s="153">
        <v>17.51313</v>
      </c>
      <c r="K37" s="153">
        <v>22.90648</v>
      </c>
      <c r="L37" s="153">
        <v>2.62448</v>
      </c>
      <c r="M37" s="11"/>
      <c r="N37" s="11"/>
      <c r="O37" s="6"/>
    </row>
    <row r="38" spans="1:15" ht="24">
      <c r="A38" s="6"/>
      <c r="B38" s="38">
        <f t="shared" si="1"/>
        <v>2</v>
      </c>
      <c r="C38" s="144">
        <v>22787</v>
      </c>
      <c r="D38" s="43">
        <v>344.1</v>
      </c>
      <c r="E38" s="43">
        <v>0.1</v>
      </c>
      <c r="F38" s="40">
        <f t="shared" si="8"/>
        <v>0.00864</v>
      </c>
      <c r="G38" s="12">
        <f t="shared" si="6"/>
        <v>2.6071066666666667</v>
      </c>
      <c r="H38" s="42">
        <f>G38*F38</f>
        <v>0.0225254016</v>
      </c>
      <c r="I38" s="52" t="s">
        <v>41</v>
      </c>
      <c r="J38" s="153">
        <v>2.36388</v>
      </c>
      <c r="K38" s="153">
        <v>2.76472</v>
      </c>
      <c r="L38" s="153">
        <v>2.69272</v>
      </c>
      <c r="M38" s="11"/>
      <c r="N38" s="11"/>
      <c r="O38" s="6"/>
    </row>
    <row r="39" spans="1:15" ht="24">
      <c r="A39" s="6"/>
      <c r="B39" s="38">
        <f t="shared" si="1"/>
        <v>3</v>
      </c>
      <c r="C39" s="144">
        <v>22815</v>
      </c>
      <c r="D39" s="43">
        <v>343.95</v>
      </c>
      <c r="E39" s="43">
        <v>0.08</v>
      </c>
      <c r="F39" s="40">
        <f t="shared" si="8"/>
        <v>0.006912000000000001</v>
      </c>
      <c r="G39" s="12">
        <f t="shared" si="6"/>
        <v>26.53218666666667</v>
      </c>
      <c r="H39" s="42">
        <f t="shared" si="7"/>
        <v>0.18339047424000005</v>
      </c>
      <c r="I39" s="52" t="s">
        <v>42</v>
      </c>
      <c r="J39" s="153">
        <v>27.29885</v>
      </c>
      <c r="K39" s="153">
        <v>29.52266</v>
      </c>
      <c r="L39" s="153">
        <v>22.77505</v>
      </c>
      <c r="M39" s="11"/>
      <c r="N39" s="11"/>
      <c r="O39" s="6"/>
    </row>
    <row r="40" spans="1:15" ht="24">
      <c r="A40" s="6"/>
      <c r="B40" s="38">
        <f t="shared" si="1"/>
        <v>4</v>
      </c>
      <c r="C40" s="144">
        <v>22830</v>
      </c>
      <c r="D40" s="43">
        <v>344.07</v>
      </c>
      <c r="E40" s="43">
        <v>0.13</v>
      </c>
      <c r="F40" s="40">
        <f t="shared" si="8"/>
        <v>0.011232</v>
      </c>
      <c r="G40" s="12">
        <f t="shared" si="6"/>
        <v>33.855246666666666</v>
      </c>
      <c r="H40" s="42">
        <f aca="true" t="shared" si="9" ref="H40:H52">G40*F40</f>
        <v>0.38026213056</v>
      </c>
      <c r="I40" s="52" t="s">
        <v>43</v>
      </c>
      <c r="J40" s="153">
        <v>34.62434</v>
      </c>
      <c r="K40" s="153">
        <v>38.89998</v>
      </c>
      <c r="L40" s="153">
        <v>28.04142</v>
      </c>
      <c r="M40" s="11"/>
      <c r="N40" s="11"/>
      <c r="O40" s="6"/>
    </row>
    <row r="41" spans="1:15" ht="24">
      <c r="A41" s="6"/>
      <c r="B41" s="38">
        <f t="shared" si="1"/>
        <v>5</v>
      </c>
      <c r="C41" s="50">
        <v>22873</v>
      </c>
      <c r="D41" s="47">
        <v>334.28</v>
      </c>
      <c r="E41" s="47">
        <v>1.45</v>
      </c>
      <c r="F41" s="40">
        <f t="shared" si="8"/>
        <v>0.12528</v>
      </c>
      <c r="G41" s="12">
        <f t="shared" si="6"/>
        <v>80.65913666666667</v>
      </c>
      <c r="H41" s="42">
        <f t="shared" si="9"/>
        <v>10.1049766416</v>
      </c>
      <c r="I41" s="38" t="s">
        <v>44</v>
      </c>
      <c r="J41" s="158">
        <v>73.31735</v>
      </c>
      <c r="K41" s="158">
        <v>88.73384</v>
      </c>
      <c r="L41" s="158">
        <v>79.92622</v>
      </c>
      <c r="M41" s="11"/>
      <c r="N41" s="11"/>
      <c r="O41" s="6"/>
    </row>
    <row r="42" spans="1:15" ht="24">
      <c r="A42" s="6"/>
      <c r="B42" s="38">
        <f t="shared" si="1"/>
        <v>6</v>
      </c>
      <c r="C42" s="144">
        <v>22875</v>
      </c>
      <c r="D42" s="43">
        <v>346.54</v>
      </c>
      <c r="E42" s="43">
        <v>69.67</v>
      </c>
      <c r="F42" s="40">
        <f t="shared" si="8"/>
        <v>6.019488000000001</v>
      </c>
      <c r="G42" s="12">
        <f t="shared" si="6"/>
        <v>1791.0063833333334</v>
      </c>
      <c r="H42" s="42">
        <f t="shared" si="9"/>
        <v>10780.941432398402</v>
      </c>
      <c r="I42" s="38" t="s">
        <v>45</v>
      </c>
      <c r="J42" s="153">
        <v>2149.01478</v>
      </c>
      <c r="K42" s="153">
        <v>1611.52115</v>
      </c>
      <c r="L42" s="153">
        <v>1612.48322</v>
      </c>
      <c r="M42" s="11"/>
      <c r="N42" s="11"/>
      <c r="O42" s="6"/>
    </row>
    <row r="43" spans="1:15" ht="24">
      <c r="A43" s="6"/>
      <c r="B43" s="38">
        <f t="shared" si="1"/>
        <v>7</v>
      </c>
      <c r="C43" s="144">
        <v>22894</v>
      </c>
      <c r="D43" s="43">
        <v>345.02</v>
      </c>
      <c r="E43" s="43">
        <v>5.716</v>
      </c>
      <c r="F43" s="43">
        <f t="shared" si="8"/>
        <v>0.49386240000000003</v>
      </c>
      <c r="G43" s="12">
        <f t="shared" si="6"/>
        <v>32.09358</v>
      </c>
      <c r="H43" s="42">
        <f t="shared" si="9"/>
        <v>15.849812443392002</v>
      </c>
      <c r="I43" s="53" t="s">
        <v>46</v>
      </c>
      <c r="J43" s="153">
        <v>32.09358</v>
      </c>
      <c r="K43" s="153" t="s">
        <v>129</v>
      </c>
      <c r="L43" s="153" t="s">
        <v>130</v>
      </c>
      <c r="M43" s="11"/>
      <c r="N43" s="11"/>
      <c r="O43" s="6"/>
    </row>
    <row r="44" spans="1:15" ht="24">
      <c r="A44" s="6"/>
      <c r="B44" s="38">
        <f t="shared" si="1"/>
        <v>8</v>
      </c>
      <c r="C44" s="144">
        <v>22902</v>
      </c>
      <c r="D44" s="43">
        <v>344.42</v>
      </c>
      <c r="E44" s="43">
        <v>1.817</v>
      </c>
      <c r="F44" s="43">
        <f t="shared" si="8"/>
        <v>0.1569888</v>
      </c>
      <c r="G44" s="12">
        <f t="shared" si="6"/>
        <v>1.0213133333333333</v>
      </c>
      <c r="H44" s="42">
        <f t="shared" si="9"/>
        <v>0.16033475462400001</v>
      </c>
      <c r="I44" s="53" t="s">
        <v>47</v>
      </c>
      <c r="J44" s="153">
        <v>1.69974</v>
      </c>
      <c r="K44" s="153">
        <v>0.5774</v>
      </c>
      <c r="L44" s="153">
        <v>0.7868</v>
      </c>
      <c r="M44" s="11"/>
      <c r="N44" s="11"/>
      <c r="O44" s="6"/>
    </row>
    <row r="45" spans="1:15" ht="24">
      <c r="A45" s="6"/>
      <c r="B45" s="38">
        <f t="shared" si="1"/>
        <v>9</v>
      </c>
      <c r="C45" s="144">
        <v>22914</v>
      </c>
      <c r="D45" s="43">
        <v>344.32</v>
      </c>
      <c r="E45" s="43">
        <v>1.075</v>
      </c>
      <c r="F45" s="43">
        <f t="shared" si="8"/>
        <v>0.09288</v>
      </c>
      <c r="I45" s="53" t="s">
        <v>48</v>
      </c>
      <c r="J45" s="153">
        <v>0</v>
      </c>
      <c r="K45" s="153">
        <v>0</v>
      </c>
      <c r="L45" s="153">
        <v>0</v>
      </c>
      <c r="M45" s="11"/>
      <c r="N45" s="12">
        <f>+AVERAGE(J45:L45)</f>
        <v>0</v>
      </c>
      <c r="O45" s="42">
        <f>N45*F45</f>
        <v>0</v>
      </c>
    </row>
    <row r="46" spans="1:15" ht="24">
      <c r="A46" s="6"/>
      <c r="B46" s="38">
        <f t="shared" si="1"/>
        <v>10</v>
      </c>
      <c r="C46" s="144">
        <v>22944</v>
      </c>
      <c r="D46" s="43">
        <v>344.14</v>
      </c>
      <c r="E46" s="43">
        <v>0.453</v>
      </c>
      <c r="F46" s="43">
        <f t="shared" si="8"/>
        <v>0.039139200000000006</v>
      </c>
      <c r="G46" s="12">
        <f t="shared" si="6"/>
        <v>24.32305</v>
      </c>
      <c r="H46" s="42">
        <f t="shared" si="9"/>
        <v>0.9519847185600001</v>
      </c>
      <c r="I46" s="53" t="s">
        <v>49</v>
      </c>
      <c r="J46" s="153">
        <v>24.07153</v>
      </c>
      <c r="K46" s="153">
        <v>17.54021</v>
      </c>
      <c r="L46" s="153">
        <v>31.35741</v>
      </c>
      <c r="M46" s="11"/>
      <c r="N46" s="11"/>
      <c r="O46" s="6"/>
    </row>
    <row r="47" spans="1:15" ht="24">
      <c r="A47" s="6"/>
      <c r="B47" s="38">
        <f t="shared" si="1"/>
        <v>11</v>
      </c>
      <c r="C47" s="144">
        <v>22954</v>
      </c>
      <c r="D47" s="43">
        <v>344.16</v>
      </c>
      <c r="E47" s="43">
        <v>0.46</v>
      </c>
      <c r="F47" s="43">
        <f t="shared" si="8"/>
        <v>0.039744</v>
      </c>
      <c r="G47" s="12">
        <f t="shared" si="6"/>
        <v>12.162313333333332</v>
      </c>
      <c r="H47" s="42">
        <f t="shared" si="9"/>
        <v>0.48337898111999994</v>
      </c>
      <c r="I47" s="53" t="s">
        <v>50</v>
      </c>
      <c r="J47" s="153">
        <v>5.10117</v>
      </c>
      <c r="K47" s="153">
        <v>19.04009</v>
      </c>
      <c r="L47" s="153">
        <v>12.34568</v>
      </c>
      <c r="M47" s="11"/>
      <c r="N47" s="11"/>
      <c r="O47" s="6"/>
    </row>
    <row r="48" spans="1:15" ht="24">
      <c r="A48" s="6"/>
      <c r="B48" s="38">
        <f t="shared" si="1"/>
        <v>12</v>
      </c>
      <c r="C48" s="144">
        <v>22973</v>
      </c>
      <c r="D48" s="43">
        <v>344.16</v>
      </c>
      <c r="E48" s="43">
        <v>0.469</v>
      </c>
      <c r="F48" s="43">
        <f t="shared" si="8"/>
        <v>0.0405216</v>
      </c>
      <c r="G48" s="12">
        <f t="shared" si="6"/>
        <v>4.97792</v>
      </c>
      <c r="H48" s="42">
        <f t="shared" si="9"/>
        <v>0.20171328307199998</v>
      </c>
      <c r="I48" s="53" t="s">
        <v>51</v>
      </c>
      <c r="J48" s="153">
        <v>5.19372</v>
      </c>
      <c r="K48" s="153">
        <v>6.37134</v>
      </c>
      <c r="L48" s="153">
        <v>3.3687</v>
      </c>
      <c r="M48" s="11"/>
      <c r="N48" s="11"/>
      <c r="O48" s="6"/>
    </row>
    <row r="49" spans="1:15" ht="24">
      <c r="A49" s="6"/>
      <c r="B49" s="38">
        <f t="shared" si="1"/>
        <v>13</v>
      </c>
      <c r="C49" s="144">
        <v>22987</v>
      </c>
      <c r="D49" s="43">
        <v>344.1</v>
      </c>
      <c r="E49" s="43">
        <v>0.272</v>
      </c>
      <c r="F49" s="43">
        <f t="shared" si="8"/>
        <v>0.023500800000000002</v>
      </c>
      <c r="I49" s="53" t="s">
        <v>52</v>
      </c>
      <c r="J49" s="153">
        <v>0</v>
      </c>
      <c r="K49" s="153">
        <v>0</v>
      </c>
      <c r="L49" s="153">
        <v>0</v>
      </c>
      <c r="M49" s="11"/>
      <c r="N49" s="12">
        <f>+AVERAGE(J49:L49)</f>
        <v>0</v>
      </c>
      <c r="O49" s="42">
        <f>N49*F49</f>
        <v>0</v>
      </c>
    </row>
    <row r="50" spans="1:15" ht="24">
      <c r="A50" s="6"/>
      <c r="B50" s="38">
        <f t="shared" si="1"/>
        <v>14</v>
      </c>
      <c r="C50" s="144">
        <v>23004</v>
      </c>
      <c r="D50" s="43">
        <v>344.12</v>
      </c>
      <c r="E50" s="43">
        <v>0.24</v>
      </c>
      <c r="F50" s="43">
        <f t="shared" si="8"/>
        <v>0.020736</v>
      </c>
      <c r="G50" s="12">
        <f t="shared" si="6"/>
        <v>4.182136666666666</v>
      </c>
      <c r="H50" s="42">
        <f t="shared" si="9"/>
        <v>0.08672078591999999</v>
      </c>
      <c r="I50" s="53" t="s">
        <v>53</v>
      </c>
      <c r="J50" s="153">
        <v>3.34809</v>
      </c>
      <c r="K50" s="153">
        <v>8.87342</v>
      </c>
      <c r="L50" s="153">
        <v>0.3249</v>
      </c>
      <c r="M50" s="11"/>
      <c r="N50" s="11"/>
      <c r="O50" s="6"/>
    </row>
    <row r="51" spans="1:15" ht="24">
      <c r="A51" s="6"/>
      <c r="B51" s="38">
        <f t="shared" si="1"/>
        <v>15</v>
      </c>
      <c r="C51" s="144">
        <v>23018</v>
      </c>
      <c r="D51" s="43">
        <v>344</v>
      </c>
      <c r="E51" s="43">
        <v>0.349</v>
      </c>
      <c r="F51" s="43">
        <f t="shared" si="8"/>
        <v>0.0301536</v>
      </c>
      <c r="G51" s="12">
        <f t="shared" si="6"/>
        <v>14.738306666666666</v>
      </c>
      <c r="H51" s="42">
        <f t="shared" si="9"/>
        <v>0.44441300390399996</v>
      </c>
      <c r="I51" s="53" t="s">
        <v>54</v>
      </c>
      <c r="J51" s="153">
        <v>10.70664</v>
      </c>
      <c r="K51" s="153">
        <v>17.98033</v>
      </c>
      <c r="L51" s="153">
        <v>15.52795</v>
      </c>
      <c r="M51" s="11"/>
      <c r="N51" s="11"/>
      <c r="O51" s="6"/>
    </row>
    <row r="52" spans="1:15" ht="24">
      <c r="A52" s="6"/>
      <c r="B52" s="38">
        <f t="shared" si="1"/>
        <v>16</v>
      </c>
      <c r="C52" s="144">
        <v>23047</v>
      </c>
      <c r="D52" s="43">
        <v>343.91</v>
      </c>
      <c r="E52" s="43">
        <v>0.086</v>
      </c>
      <c r="F52" s="43">
        <f t="shared" si="8"/>
        <v>0.0074304</v>
      </c>
      <c r="G52" s="12">
        <f t="shared" si="6"/>
        <v>4.406813333333333</v>
      </c>
      <c r="H52" s="42">
        <f t="shared" si="9"/>
        <v>0.032744385792</v>
      </c>
      <c r="I52" s="53" t="s">
        <v>55</v>
      </c>
      <c r="J52" s="153">
        <v>11.92076</v>
      </c>
      <c r="K52" s="153">
        <v>0.29141</v>
      </c>
      <c r="L52" s="153">
        <v>1.00827</v>
      </c>
      <c r="M52" s="11"/>
      <c r="N52" s="11"/>
      <c r="O52" s="6"/>
    </row>
    <row r="53" spans="2:14" s="162" customFormat="1" ht="24.75" thickBot="1">
      <c r="B53" s="163">
        <f t="shared" si="1"/>
        <v>17</v>
      </c>
      <c r="C53" s="164"/>
      <c r="D53" s="165"/>
      <c r="E53" s="165"/>
      <c r="F53" s="165"/>
      <c r="G53" s="166"/>
      <c r="H53" s="167"/>
      <c r="I53" s="168" t="s">
        <v>56</v>
      </c>
      <c r="J53" s="169"/>
      <c r="K53" s="169"/>
      <c r="L53" s="169"/>
      <c r="M53" s="170" t="s">
        <v>131</v>
      </c>
      <c r="N53" s="170"/>
    </row>
    <row r="54" spans="1:15" ht="24.75" thickTop="1">
      <c r="A54" s="6"/>
      <c r="B54" s="38">
        <v>1</v>
      </c>
      <c r="C54" s="144">
        <v>23178</v>
      </c>
      <c r="D54" s="43">
        <v>344.04</v>
      </c>
      <c r="E54" s="43">
        <v>0.4</v>
      </c>
      <c r="F54" s="43">
        <f aca="true" t="shared" si="10" ref="F54:F69">E54*0.0864</f>
        <v>0.03456</v>
      </c>
      <c r="G54" s="12">
        <f aca="true" t="shared" si="11" ref="G54:G69">+AVERAGE(J54:L54)</f>
        <v>4.595283333333334</v>
      </c>
      <c r="H54" s="42">
        <f aca="true" t="shared" si="12" ref="H54:H69">G54*F54</f>
        <v>0.15881299200000001</v>
      </c>
      <c r="I54" s="51" t="s">
        <v>40</v>
      </c>
      <c r="J54" s="153">
        <v>0</v>
      </c>
      <c r="K54" s="153">
        <v>13.45216</v>
      </c>
      <c r="L54" s="153">
        <v>0.33369</v>
      </c>
      <c r="M54" s="182" t="s">
        <v>132</v>
      </c>
      <c r="N54" s="182"/>
      <c r="O54" s="183"/>
    </row>
    <row r="55" spans="1:15" ht="24">
      <c r="A55" s="6"/>
      <c r="B55" s="38">
        <f t="shared" si="1"/>
        <v>2</v>
      </c>
      <c r="C55" s="144">
        <v>23189</v>
      </c>
      <c r="D55" s="43">
        <v>344.91</v>
      </c>
      <c r="E55" s="43">
        <v>5.357</v>
      </c>
      <c r="F55" s="43">
        <f t="shared" si="10"/>
        <v>0.46284480000000006</v>
      </c>
      <c r="G55" s="12">
        <f t="shared" si="11"/>
        <v>140.7168333333333</v>
      </c>
      <c r="H55" s="42">
        <f t="shared" si="12"/>
        <v>65.13005458079999</v>
      </c>
      <c r="I55" s="52" t="s">
        <v>41</v>
      </c>
      <c r="J55" s="153">
        <v>120.80348</v>
      </c>
      <c r="K55" s="153">
        <v>138.60273</v>
      </c>
      <c r="L55" s="153">
        <v>162.74429</v>
      </c>
      <c r="M55" s="11" t="s">
        <v>133</v>
      </c>
      <c r="N55" s="11"/>
      <c r="O55" s="6"/>
    </row>
    <row r="56" spans="1:15" ht="24">
      <c r="A56" s="6"/>
      <c r="B56" s="38">
        <f t="shared" si="1"/>
        <v>3</v>
      </c>
      <c r="C56" s="144">
        <v>23200</v>
      </c>
      <c r="D56" s="43">
        <v>344.04</v>
      </c>
      <c r="E56" s="43">
        <v>0.564</v>
      </c>
      <c r="F56" s="43">
        <f t="shared" si="10"/>
        <v>0.0487296</v>
      </c>
      <c r="G56" s="12">
        <f t="shared" si="11"/>
        <v>26.00886</v>
      </c>
      <c r="H56" s="42">
        <f t="shared" si="12"/>
        <v>1.267401344256</v>
      </c>
      <c r="I56" s="52" t="s">
        <v>42</v>
      </c>
      <c r="J56" s="153">
        <v>18.6148</v>
      </c>
      <c r="K56" s="153">
        <v>30.96706</v>
      </c>
      <c r="L56" s="153">
        <v>28.44472</v>
      </c>
      <c r="M56" s="11"/>
      <c r="N56" s="11"/>
      <c r="O56" s="6"/>
    </row>
    <row r="57" spans="1:15" ht="24">
      <c r="A57" s="6"/>
      <c r="B57" s="38">
        <f t="shared" si="1"/>
        <v>4</v>
      </c>
      <c r="C57" s="144">
        <v>23209</v>
      </c>
      <c r="D57" s="43">
        <v>344.03</v>
      </c>
      <c r="E57" s="43">
        <v>0.353</v>
      </c>
      <c r="F57" s="43">
        <f t="shared" si="10"/>
        <v>0.0304992</v>
      </c>
      <c r="G57" s="12">
        <f t="shared" si="11"/>
        <v>17.897949999999998</v>
      </c>
      <c r="H57" s="42">
        <f t="shared" si="12"/>
        <v>0.5458731566399999</v>
      </c>
      <c r="I57" s="52" t="s">
        <v>43</v>
      </c>
      <c r="J57" s="153">
        <v>17.79465</v>
      </c>
      <c r="K57" s="153">
        <v>14.04091</v>
      </c>
      <c r="L57" s="153">
        <v>21.85829</v>
      </c>
      <c r="M57" s="11"/>
      <c r="N57" s="11"/>
      <c r="O57" s="6"/>
    </row>
    <row r="58" spans="1:15" ht="24">
      <c r="A58" s="6"/>
      <c r="B58" s="38">
        <f t="shared" si="1"/>
        <v>5</v>
      </c>
      <c r="C58" s="144">
        <v>23227</v>
      </c>
      <c r="D58" s="43">
        <v>344.51</v>
      </c>
      <c r="E58" s="43">
        <v>1.894</v>
      </c>
      <c r="F58" s="43">
        <f t="shared" si="10"/>
        <v>0.1636416</v>
      </c>
      <c r="G58" s="12">
        <f t="shared" si="11"/>
        <v>41.96917666666667</v>
      </c>
      <c r="H58" s="42">
        <f t="shared" si="12"/>
        <v>6.867903220416</v>
      </c>
      <c r="I58" s="38" t="s">
        <v>44</v>
      </c>
      <c r="J58" s="153">
        <v>30.13607</v>
      </c>
      <c r="K58" s="153">
        <v>64.05015</v>
      </c>
      <c r="L58" s="153">
        <v>31.72131</v>
      </c>
      <c r="M58" s="11"/>
      <c r="N58" s="11"/>
      <c r="O58" s="6"/>
    </row>
    <row r="59" spans="1:15" ht="24">
      <c r="A59" s="6"/>
      <c r="B59" s="38">
        <f t="shared" si="1"/>
        <v>6</v>
      </c>
      <c r="C59" s="144">
        <v>23236</v>
      </c>
      <c r="D59" s="43">
        <v>344.17</v>
      </c>
      <c r="E59" s="43">
        <v>0.394</v>
      </c>
      <c r="F59" s="43">
        <f t="shared" si="10"/>
        <v>0.034041600000000005</v>
      </c>
      <c r="G59" s="12">
        <f t="shared" si="11"/>
        <v>8.288756666666666</v>
      </c>
      <c r="H59" s="42">
        <f t="shared" si="12"/>
        <v>0.282162538944</v>
      </c>
      <c r="I59" s="38" t="s">
        <v>45</v>
      </c>
      <c r="J59" s="153">
        <v>12.28656</v>
      </c>
      <c r="K59" s="153">
        <v>8.77743</v>
      </c>
      <c r="L59" s="153">
        <v>3.80228</v>
      </c>
      <c r="M59" s="11"/>
      <c r="N59" s="11"/>
      <c r="O59" s="6"/>
    </row>
    <row r="60" spans="1:15" ht="24">
      <c r="A60" s="6"/>
      <c r="B60" s="38">
        <f t="shared" si="1"/>
        <v>7</v>
      </c>
      <c r="C60" s="144">
        <v>23247</v>
      </c>
      <c r="D60" s="43">
        <v>344.69</v>
      </c>
      <c r="E60" s="43">
        <v>4.202</v>
      </c>
      <c r="F60" s="43">
        <f t="shared" si="10"/>
        <v>0.3630528</v>
      </c>
      <c r="G60" s="12">
        <f t="shared" si="11"/>
        <v>40.922686666666664</v>
      </c>
      <c r="H60" s="42">
        <f t="shared" si="12"/>
        <v>14.857095977856</v>
      </c>
      <c r="I60" s="53" t="s">
        <v>46</v>
      </c>
      <c r="J60" s="153">
        <v>34.6658</v>
      </c>
      <c r="K60" s="153">
        <v>35.29783</v>
      </c>
      <c r="L60" s="153">
        <v>52.80443</v>
      </c>
      <c r="M60" s="11"/>
      <c r="N60" s="11"/>
      <c r="O60" s="6"/>
    </row>
    <row r="61" spans="1:15" ht="24">
      <c r="A61" s="6"/>
      <c r="B61" s="38">
        <f t="shared" si="1"/>
        <v>8</v>
      </c>
      <c r="C61" s="144">
        <v>23263</v>
      </c>
      <c r="D61" s="43">
        <v>344.47</v>
      </c>
      <c r="E61" s="43">
        <v>2.444</v>
      </c>
      <c r="F61" s="43">
        <f t="shared" si="10"/>
        <v>0.2111616</v>
      </c>
      <c r="G61" s="12">
        <f t="shared" si="11"/>
        <v>57.61150333333333</v>
      </c>
      <c r="H61" s="42">
        <f t="shared" si="12"/>
        <v>12.165337222271999</v>
      </c>
      <c r="I61" s="53" t="s">
        <v>47</v>
      </c>
      <c r="J61" s="153">
        <v>67.43328</v>
      </c>
      <c r="K61" s="153">
        <v>52.99093</v>
      </c>
      <c r="L61" s="153">
        <v>52.4103</v>
      </c>
      <c r="M61" s="11"/>
      <c r="N61" s="11"/>
      <c r="O61" s="6"/>
    </row>
    <row r="62" spans="1:15" ht="24">
      <c r="A62" s="6"/>
      <c r="B62" s="38">
        <f t="shared" si="1"/>
        <v>9</v>
      </c>
      <c r="C62" s="144">
        <v>23270</v>
      </c>
      <c r="D62" s="43">
        <v>344.16</v>
      </c>
      <c r="E62" s="43">
        <v>0.526</v>
      </c>
      <c r="F62" s="43">
        <f t="shared" si="10"/>
        <v>0.045446400000000005</v>
      </c>
      <c r="G62" s="12">
        <f t="shared" si="11"/>
        <v>42.92598</v>
      </c>
      <c r="H62" s="42">
        <f t="shared" si="12"/>
        <v>1.9508312574720004</v>
      </c>
      <c r="I62" s="53" t="s">
        <v>48</v>
      </c>
      <c r="J62" s="153">
        <v>26.67868</v>
      </c>
      <c r="K62" s="153">
        <v>53.91678</v>
      </c>
      <c r="L62" s="153">
        <v>48.18248</v>
      </c>
      <c r="M62" s="11"/>
      <c r="N62" s="11"/>
      <c r="O62" s="6"/>
    </row>
    <row r="63" spans="1:15" ht="24">
      <c r="A63" s="6"/>
      <c r="B63" s="38">
        <f t="shared" si="1"/>
        <v>10</v>
      </c>
      <c r="C63" s="144">
        <v>23277</v>
      </c>
      <c r="D63" s="43">
        <v>344.32</v>
      </c>
      <c r="E63" s="43">
        <v>1.365</v>
      </c>
      <c r="F63" s="43">
        <f t="shared" si="10"/>
        <v>0.117936</v>
      </c>
      <c r="G63" s="12">
        <f t="shared" si="11"/>
        <v>23.732559999999996</v>
      </c>
      <c r="H63" s="42">
        <f t="shared" si="12"/>
        <v>2.7989231961599996</v>
      </c>
      <c r="I63" s="53" t="s">
        <v>49</v>
      </c>
      <c r="J63" s="153">
        <v>28.18511</v>
      </c>
      <c r="K63" s="153">
        <v>28.35034</v>
      </c>
      <c r="L63" s="153">
        <v>14.66223</v>
      </c>
      <c r="M63" s="11"/>
      <c r="N63" s="11"/>
      <c r="O63" s="6"/>
    </row>
    <row r="64" spans="1:15" ht="24">
      <c r="A64" s="6"/>
      <c r="B64" s="38">
        <f t="shared" si="1"/>
        <v>11</v>
      </c>
      <c r="C64" s="144">
        <v>23292</v>
      </c>
      <c r="D64" s="43">
        <v>344.12</v>
      </c>
      <c r="E64" s="43">
        <v>1.123</v>
      </c>
      <c r="F64" s="43">
        <f t="shared" si="10"/>
        <v>0.09702720000000001</v>
      </c>
      <c r="G64" s="12">
        <f t="shared" si="11"/>
        <v>2.8428766666666667</v>
      </c>
      <c r="H64" s="42">
        <f t="shared" si="12"/>
        <v>0.27583636291200003</v>
      </c>
      <c r="I64" s="53" t="s">
        <v>50</v>
      </c>
      <c r="J64" s="153">
        <v>1.55909</v>
      </c>
      <c r="K64" s="153">
        <v>3.81054</v>
      </c>
      <c r="L64" s="153">
        <v>3.159</v>
      </c>
      <c r="M64" s="11"/>
      <c r="N64" s="11"/>
      <c r="O64" s="6"/>
    </row>
    <row r="65" spans="1:22" s="197" customFormat="1" ht="24">
      <c r="A65" s="190"/>
      <c r="B65" s="191">
        <f t="shared" si="1"/>
        <v>12</v>
      </c>
      <c r="C65" s="192">
        <v>23306</v>
      </c>
      <c r="D65" s="193"/>
      <c r="E65" s="193"/>
      <c r="F65" s="193"/>
      <c r="G65" s="193"/>
      <c r="H65" s="194"/>
      <c r="I65" s="195" t="s">
        <v>51</v>
      </c>
      <c r="J65" s="196"/>
      <c r="K65" s="196"/>
      <c r="L65" s="196"/>
      <c r="M65" s="192">
        <v>23306</v>
      </c>
      <c r="N65" s="193">
        <v>344.09</v>
      </c>
      <c r="O65" s="193">
        <v>0.447</v>
      </c>
      <c r="P65" s="193">
        <f>O65*0.0864</f>
        <v>0.038620800000000004</v>
      </c>
      <c r="Q65" s="193">
        <f>+AVERAGE(T65:V65)</f>
        <v>0</v>
      </c>
      <c r="R65" s="194">
        <f>Q65*P65</f>
        <v>0</v>
      </c>
      <c r="S65" s="195" t="s">
        <v>51</v>
      </c>
      <c r="T65" s="196">
        <v>0</v>
      </c>
      <c r="U65" s="196">
        <v>0</v>
      </c>
      <c r="V65" s="196">
        <v>0</v>
      </c>
    </row>
    <row r="66" spans="1:22" s="197" customFormat="1" ht="24">
      <c r="A66" s="190"/>
      <c r="B66" s="191">
        <f t="shared" si="1"/>
        <v>13</v>
      </c>
      <c r="C66" s="192">
        <v>23312</v>
      </c>
      <c r="D66" s="193"/>
      <c r="E66" s="193"/>
      <c r="F66" s="193"/>
      <c r="G66" s="193"/>
      <c r="H66" s="194"/>
      <c r="I66" s="195" t="s">
        <v>52</v>
      </c>
      <c r="J66" s="196"/>
      <c r="K66" s="196"/>
      <c r="L66" s="196"/>
      <c r="M66" s="192">
        <v>23312</v>
      </c>
      <c r="N66" s="193">
        <v>344.14</v>
      </c>
      <c r="O66" s="193">
        <v>0.415</v>
      </c>
      <c r="P66" s="193">
        <f>O66*0.0864</f>
        <v>0.035856</v>
      </c>
      <c r="Q66" s="193">
        <f>+AVERAGE(T66:V66)</f>
        <v>0</v>
      </c>
      <c r="R66" s="194">
        <f>Q66*P66</f>
        <v>0</v>
      </c>
      <c r="S66" s="195" t="s">
        <v>52</v>
      </c>
      <c r="T66" s="196">
        <v>0</v>
      </c>
      <c r="U66" s="196">
        <v>0</v>
      </c>
      <c r="V66" s="196">
        <v>0</v>
      </c>
    </row>
    <row r="67" spans="1:15" ht="24">
      <c r="A67" s="6"/>
      <c r="B67" s="38">
        <f t="shared" si="1"/>
        <v>14</v>
      </c>
      <c r="C67" s="144">
        <v>23321</v>
      </c>
      <c r="D67" s="43">
        <v>334.17</v>
      </c>
      <c r="E67" s="43">
        <v>0.794</v>
      </c>
      <c r="F67" s="43">
        <f t="shared" si="10"/>
        <v>0.06860160000000001</v>
      </c>
      <c r="G67" s="12">
        <f t="shared" si="11"/>
        <v>23.653750000000002</v>
      </c>
      <c r="H67" s="42">
        <f t="shared" si="12"/>
        <v>1.6226850960000005</v>
      </c>
      <c r="I67" s="53" t="s">
        <v>53</v>
      </c>
      <c r="J67" s="153">
        <v>30.88778</v>
      </c>
      <c r="K67" s="153">
        <v>24.48454</v>
      </c>
      <c r="L67" s="153">
        <v>15.58893</v>
      </c>
      <c r="M67" s="11"/>
      <c r="N67" s="11"/>
      <c r="O67" s="6"/>
    </row>
    <row r="68" spans="1:15" ht="24">
      <c r="A68" s="6"/>
      <c r="B68" s="38">
        <f t="shared" si="1"/>
        <v>15</v>
      </c>
      <c r="C68" s="144">
        <v>23333</v>
      </c>
      <c r="D68" s="43">
        <v>344.15</v>
      </c>
      <c r="E68" s="43">
        <v>0.42</v>
      </c>
      <c r="F68" s="43">
        <f t="shared" si="10"/>
        <v>0.036288</v>
      </c>
      <c r="G68" s="12">
        <f t="shared" si="11"/>
        <v>16.28990333333333</v>
      </c>
      <c r="H68" s="42">
        <f t="shared" si="12"/>
        <v>0.59112801216</v>
      </c>
      <c r="I68" s="53" t="s">
        <v>54</v>
      </c>
      <c r="J68" s="153">
        <v>25.9971</v>
      </c>
      <c r="K68" s="153">
        <v>15.09004</v>
      </c>
      <c r="L68" s="153">
        <v>7.78257</v>
      </c>
      <c r="M68" s="11"/>
      <c r="N68" s="11"/>
      <c r="O68" s="6"/>
    </row>
    <row r="69" spans="2:14" s="131" customFormat="1" ht="24.75" thickBot="1">
      <c r="B69" s="139">
        <f t="shared" si="1"/>
        <v>16</v>
      </c>
      <c r="C69" s="184">
        <v>23349</v>
      </c>
      <c r="D69" s="128">
        <v>344.03</v>
      </c>
      <c r="E69" s="128">
        <v>0.241</v>
      </c>
      <c r="F69" s="128">
        <f t="shared" si="10"/>
        <v>0.0208224</v>
      </c>
      <c r="G69" s="130">
        <f t="shared" si="11"/>
        <v>18.848623333333336</v>
      </c>
      <c r="H69" s="141">
        <f t="shared" si="12"/>
        <v>0.39247357449600007</v>
      </c>
      <c r="I69" s="129" t="s">
        <v>55</v>
      </c>
      <c r="J69" s="160">
        <v>5.55144</v>
      </c>
      <c r="K69" s="160">
        <v>28.10493</v>
      </c>
      <c r="L69" s="160">
        <v>22.8895</v>
      </c>
      <c r="M69" s="142"/>
      <c r="N69" s="142"/>
    </row>
    <row r="70" spans="1:15" ht="24">
      <c r="A70" s="6"/>
      <c r="B70" s="38">
        <v>1</v>
      </c>
      <c r="C70" s="144">
        <v>23503</v>
      </c>
      <c r="D70" s="43">
        <v>344.14</v>
      </c>
      <c r="E70" s="43">
        <v>0.192</v>
      </c>
      <c r="F70" s="43">
        <f aca="true" t="shared" si="13" ref="F70:F119">E70*0.0864</f>
        <v>0.0165888</v>
      </c>
      <c r="G70" s="12">
        <f aca="true" t="shared" si="14" ref="G70:G121">+AVERAGE(J70:L70)</f>
        <v>14.047229999999999</v>
      </c>
      <c r="H70" s="42">
        <f aca="true" t="shared" si="15" ref="H70:H121">G70*F70</f>
        <v>0.233026689024</v>
      </c>
      <c r="I70" s="51" t="s">
        <v>40</v>
      </c>
      <c r="J70" s="153">
        <v>11.89202</v>
      </c>
      <c r="K70" s="153">
        <v>10.94092</v>
      </c>
      <c r="L70" s="153">
        <v>19.30875</v>
      </c>
      <c r="M70" s="11"/>
      <c r="N70" s="11"/>
      <c r="O70" s="6"/>
    </row>
    <row r="71" spans="1:40" s="162" customFormat="1" ht="24.75" thickBot="1">
      <c r="A71" s="6"/>
      <c r="B71" s="38">
        <f t="shared" si="1"/>
        <v>2</v>
      </c>
      <c r="C71" s="144">
        <v>23518</v>
      </c>
      <c r="D71" s="43">
        <v>344.23</v>
      </c>
      <c r="E71" s="43">
        <v>1.623</v>
      </c>
      <c r="F71" s="43">
        <f t="shared" si="13"/>
        <v>0.1402272</v>
      </c>
      <c r="G71" s="12">
        <f t="shared" si="14"/>
        <v>14.01361</v>
      </c>
      <c r="H71" s="42">
        <f t="shared" si="15"/>
        <v>1.965089292192</v>
      </c>
      <c r="I71" s="52" t="s">
        <v>41</v>
      </c>
      <c r="J71" s="153">
        <v>13.37088</v>
      </c>
      <c r="K71" s="153">
        <v>14.46688</v>
      </c>
      <c r="L71" s="153">
        <v>14.20307</v>
      </c>
      <c r="M71" s="11"/>
      <c r="N71" s="11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</row>
    <row r="72" spans="1:15" ht="24.75" thickTop="1">
      <c r="A72" s="6"/>
      <c r="B72" s="38">
        <f t="shared" si="1"/>
        <v>3</v>
      </c>
      <c r="C72" s="144">
        <v>23537</v>
      </c>
      <c r="D72" s="43">
        <v>344.24</v>
      </c>
      <c r="E72" s="43">
        <v>0.422</v>
      </c>
      <c r="F72" s="43">
        <f t="shared" si="13"/>
        <v>0.0364608</v>
      </c>
      <c r="G72" s="12">
        <f t="shared" si="14"/>
        <v>21.18505</v>
      </c>
      <c r="H72" s="42">
        <f t="shared" si="15"/>
        <v>0.7724238710400001</v>
      </c>
      <c r="I72" s="52" t="s">
        <v>42</v>
      </c>
      <c r="J72" s="153">
        <v>24.12342</v>
      </c>
      <c r="K72" s="153">
        <v>20.85568</v>
      </c>
      <c r="L72" s="153">
        <v>18.57605</v>
      </c>
      <c r="M72" s="11"/>
      <c r="N72" s="11"/>
      <c r="O72" s="6"/>
    </row>
    <row r="73" spans="1:15" ht="24">
      <c r="A73" s="6"/>
      <c r="B73" s="38">
        <f t="shared" si="1"/>
        <v>4</v>
      </c>
      <c r="C73" s="144">
        <v>23543</v>
      </c>
      <c r="D73" s="43">
        <v>344.61</v>
      </c>
      <c r="E73" s="43">
        <v>3.609</v>
      </c>
      <c r="F73" s="43">
        <f t="shared" si="13"/>
        <v>0.31181760000000003</v>
      </c>
      <c r="G73" s="43">
        <f t="shared" si="14"/>
        <v>36.24917666666666</v>
      </c>
      <c r="H73" s="46">
        <f t="shared" si="15"/>
        <v>11.303131270176</v>
      </c>
      <c r="I73" s="52" t="s">
        <v>43</v>
      </c>
      <c r="J73" s="153">
        <v>35.8039</v>
      </c>
      <c r="K73" s="153">
        <v>30.8489</v>
      </c>
      <c r="L73" s="153">
        <v>42.09473</v>
      </c>
      <c r="M73" s="11"/>
      <c r="N73" s="11"/>
      <c r="O73" s="6"/>
    </row>
    <row r="74" spans="1:15" ht="24">
      <c r="A74" s="6"/>
      <c r="B74" s="38">
        <f aca="true" t="shared" si="16" ref="B74:B93">+B73+1</f>
        <v>5</v>
      </c>
      <c r="C74" s="144">
        <v>23557</v>
      </c>
      <c r="D74" s="43">
        <v>344.17</v>
      </c>
      <c r="E74" s="43">
        <v>0.253</v>
      </c>
      <c r="F74" s="43">
        <f t="shared" si="13"/>
        <v>0.021859200000000002</v>
      </c>
      <c r="G74" s="43">
        <f t="shared" si="14"/>
        <v>30.404376666666668</v>
      </c>
      <c r="H74" s="46">
        <f t="shared" si="15"/>
        <v>0.664615350432</v>
      </c>
      <c r="I74" s="38" t="s">
        <v>44</v>
      </c>
      <c r="J74" s="153">
        <v>27.60573</v>
      </c>
      <c r="K74" s="153">
        <v>34.23192</v>
      </c>
      <c r="L74" s="153">
        <v>29.37548</v>
      </c>
      <c r="M74" s="11"/>
      <c r="N74" s="11"/>
      <c r="O74" s="6"/>
    </row>
    <row r="75" spans="1:15" ht="24">
      <c r="A75" s="6"/>
      <c r="B75" s="38">
        <f t="shared" si="16"/>
        <v>6</v>
      </c>
      <c r="C75" s="144">
        <v>23564</v>
      </c>
      <c r="D75" s="43">
        <v>334.12</v>
      </c>
      <c r="E75" s="43">
        <v>0.363</v>
      </c>
      <c r="F75" s="43">
        <f t="shared" si="13"/>
        <v>0.0313632</v>
      </c>
      <c r="G75" s="43">
        <f t="shared" si="14"/>
        <v>32.50897</v>
      </c>
      <c r="H75" s="46">
        <f t="shared" si="15"/>
        <v>1.019585327904</v>
      </c>
      <c r="I75" s="38" t="s">
        <v>45</v>
      </c>
      <c r="J75" s="153">
        <v>32.81896</v>
      </c>
      <c r="K75" s="153">
        <v>22.38054</v>
      </c>
      <c r="L75" s="153">
        <v>42.32741</v>
      </c>
      <c r="M75" s="11"/>
      <c r="N75" s="11"/>
      <c r="O75" s="6"/>
    </row>
    <row r="76" spans="2:14" ht="24">
      <c r="B76" s="38">
        <f t="shared" si="16"/>
        <v>7</v>
      </c>
      <c r="C76" s="144">
        <v>23572</v>
      </c>
      <c r="D76" s="43">
        <v>334.12</v>
      </c>
      <c r="E76" s="43">
        <v>0.236</v>
      </c>
      <c r="F76" s="43">
        <f t="shared" si="13"/>
        <v>0.0203904</v>
      </c>
      <c r="G76" s="43">
        <f t="shared" si="14"/>
        <v>23.632756666666666</v>
      </c>
      <c r="H76" s="46">
        <f t="shared" si="15"/>
        <v>0.481881361536</v>
      </c>
      <c r="I76" s="53" t="s">
        <v>46</v>
      </c>
      <c r="J76" s="153">
        <v>22.55988</v>
      </c>
      <c r="K76" s="153">
        <v>22.81286</v>
      </c>
      <c r="L76" s="153">
        <v>25.52553</v>
      </c>
      <c r="N76" s="45"/>
    </row>
    <row r="77" spans="2:12" ht="24">
      <c r="B77" s="38">
        <f t="shared" si="16"/>
        <v>8</v>
      </c>
      <c r="C77" s="144">
        <v>23586</v>
      </c>
      <c r="D77" s="43">
        <v>344.14</v>
      </c>
      <c r="E77" s="43">
        <v>0.287</v>
      </c>
      <c r="F77" s="43">
        <f t="shared" si="13"/>
        <v>0.0247968</v>
      </c>
      <c r="G77" s="43">
        <f t="shared" si="14"/>
        <v>57.09476333333333</v>
      </c>
      <c r="H77" s="46">
        <f t="shared" si="15"/>
        <v>1.415767427424</v>
      </c>
      <c r="I77" s="53" t="s">
        <v>47</v>
      </c>
      <c r="J77" s="153">
        <v>52.20126</v>
      </c>
      <c r="K77" s="153">
        <v>57.15086</v>
      </c>
      <c r="L77" s="153">
        <v>61.93217</v>
      </c>
    </row>
    <row r="78" spans="2:12" ht="24">
      <c r="B78" s="38">
        <f t="shared" si="16"/>
        <v>9</v>
      </c>
      <c r="C78" s="144">
        <v>23595</v>
      </c>
      <c r="D78" s="43">
        <v>344.09</v>
      </c>
      <c r="E78" s="43">
        <v>0.513</v>
      </c>
      <c r="F78" s="43">
        <f t="shared" si="13"/>
        <v>0.0443232</v>
      </c>
      <c r="G78" s="43">
        <f t="shared" si="14"/>
        <v>87.14849</v>
      </c>
      <c r="H78" s="46">
        <f t="shared" si="15"/>
        <v>3.8626999519679996</v>
      </c>
      <c r="I78" s="53" t="s">
        <v>48</v>
      </c>
      <c r="J78" s="153">
        <v>75.45746</v>
      </c>
      <c r="K78" s="153">
        <v>114.9968</v>
      </c>
      <c r="L78" s="153">
        <v>70.99121</v>
      </c>
    </row>
    <row r="79" spans="2:12" ht="24">
      <c r="B79" s="38">
        <f t="shared" si="16"/>
        <v>10</v>
      </c>
      <c r="C79" s="144">
        <v>23601</v>
      </c>
      <c r="D79" s="47">
        <v>344.19</v>
      </c>
      <c r="E79" s="47">
        <v>0.179</v>
      </c>
      <c r="F79" s="47">
        <f t="shared" si="13"/>
        <v>0.0154656</v>
      </c>
      <c r="G79" s="12">
        <f t="shared" si="14"/>
        <v>55.58862</v>
      </c>
      <c r="H79" s="42">
        <f t="shared" si="15"/>
        <v>0.859711361472</v>
      </c>
      <c r="I79" s="53" t="s">
        <v>49</v>
      </c>
      <c r="J79" s="153">
        <v>58.09658</v>
      </c>
      <c r="K79" s="153">
        <v>55.02198</v>
      </c>
      <c r="L79" s="153">
        <v>53.6473</v>
      </c>
    </row>
    <row r="80" spans="2:12" ht="24">
      <c r="B80" s="38">
        <f t="shared" si="16"/>
        <v>11</v>
      </c>
      <c r="C80" s="144">
        <v>23606</v>
      </c>
      <c r="D80" s="47">
        <v>344.2</v>
      </c>
      <c r="E80" s="47">
        <v>0.785</v>
      </c>
      <c r="F80" s="47">
        <f t="shared" si="13"/>
        <v>0.06782400000000001</v>
      </c>
      <c r="G80" s="12">
        <f t="shared" si="14"/>
        <v>42.05666</v>
      </c>
      <c r="H80" s="42">
        <f t="shared" si="15"/>
        <v>2.8524509078400007</v>
      </c>
      <c r="I80" s="53" t="s">
        <v>50</v>
      </c>
      <c r="J80" s="153">
        <v>35.88205</v>
      </c>
      <c r="K80" s="153">
        <v>47.36643</v>
      </c>
      <c r="L80" s="153">
        <v>42.9215</v>
      </c>
    </row>
    <row r="81" spans="2:12" ht="24">
      <c r="B81" s="38">
        <f t="shared" si="16"/>
        <v>12</v>
      </c>
      <c r="C81" s="144">
        <v>23615</v>
      </c>
      <c r="D81" s="47">
        <v>344.23</v>
      </c>
      <c r="E81" s="47">
        <v>0.888</v>
      </c>
      <c r="F81" s="47">
        <f t="shared" si="13"/>
        <v>0.0767232</v>
      </c>
      <c r="G81" s="12">
        <f t="shared" si="14"/>
        <v>47.636223333333334</v>
      </c>
      <c r="H81" s="42">
        <f t="shared" si="15"/>
        <v>3.654803490048</v>
      </c>
      <c r="I81" s="53" t="s">
        <v>51</v>
      </c>
      <c r="J81" s="153">
        <v>31.93203</v>
      </c>
      <c r="K81" s="153">
        <v>60.28525</v>
      </c>
      <c r="L81" s="153">
        <v>50.69139</v>
      </c>
    </row>
    <row r="82" spans="2:12" ht="24">
      <c r="B82" s="38">
        <f t="shared" si="16"/>
        <v>13</v>
      </c>
      <c r="C82" s="144">
        <v>23629</v>
      </c>
      <c r="D82" s="47">
        <v>344.31</v>
      </c>
      <c r="E82" s="47">
        <v>1.103</v>
      </c>
      <c r="F82" s="47">
        <f t="shared" si="13"/>
        <v>0.0952992</v>
      </c>
      <c r="G82" s="12">
        <f t="shared" si="14"/>
        <v>11.983903333333336</v>
      </c>
      <c r="H82" s="42">
        <f t="shared" si="15"/>
        <v>1.1420564005440001</v>
      </c>
      <c r="I82" s="53" t="s">
        <v>52</v>
      </c>
      <c r="J82" s="153">
        <v>6.46651</v>
      </c>
      <c r="K82" s="153">
        <v>4.65751</v>
      </c>
      <c r="L82" s="153">
        <v>24.82769</v>
      </c>
    </row>
    <row r="83" spans="2:12" ht="24">
      <c r="B83" s="38">
        <f t="shared" si="16"/>
        <v>14</v>
      </c>
      <c r="C83" s="144">
        <v>23630</v>
      </c>
      <c r="D83" s="47">
        <v>344.57</v>
      </c>
      <c r="E83" s="47">
        <v>2.828</v>
      </c>
      <c r="F83" s="47">
        <f t="shared" si="13"/>
        <v>0.2443392</v>
      </c>
      <c r="G83" s="12">
        <f t="shared" si="14"/>
        <v>52.52433666666667</v>
      </c>
      <c r="H83" s="42">
        <f t="shared" si="15"/>
        <v>12.833754401664</v>
      </c>
      <c r="I83" s="53" t="s">
        <v>53</v>
      </c>
      <c r="J83" s="153">
        <v>53.18962</v>
      </c>
      <c r="K83" s="153">
        <v>61.6467</v>
      </c>
      <c r="L83" s="153">
        <v>42.73669</v>
      </c>
    </row>
    <row r="84" spans="2:17" s="197" customFormat="1" ht="24">
      <c r="B84" s="191">
        <f t="shared" si="16"/>
        <v>15</v>
      </c>
      <c r="C84" s="192">
        <v>23643</v>
      </c>
      <c r="D84" s="202">
        <v>360.54</v>
      </c>
      <c r="E84" s="202"/>
      <c r="F84" s="202"/>
      <c r="G84" s="202"/>
      <c r="H84" s="202"/>
      <c r="I84" s="195" t="s">
        <v>54</v>
      </c>
      <c r="J84" s="196">
        <v>4.86472</v>
      </c>
      <c r="K84" s="196">
        <v>1.11309</v>
      </c>
      <c r="L84" s="196">
        <v>5.72859</v>
      </c>
      <c r="N84" s="202">
        <v>2.341</v>
      </c>
      <c r="O84" s="202">
        <f>N84*0.0864</f>
        <v>0.20226240000000004</v>
      </c>
      <c r="P84" s="193">
        <f>+AVERAGE(J84:L84)</f>
        <v>3.902133333333333</v>
      </c>
      <c r="Q84" s="194">
        <f>P84*O84</f>
        <v>0.7892548531200001</v>
      </c>
    </row>
    <row r="85" spans="2:12" ht="24">
      <c r="B85" s="38">
        <f t="shared" si="16"/>
        <v>16</v>
      </c>
      <c r="C85" s="144">
        <v>23658</v>
      </c>
      <c r="D85" s="47">
        <v>344.22</v>
      </c>
      <c r="E85" s="47">
        <v>0.664</v>
      </c>
      <c r="F85" s="47">
        <f t="shared" si="13"/>
        <v>0.05736960000000001</v>
      </c>
      <c r="G85" s="12">
        <f t="shared" si="14"/>
        <v>27.625199999999996</v>
      </c>
      <c r="H85" s="42">
        <f t="shared" si="15"/>
        <v>1.58484667392</v>
      </c>
      <c r="I85" s="53" t="s">
        <v>55</v>
      </c>
      <c r="J85" s="158">
        <v>16.7087</v>
      </c>
      <c r="K85" s="158">
        <v>32.73007</v>
      </c>
      <c r="L85" s="158">
        <v>33.43683</v>
      </c>
    </row>
    <row r="86" spans="2:12" ht="24">
      <c r="B86" s="38">
        <f t="shared" si="16"/>
        <v>17</v>
      </c>
      <c r="C86" s="144">
        <v>23665</v>
      </c>
      <c r="D86" s="47">
        <v>344.24</v>
      </c>
      <c r="E86" s="47">
        <v>1.244</v>
      </c>
      <c r="F86" s="47">
        <f t="shared" si="13"/>
        <v>0.10748160000000001</v>
      </c>
      <c r="G86" s="12">
        <f t="shared" si="14"/>
        <v>32.53376666666667</v>
      </c>
      <c r="H86" s="42">
        <f t="shared" si="15"/>
        <v>3.496781295360001</v>
      </c>
      <c r="I86" s="53" t="s">
        <v>56</v>
      </c>
      <c r="J86" s="158">
        <v>40.46931</v>
      </c>
      <c r="K86" s="158">
        <v>32.45436</v>
      </c>
      <c r="L86" s="158">
        <v>24.67763</v>
      </c>
    </row>
    <row r="87" spans="2:12" ht="24">
      <c r="B87" s="38">
        <f t="shared" si="16"/>
        <v>18</v>
      </c>
      <c r="C87" s="144">
        <v>23672</v>
      </c>
      <c r="D87" s="47">
        <v>344.34</v>
      </c>
      <c r="E87" s="47">
        <v>1.577</v>
      </c>
      <c r="F87" s="47">
        <f t="shared" si="13"/>
        <v>0.1362528</v>
      </c>
      <c r="G87" s="12">
        <f t="shared" si="14"/>
        <v>53.31307</v>
      </c>
      <c r="H87" s="42">
        <f t="shared" si="15"/>
        <v>7.264055064096</v>
      </c>
      <c r="I87" s="53" t="s">
        <v>57</v>
      </c>
      <c r="J87" s="158">
        <v>50.45737</v>
      </c>
      <c r="K87" s="158">
        <v>57.55593</v>
      </c>
      <c r="L87" s="158">
        <v>51.92591</v>
      </c>
    </row>
    <row r="88" spans="2:12" ht="24">
      <c r="B88" s="38">
        <f t="shared" si="16"/>
        <v>19</v>
      </c>
      <c r="C88" s="144">
        <v>23684</v>
      </c>
      <c r="D88" s="47">
        <v>344.37</v>
      </c>
      <c r="E88" s="47">
        <v>1.437</v>
      </c>
      <c r="F88" s="47">
        <f t="shared" si="13"/>
        <v>0.12415680000000001</v>
      </c>
      <c r="G88" s="12">
        <f t="shared" si="14"/>
        <v>7.8254366666666675</v>
      </c>
      <c r="H88" s="42">
        <f t="shared" si="15"/>
        <v>0.9715811751360002</v>
      </c>
      <c r="I88" s="53" t="s">
        <v>58</v>
      </c>
      <c r="J88" s="158">
        <v>8.17467</v>
      </c>
      <c r="K88" s="158">
        <v>7.21414</v>
      </c>
      <c r="L88" s="158">
        <v>8.0875</v>
      </c>
    </row>
    <row r="89" spans="2:12" ht="24">
      <c r="B89" s="38">
        <f t="shared" si="16"/>
        <v>20</v>
      </c>
      <c r="C89" s="144">
        <v>23694</v>
      </c>
      <c r="D89" s="47">
        <v>344.19</v>
      </c>
      <c r="E89" s="47">
        <v>0.651</v>
      </c>
      <c r="F89" s="47">
        <f t="shared" si="13"/>
        <v>0.0562464</v>
      </c>
      <c r="G89" s="12">
        <f t="shared" si="14"/>
        <v>6.846383333333333</v>
      </c>
      <c r="H89" s="42">
        <f t="shared" si="15"/>
        <v>0.38508441552</v>
      </c>
      <c r="I89" s="53" t="s">
        <v>59</v>
      </c>
      <c r="J89" s="158">
        <v>6.62371</v>
      </c>
      <c r="K89" s="158">
        <v>6.92932</v>
      </c>
      <c r="L89" s="158">
        <v>6.98612</v>
      </c>
    </row>
    <row r="90" spans="2:12" ht="24">
      <c r="B90" s="38">
        <f t="shared" si="16"/>
        <v>21</v>
      </c>
      <c r="C90" s="144">
        <v>23700</v>
      </c>
      <c r="D90" s="47">
        <v>344.17</v>
      </c>
      <c r="E90" s="47">
        <v>0.438</v>
      </c>
      <c r="F90" s="47">
        <f t="shared" si="13"/>
        <v>0.0378432</v>
      </c>
      <c r="G90" s="12">
        <f t="shared" si="14"/>
        <v>4.524333333333334</v>
      </c>
      <c r="H90" s="42">
        <f t="shared" si="15"/>
        <v>0.17121525120000003</v>
      </c>
      <c r="I90" s="53" t="s">
        <v>60</v>
      </c>
      <c r="J90" s="158">
        <v>3.99657</v>
      </c>
      <c r="K90" s="158">
        <v>5.67698</v>
      </c>
      <c r="L90" s="158">
        <v>3.89945</v>
      </c>
    </row>
    <row r="91" spans="2:13" ht="24">
      <c r="B91" s="38">
        <f t="shared" si="16"/>
        <v>22</v>
      </c>
      <c r="C91" s="144">
        <v>23768</v>
      </c>
      <c r="D91" s="47">
        <v>344.11</v>
      </c>
      <c r="E91" s="47">
        <v>0.247</v>
      </c>
      <c r="F91" s="47">
        <f t="shared" si="13"/>
        <v>0.0213408</v>
      </c>
      <c r="G91" s="12">
        <f t="shared" si="14"/>
        <v>14.146083333333332</v>
      </c>
      <c r="H91" s="42">
        <f t="shared" si="15"/>
        <v>0.3018887352</v>
      </c>
      <c r="I91" s="53" t="s">
        <v>61</v>
      </c>
      <c r="J91" s="158">
        <v>17.90102</v>
      </c>
      <c r="K91" s="158">
        <v>1.93671</v>
      </c>
      <c r="L91" s="158">
        <v>22.60052</v>
      </c>
      <c r="M91" s="200" t="s">
        <v>135</v>
      </c>
    </row>
    <row r="92" spans="2:13" ht="24">
      <c r="B92" s="38">
        <f t="shared" si="16"/>
        <v>23</v>
      </c>
      <c r="C92" s="144">
        <v>23775</v>
      </c>
      <c r="D92" s="47">
        <v>344.06</v>
      </c>
      <c r="E92" s="47">
        <v>0.047</v>
      </c>
      <c r="F92" s="47">
        <f t="shared" si="13"/>
        <v>0.0040608</v>
      </c>
      <c r="G92" s="12">
        <f t="shared" si="14"/>
        <v>1.95491</v>
      </c>
      <c r="H92" s="42">
        <f t="shared" si="15"/>
        <v>0.007938498528</v>
      </c>
      <c r="I92" s="53" t="s">
        <v>62</v>
      </c>
      <c r="J92" s="158">
        <v>1.459</v>
      </c>
      <c r="K92" s="158">
        <v>2.20438</v>
      </c>
      <c r="L92" s="158">
        <v>2.20135</v>
      </c>
      <c r="M92" s="200" t="s">
        <v>134</v>
      </c>
    </row>
    <row r="93" spans="2:13" s="131" customFormat="1" ht="24.75" thickBot="1">
      <c r="B93" s="139">
        <f t="shared" si="16"/>
        <v>24</v>
      </c>
      <c r="C93" s="184">
        <v>23796</v>
      </c>
      <c r="D93" s="128">
        <v>344.09</v>
      </c>
      <c r="E93" s="128">
        <v>0.033</v>
      </c>
      <c r="F93" s="128">
        <f t="shared" si="13"/>
        <v>0.0028512000000000003</v>
      </c>
      <c r="G93" s="128">
        <f t="shared" si="14"/>
        <v>1.9091300000000002</v>
      </c>
      <c r="H93" s="128">
        <f t="shared" si="15"/>
        <v>0.005443311456000001</v>
      </c>
      <c r="I93" s="129" t="s">
        <v>63</v>
      </c>
      <c r="J93" s="141">
        <v>2.59418</v>
      </c>
      <c r="K93" s="141">
        <v>2.30528</v>
      </c>
      <c r="L93" s="141">
        <v>0.82793</v>
      </c>
      <c r="M93" s="201" t="s">
        <v>136</v>
      </c>
    </row>
    <row r="94" spans="2:12" ht="24">
      <c r="B94" s="209">
        <v>1</v>
      </c>
      <c r="C94" s="50">
        <v>23833</v>
      </c>
      <c r="D94" s="210">
        <v>344.17</v>
      </c>
      <c r="E94" s="210">
        <v>0.265</v>
      </c>
      <c r="F94" s="210">
        <f t="shared" si="13"/>
        <v>0.022896000000000003</v>
      </c>
      <c r="G94" s="210">
        <f t="shared" si="14"/>
        <v>4.5038599999999995</v>
      </c>
      <c r="H94" s="210">
        <f t="shared" si="15"/>
        <v>0.10312037856</v>
      </c>
      <c r="I94" s="211" t="s">
        <v>40</v>
      </c>
      <c r="J94" s="158">
        <v>4.76296</v>
      </c>
      <c r="K94" s="158">
        <v>3.54083</v>
      </c>
      <c r="L94" s="158">
        <v>5.20779</v>
      </c>
    </row>
    <row r="95" spans="2:12" ht="24">
      <c r="B95" s="209">
        <f aca="true" t="shared" si="17" ref="B95:B121">+B94+1</f>
        <v>2</v>
      </c>
      <c r="C95" s="50">
        <v>23867</v>
      </c>
      <c r="D95" s="210">
        <v>344.12</v>
      </c>
      <c r="E95" s="210">
        <v>0.291</v>
      </c>
      <c r="F95" s="210">
        <f t="shared" si="13"/>
        <v>0.0251424</v>
      </c>
      <c r="G95" s="210">
        <f t="shared" si="14"/>
        <v>29.87700666666667</v>
      </c>
      <c r="H95" s="210">
        <f t="shared" si="15"/>
        <v>0.751179652416</v>
      </c>
      <c r="I95" s="212" t="s">
        <v>41</v>
      </c>
      <c r="J95" s="158">
        <v>31.91991</v>
      </c>
      <c r="K95" s="158">
        <v>26.74478</v>
      </c>
      <c r="L95" s="158">
        <v>30.96633</v>
      </c>
    </row>
    <row r="96" spans="2:12" ht="24">
      <c r="B96" s="209">
        <f t="shared" si="17"/>
        <v>3</v>
      </c>
      <c r="C96" s="50">
        <v>23880</v>
      </c>
      <c r="D96" s="210">
        <v>344.49</v>
      </c>
      <c r="E96" s="210">
        <v>2.141</v>
      </c>
      <c r="F96" s="210">
        <f t="shared" si="13"/>
        <v>0.18498240000000002</v>
      </c>
      <c r="G96" s="210">
        <f t="shared" si="14"/>
        <v>41.92124666666667</v>
      </c>
      <c r="H96" s="210">
        <f t="shared" si="15"/>
        <v>7.754692819392001</v>
      </c>
      <c r="I96" s="212" t="s">
        <v>42</v>
      </c>
      <c r="J96" s="158">
        <v>45.32598</v>
      </c>
      <c r="K96" s="158">
        <v>42.11771</v>
      </c>
      <c r="L96" s="158">
        <v>38.32005</v>
      </c>
    </row>
    <row r="97" spans="2:14" ht="24">
      <c r="B97" s="209">
        <f t="shared" si="17"/>
        <v>4</v>
      </c>
      <c r="C97" s="50">
        <v>23885</v>
      </c>
      <c r="D97" s="210">
        <v>344.53</v>
      </c>
      <c r="E97" s="210">
        <v>2.302</v>
      </c>
      <c r="F97" s="210">
        <f t="shared" si="13"/>
        <v>0.1988928</v>
      </c>
      <c r="G97" s="210">
        <f t="shared" si="14"/>
        <v>45.02921</v>
      </c>
      <c r="H97" s="210">
        <f t="shared" si="15"/>
        <v>8.955985658688</v>
      </c>
      <c r="I97" s="212" t="s">
        <v>43</v>
      </c>
      <c r="J97" s="158">
        <v>45.8804</v>
      </c>
      <c r="K97" s="158">
        <v>42.23283</v>
      </c>
      <c r="L97" s="158">
        <v>46.9744</v>
      </c>
      <c r="N97" s="54"/>
    </row>
    <row r="98" spans="2:14" ht="24">
      <c r="B98" s="209">
        <f t="shared" si="17"/>
        <v>5</v>
      </c>
      <c r="C98" s="50">
        <v>23899</v>
      </c>
      <c r="D98" s="210">
        <v>344.1</v>
      </c>
      <c r="E98" s="210">
        <v>0.263</v>
      </c>
      <c r="F98" s="210">
        <f t="shared" si="13"/>
        <v>0.022723200000000002</v>
      </c>
      <c r="G98" s="210">
        <f t="shared" si="14"/>
        <v>14.414430000000001</v>
      </c>
      <c r="H98" s="210">
        <f t="shared" si="15"/>
        <v>0.3275419757760001</v>
      </c>
      <c r="I98" s="209" t="s">
        <v>44</v>
      </c>
      <c r="J98" s="158">
        <v>19.08397</v>
      </c>
      <c r="K98" s="158">
        <v>5.76332</v>
      </c>
      <c r="L98" s="158">
        <v>18.396</v>
      </c>
      <c r="N98" s="54"/>
    </row>
    <row r="99" spans="2:14" ht="24">
      <c r="B99" s="209">
        <f t="shared" si="17"/>
        <v>6</v>
      </c>
      <c r="C99" s="50">
        <v>23906</v>
      </c>
      <c r="D99" s="210">
        <v>344.01</v>
      </c>
      <c r="E99" s="210">
        <v>0.067</v>
      </c>
      <c r="F99" s="210">
        <f t="shared" si="13"/>
        <v>0.005788800000000001</v>
      </c>
      <c r="G99" s="210">
        <f t="shared" si="14"/>
        <v>14.01182</v>
      </c>
      <c r="H99" s="210">
        <f t="shared" si="15"/>
        <v>0.08111162361600002</v>
      </c>
      <c r="I99" s="209" t="s">
        <v>45</v>
      </c>
      <c r="J99" s="158">
        <v>20.20011</v>
      </c>
      <c r="K99" s="158">
        <v>7.49417</v>
      </c>
      <c r="L99" s="158">
        <v>14.34118</v>
      </c>
      <c r="N99" s="54"/>
    </row>
    <row r="100" spans="2:12" ht="24">
      <c r="B100" s="209">
        <f t="shared" si="17"/>
        <v>7</v>
      </c>
      <c r="C100" s="50">
        <v>23930</v>
      </c>
      <c r="D100" s="210">
        <v>345.54</v>
      </c>
      <c r="E100" s="210">
        <v>11.397</v>
      </c>
      <c r="F100" s="210">
        <f t="shared" si="13"/>
        <v>0.9847008</v>
      </c>
      <c r="G100" s="210">
        <f t="shared" si="14"/>
        <v>593.8655466666665</v>
      </c>
      <c r="H100" s="210">
        <f t="shared" si="15"/>
        <v>584.7798788951039</v>
      </c>
      <c r="I100" s="106" t="s">
        <v>46</v>
      </c>
      <c r="J100" s="158">
        <v>581.11026</v>
      </c>
      <c r="K100" s="158">
        <v>595.654</v>
      </c>
      <c r="L100" s="158">
        <v>604.83238</v>
      </c>
    </row>
    <row r="101" spans="2:12" ht="24">
      <c r="B101" s="209">
        <f t="shared" si="17"/>
        <v>8</v>
      </c>
      <c r="C101" s="50">
        <v>23930</v>
      </c>
      <c r="D101" s="210">
        <v>345.69</v>
      </c>
      <c r="E101" s="210">
        <v>14.095</v>
      </c>
      <c r="F101" s="210">
        <f t="shared" si="13"/>
        <v>1.2178080000000002</v>
      </c>
      <c r="G101" s="210">
        <f t="shared" si="14"/>
        <v>1143.9945133333333</v>
      </c>
      <c r="H101" s="210">
        <f t="shared" si="15"/>
        <v>1393.1656702934401</v>
      </c>
      <c r="I101" s="106" t="s">
        <v>47</v>
      </c>
      <c r="J101" s="158">
        <v>1112.93605</v>
      </c>
      <c r="K101" s="158">
        <v>1192.0182</v>
      </c>
      <c r="L101" s="158">
        <v>1127.02929</v>
      </c>
    </row>
    <row r="102" spans="2:15" ht="24">
      <c r="B102" s="209">
        <f t="shared" si="17"/>
        <v>9</v>
      </c>
      <c r="C102" s="50">
        <v>23930</v>
      </c>
      <c r="D102" s="210">
        <v>345.86</v>
      </c>
      <c r="E102" s="210">
        <v>16.47</v>
      </c>
      <c r="F102" s="210">
        <f t="shared" si="13"/>
        <v>1.423008</v>
      </c>
      <c r="G102" s="210">
        <f t="shared" si="14"/>
        <v>1072.8688433333334</v>
      </c>
      <c r="H102" s="210">
        <f t="shared" si="15"/>
        <v>1526.7009470140802</v>
      </c>
      <c r="I102" s="106" t="s">
        <v>48</v>
      </c>
      <c r="J102" s="158">
        <v>1045.33749</v>
      </c>
      <c r="K102" s="158">
        <v>1089.89219</v>
      </c>
      <c r="L102" s="158">
        <v>1083.37685</v>
      </c>
      <c r="N102" s="47"/>
      <c r="O102" s="47"/>
    </row>
    <row r="103" spans="2:12" ht="24">
      <c r="B103" s="209">
        <f t="shared" si="17"/>
        <v>10</v>
      </c>
      <c r="C103" s="50">
        <v>23937</v>
      </c>
      <c r="D103" s="210">
        <v>344.64</v>
      </c>
      <c r="E103" s="210">
        <v>3.295</v>
      </c>
      <c r="F103" s="210">
        <f t="shared" si="13"/>
        <v>0.284688</v>
      </c>
      <c r="G103" s="210">
        <f t="shared" si="14"/>
        <v>53.33528333333334</v>
      </c>
      <c r="H103" s="210">
        <f t="shared" si="15"/>
        <v>15.1839151416</v>
      </c>
      <c r="I103" s="106" t="s">
        <v>49</v>
      </c>
      <c r="J103" s="158">
        <v>45.77808</v>
      </c>
      <c r="K103" s="158">
        <v>64.25195</v>
      </c>
      <c r="L103" s="158">
        <v>49.97582</v>
      </c>
    </row>
    <row r="104" spans="2:12" ht="24">
      <c r="B104" s="209">
        <f t="shared" si="17"/>
        <v>11</v>
      </c>
      <c r="C104" s="50">
        <v>23956</v>
      </c>
      <c r="D104" s="210">
        <v>344.35</v>
      </c>
      <c r="E104" s="210">
        <v>1.355</v>
      </c>
      <c r="F104" s="210">
        <f t="shared" si="13"/>
        <v>0.11707200000000001</v>
      </c>
      <c r="G104" s="210">
        <f t="shared" si="14"/>
        <v>109.37107666666667</v>
      </c>
      <c r="H104" s="210">
        <f t="shared" si="15"/>
        <v>12.804290687520002</v>
      </c>
      <c r="I104" s="106" t="s">
        <v>50</v>
      </c>
      <c r="J104" s="158">
        <v>134.00711</v>
      </c>
      <c r="K104" s="158">
        <v>102.97916</v>
      </c>
      <c r="L104" s="158">
        <v>91.12696</v>
      </c>
    </row>
    <row r="105" spans="2:12" ht="24">
      <c r="B105" s="209">
        <f t="shared" si="17"/>
        <v>12</v>
      </c>
      <c r="C105" s="50">
        <v>23962</v>
      </c>
      <c r="D105" s="210">
        <v>345.81</v>
      </c>
      <c r="E105" s="210">
        <v>17.537</v>
      </c>
      <c r="F105" s="210">
        <f t="shared" si="13"/>
        <v>1.5151968</v>
      </c>
      <c r="G105" s="210">
        <f t="shared" si="14"/>
        <v>715.9046266666666</v>
      </c>
      <c r="H105" s="210">
        <f t="shared" si="15"/>
        <v>1084.7363994305279</v>
      </c>
      <c r="I105" s="106" t="s">
        <v>51</v>
      </c>
      <c r="J105" s="158">
        <v>495.05295</v>
      </c>
      <c r="K105" s="158">
        <v>869.22447</v>
      </c>
      <c r="L105" s="158">
        <v>783.43646</v>
      </c>
    </row>
    <row r="106" spans="1:12" ht="24">
      <c r="A106" s="213"/>
      <c r="B106" s="214">
        <f t="shared" si="17"/>
        <v>13</v>
      </c>
      <c r="C106" s="215">
        <v>23967</v>
      </c>
      <c r="D106" s="216">
        <v>345.17</v>
      </c>
      <c r="E106" s="216">
        <v>7.734</v>
      </c>
      <c r="F106" s="216">
        <f t="shared" si="13"/>
        <v>0.6682176000000001</v>
      </c>
      <c r="G106" s="216">
        <f t="shared" si="14"/>
        <v>219.97871333333333</v>
      </c>
      <c r="H106" s="216">
        <f t="shared" si="15"/>
        <v>146.993647874688</v>
      </c>
      <c r="I106" s="217" t="s">
        <v>52</v>
      </c>
      <c r="J106" s="218">
        <v>304.61685</v>
      </c>
      <c r="K106" s="158">
        <v>215.35893</v>
      </c>
      <c r="L106" s="158">
        <v>139.96036</v>
      </c>
    </row>
    <row r="107" spans="1:12" ht="24">
      <c r="A107" s="213"/>
      <c r="B107" s="214">
        <f t="shared" si="17"/>
        <v>14</v>
      </c>
      <c r="C107" s="215">
        <v>23975</v>
      </c>
      <c r="D107" s="216">
        <v>346.12</v>
      </c>
      <c r="E107" s="216">
        <v>29.578</v>
      </c>
      <c r="F107" s="216">
        <f t="shared" si="13"/>
        <v>2.5555392</v>
      </c>
      <c r="G107" s="216">
        <f t="shared" si="14"/>
        <v>983.5172899999999</v>
      </c>
      <c r="H107" s="216">
        <f t="shared" si="15"/>
        <v>2513.416988472768</v>
      </c>
      <c r="I107" s="217" t="s">
        <v>53</v>
      </c>
      <c r="J107" s="218">
        <v>881.77145</v>
      </c>
      <c r="K107" s="158">
        <v>1039.88432</v>
      </c>
      <c r="L107" s="158">
        <v>1028.8961</v>
      </c>
    </row>
    <row r="108" spans="1:12" ht="24">
      <c r="A108" s="213"/>
      <c r="B108" s="214">
        <f t="shared" si="17"/>
        <v>15</v>
      </c>
      <c r="C108" s="215">
        <v>23998</v>
      </c>
      <c r="D108" s="216">
        <v>345.35</v>
      </c>
      <c r="E108" s="216">
        <v>9.108</v>
      </c>
      <c r="F108" s="216">
        <f t="shared" si="13"/>
        <v>0.7869312</v>
      </c>
      <c r="G108" s="216">
        <f t="shared" si="14"/>
        <v>203.45643666666663</v>
      </c>
      <c r="H108" s="216">
        <f t="shared" si="15"/>
        <v>160.10621785382398</v>
      </c>
      <c r="I108" s="217" t="s">
        <v>54</v>
      </c>
      <c r="J108" s="218">
        <v>213.18401</v>
      </c>
      <c r="K108" s="158">
        <v>198.99486</v>
      </c>
      <c r="L108" s="158">
        <v>198.19044</v>
      </c>
    </row>
    <row r="109" spans="1:12" ht="24">
      <c r="A109" s="213"/>
      <c r="B109" s="214">
        <f t="shared" si="17"/>
        <v>16</v>
      </c>
      <c r="C109" s="215">
        <v>24005</v>
      </c>
      <c r="D109" s="216">
        <v>344.36</v>
      </c>
      <c r="E109" s="216">
        <v>1.512</v>
      </c>
      <c r="F109" s="216">
        <f t="shared" si="13"/>
        <v>0.1306368</v>
      </c>
      <c r="G109" s="216">
        <f t="shared" si="14"/>
        <v>17.187636666666666</v>
      </c>
      <c r="H109" s="216">
        <f t="shared" si="15"/>
        <v>2.245337853696</v>
      </c>
      <c r="I109" s="217" t="s">
        <v>55</v>
      </c>
      <c r="J109" s="218">
        <v>13.46086</v>
      </c>
      <c r="K109" s="158">
        <v>19.79557</v>
      </c>
      <c r="L109" s="158">
        <v>18.30648</v>
      </c>
    </row>
    <row r="110" spans="1:12" ht="24">
      <c r="A110" s="213"/>
      <c r="B110" s="214">
        <f t="shared" si="17"/>
        <v>17</v>
      </c>
      <c r="C110" s="215">
        <v>24011</v>
      </c>
      <c r="D110" s="216">
        <v>334.67</v>
      </c>
      <c r="E110" s="216">
        <v>3.873</v>
      </c>
      <c r="F110" s="216">
        <f t="shared" si="13"/>
        <v>0.3346272</v>
      </c>
      <c r="G110" s="216">
        <f t="shared" si="14"/>
        <v>37.87233333333333</v>
      </c>
      <c r="H110" s="216">
        <f t="shared" si="15"/>
        <v>12.6731128608</v>
      </c>
      <c r="I110" s="217" t="s">
        <v>56</v>
      </c>
      <c r="J110" s="218">
        <v>34.85492</v>
      </c>
      <c r="K110" s="158">
        <v>38.13369</v>
      </c>
      <c r="L110" s="158">
        <v>40.62839</v>
      </c>
    </row>
    <row r="111" spans="1:12" ht="24">
      <c r="A111" s="213"/>
      <c r="B111" s="214">
        <f t="shared" si="17"/>
        <v>18</v>
      </c>
      <c r="C111" s="215">
        <v>24019</v>
      </c>
      <c r="D111" s="216">
        <v>344.73</v>
      </c>
      <c r="E111" s="216">
        <v>3.96</v>
      </c>
      <c r="F111" s="216">
        <f t="shared" si="13"/>
        <v>0.342144</v>
      </c>
      <c r="G111" s="216">
        <f t="shared" si="14"/>
        <v>96.83116333333334</v>
      </c>
      <c r="H111" s="216">
        <f t="shared" si="15"/>
        <v>33.13020154752</v>
      </c>
      <c r="I111" s="217" t="s">
        <v>57</v>
      </c>
      <c r="J111" s="218">
        <v>93.71197</v>
      </c>
      <c r="K111" s="158">
        <v>102.87486</v>
      </c>
      <c r="L111" s="158">
        <v>93.90666</v>
      </c>
    </row>
    <row r="112" spans="2:12" ht="24">
      <c r="B112" s="209">
        <f t="shared" si="17"/>
        <v>19</v>
      </c>
      <c r="C112" s="50">
        <v>24026</v>
      </c>
      <c r="D112" s="210">
        <v>344.39</v>
      </c>
      <c r="E112" s="210">
        <v>2.091</v>
      </c>
      <c r="F112" s="210">
        <f t="shared" si="13"/>
        <v>0.18066240000000003</v>
      </c>
      <c r="G112" s="210">
        <f t="shared" si="14"/>
        <v>21.601256666666668</v>
      </c>
      <c r="H112" s="210">
        <f t="shared" si="15"/>
        <v>3.902534872416001</v>
      </c>
      <c r="I112" s="106" t="s">
        <v>58</v>
      </c>
      <c r="J112" s="158">
        <v>23.40991</v>
      </c>
      <c r="K112" s="158">
        <v>17.07498</v>
      </c>
      <c r="L112" s="158">
        <v>24.31888</v>
      </c>
    </row>
    <row r="113" spans="2:12" ht="24">
      <c r="B113" s="209">
        <f t="shared" si="17"/>
        <v>20</v>
      </c>
      <c r="C113" s="50">
        <v>24033</v>
      </c>
      <c r="D113" s="210">
        <v>344.26</v>
      </c>
      <c r="E113" s="210">
        <v>1.037</v>
      </c>
      <c r="F113" s="210">
        <f t="shared" si="13"/>
        <v>0.0895968</v>
      </c>
      <c r="G113" s="210">
        <f t="shared" si="14"/>
        <v>25.89838</v>
      </c>
      <c r="H113" s="210">
        <f t="shared" si="15"/>
        <v>2.320411973184</v>
      </c>
      <c r="I113" s="106" t="s">
        <v>59</v>
      </c>
      <c r="J113" s="158">
        <v>37.58074</v>
      </c>
      <c r="K113" s="158">
        <v>24.62458</v>
      </c>
      <c r="L113" s="158">
        <v>15.48982</v>
      </c>
    </row>
    <row r="114" spans="2:12" ht="24">
      <c r="B114" s="209">
        <f t="shared" si="17"/>
        <v>21</v>
      </c>
      <c r="C114" s="50">
        <v>24050</v>
      </c>
      <c r="D114" s="210">
        <v>344.22</v>
      </c>
      <c r="E114" s="210">
        <v>0.552</v>
      </c>
      <c r="F114" s="210">
        <f t="shared" si="13"/>
        <v>0.04769280000000001</v>
      </c>
      <c r="G114" s="210">
        <f t="shared" si="14"/>
        <v>53.22814666666667</v>
      </c>
      <c r="H114" s="210">
        <f t="shared" si="15"/>
        <v>2.5385993533440003</v>
      </c>
      <c r="I114" s="106" t="s">
        <v>60</v>
      </c>
      <c r="J114" s="158">
        <v>53.68124</v>
      </c>
      <c r="K114" s="158">
        <v>53.21429</v>
      </c>
      <c r="L114" s="158">
        <v>52.78891</v>
      </c>
    </row>
    <row r="115" spans="2:12" ht="24">
      <c r="B115" s="209">
        <f t="shared" si="17"/>
        <v>22</v>
      </c>
      <c r="C115" s="50">
        <v>24063</v>
      </c>
      <c r="D115" s="210">
        <v>344.21</v>
      </c>
      <c r="E115" s="210">
        <v>0.77</v>
      </c>
      <c r="F115" s="210">
        <f t="shared" si="13"/>
        <v>0.066528</v>
      </c>
      <c r="G115" s="210">
        <f t="shared" si="14"/>
        <v>34.28601</v>
      </c>
      <c r="H115" s="210">
        <f t="shared" si="15"/>
        <v>2.28097967328</v>
      </c>
      <c r="I115" s="106" t="s">
        <v>61</v>
      </c>
      <c r="J115" s="158">
        <v>23.75706</v>
      </c>
      <c r="K115" s="158">
        <v>44.94537</v>
      </c>
      <c r="L115" s="158">
        <v>34.1556</v>
      </c>
    </row>
    <row r="116" spans="2:12" ht="24">
      <c r="B116" s="209">
        <f t="shared" si="17"/>
        <v>23</v>
      </c>
      <c r="C116" s="50">
        <v>24083</v>
      </c>
      <c r="D116" s="210">
        <v>344.14</v>
      </c>
      <c r="E116" s="210">
        <v>0.404</v>
      </c>
      <c r="F116" s="210">
        <f t="shared" si="13"/>
        <v>0.0349056</v>
      </c>
      <c r="G116" s="210">
        <f t="shared" si="14"/>
        <v>21.269053333333332</v>
      </c>
      <c r="H116" s="210">
        <f t="shared" si="15"/>
        <v>0.742409068032</v>
      </c>
      <c r="I116" s="106" t="s">
        <v>62</v>
      </c>
      <c r="J116" s="158">
        <v>15.03006</v>
      </c>
      <c r="K116" s="158">
        <v>21.18575</v>
      </c>
      <c r="L116" s="158">
        <v>27.59135</v>
      </c>
    </row>
    <row r="117" spans="2:12" ht="24">
      <c r="B117" s="209">
        <f t="shared" si="17"/>
        <v>24</v>
      </c>
      <c r="C117" s="50">
        <v>24081</v>
      </c>
      <c r="D117" s="210">
        <v>344.12</v>
      </c>
      <c r="E117" s="210">
        <v>0.306</v>
      </c>
      <c r="F117" s="210">
        <f t="shared" si="13"/>
        <v>0.0264384</v>
      </c>
      <c r="G117" s="210">
        <f t="shared" si="14"/>
        <v>19.031499999999998</v>
      </c>
      <c r="H117" s="210">
        <f t="shared" si="15"/>
        <v>0.5031624095999999</v>
      </c>
      <c r="I117" s="53" t="s">
        <v>63</v>
      </c>
      <c r="J117" s="158">
        <v>19.13434</v>
      </c>
      <c r="K117" s="158">
        <v>18.14426</v>
      </c>
      <c r="L117" s="158">
        <v>19.8159</v>
      </c>
    </row>
    <row r="118" spans="2:14" ht="24">
      <c r="B118" s="209">
        <f t="shared" si="17"/>
        <v>25</v>
      </c>
      <c r="C118" s="144">
        <v>24116</v>
      </c>
      <c r="D118" s="47">
        <v>344.09</v>
      </c>
      <c r="E118" s="47">
        <v>0.229</v>
      </c>
      <c r="F118" s="47">
        <f t="shared" si="13"/>
        <v>0.0197856</v>
      </c>
      <c r="G118" s="47">
        <f t="shared" si="14"/>
        <v>41.26176666666667</v>
      </c>
      <c r="H118" s="47">
        <f t="shared" si="15"/>
        <v>0.81638881056</v>
      </c>
      <c r="I118" s="53" t="s">
        <v>64</v>
      </c>
      <c r="J118" s="158">
        <v>36.64624</v>
      </c>
      <c r="K118" s="158">
        <v>39.3796</v>
      </c>
      <c r="L118" s="158">
        <v>47.75946</v>
      </c>
      <c r="M118" s="232"/>
      <c r="N118" s="232"/>
    </row>
    <row r="119" spans="2:14" s="6" customFormat="1" ht="24">
      <c r="B119" s="38">
        <f t="shared" si="17"/>
        <v>26</v>
      </c>
      <c r="C119" s="144">
        <v>24131</v>
      </c>
      <c r="D119" s="43">
        <v>344.1</v>
      </c>
      <c r="E119" s="43">
        <v>0.447</v>
      </c>
      <c r="F119" s="43">
        <f t="shared" si="13"/>
        <v>0.038620800000000004</v>
      </c>
      <c r="G119" s="43">
        <f t="shared" si="14"/>
        <v>40.21143</v>
      </c>
      <c r="H119" s="43">
        <f t="shared" si="15"/>
        <v>1.552997595744</v>
      </c>
      <c r="I119" s="53" t="s">
        <v>65</v>
      </c>
      <c r="J119" s="42">
        <v>25.98813</v>
      </c>
      <c r="K119" s="42">
        <v>30.34799</v>
      </c>
      <c r="L119" s="42">
        <v>64.29817</v>
      </c>
      <c r="M119" s="232"/>
      <c r="N119" s="232"/>
    </row>
    <row r="120" spans="2:12" ht="24">
      <c r="B120" s="38">
        <f t="shared" si="17"/>
        <v>27</v>
      </c>
      <c r="C120" s="144">
        <v>24161</v>
      </c>
      <c r="D120" s="47">
        <v>344.07</v>
      </c>
      <c r="E120" s="47">
        <v>0.035</v>
      </c>
      <c r="F120" s="47">
        <f>E120*0.0864</f>
        <v>0.0030240000000000006</v>
      </c>
      <c r="G120" s="47">
        <f t="shared" si="14"/>
        <v>9.530646666666668</v>
      </c>
      <c r="H120" s="47">
        <f t="shared" si="15"/>
        <v>0.02882067552000001</v>
      </c>
      <c r="I120" s="53" t="s">
        <v>138</v>
      </c>
      <c r="J120" s="158">
        <v>18.84951</v>
      </c>
      <c r="K120" s="158">
        <v>5.92491</v>
      </c>
      <c r="L120" s="158">
        <v>3.81752</v>
      </c>
    </row>
    <row r="121" spans="2:12" s="162" customFormat="1" ht="24.75" thickBot="1">
      <c r="B121" s="163">
        <f t="shared" si="17"/>
        <v>28</v>
      </c>
      <c r="C121" s="164">
        <v>24187</v>
      </c>
      <c r="D121" s="165">
        <v>344.1</v>
      </c>
      <c r="E121" s="165">
        <v>0.44</v>
      </c>
      <c r="F121" s="165">
        <f>E121*0.0864</f>
        <v>0.038016</v>
      </c>
      <c r="G121" s="165">
        <f t="shared" si="14"/>
        <v>15.972916666666668</v>
      </c>
      <c r="H121" s="165">
        <f t="shared" si="15"/>
        <v>0.6072264</v>
      </c>
      <c r="I121" s="168" t="s">
        <v>139</v>
      </c>
      <c r="J121" s="167">
        <v>8.04532</v>
      </c>
      <c r="K121" s="167">
        <v>15.30592</v>
      </c>
      <c r="L121" s="167">
        <v>24.56751</v>
      </c>
    </row>
    <row r="122" ht="24.75" thickTop="1">
      <c r="B122" s="38"/>
    </row>
    <row r="123" ht="24">
      <c r="B123" s="38"/>
    </row>
  </sheetData>
  <sheetProtection/>
  <printOptions/>
  <pageMargins left="1" right="0.5" top="1" bottom="1" header="0.5" footer="0.5"/>
  <pageSetup horizontalDpi="180" verticalDpi="180" orientation="portrait" paperSize="9" r:id="rId1"/>
  <headerFooter alignWithMargins="0">
    <oddFooter>&amp;R&amp;"CordiaUPC,Regular"&amp;10File : Sediment.xls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42"/>
  <sheetViews>
    <sheetView zoomScalePageLayoutView="0" workbookViewId="0" topLeftCell="A1">
      <selection activeCell="N5" sqref="N5"/>
    </sheetView>
  </sheetViews>
  <sheetFormatPr defaultColWidth="9.140625" defaultRowHeight="23.25"/>
  <cols>
    <col min="1" max="1" width="8.7109375" style="187" customWidth="1"/>
    <col min="2" max="2" width="9.7109375" style="223" customWidth="1"/>
    <col min="3" max="3" width="6.7109375" style="187" customWidth="1"/>
    <col min="4" max="4" width="10.28125" style="187" customWidth="1"/>
    <col min="5" max="5" width="11.57421875" style="187" customWidth="1"/>
    <col min="6" max="6" width="9.421875" style="187" customWidth="1"/>
    <col min="7" max="7" width="9.00390625" style="187" customWidth="1"/>
    <col min="8" max="8" width="3.140625" style="16" customWidth="1"/>
    <col min="9" max="9" width="9.421875" style="231" customWidth="1"/>
    <col min="10" max="10" width="8.28125" style="187" customWidth="1"/>
    <col min="11" max="11" width="8.140625" style="187" customWidth="1"/>
    <col min="12" max="12" width="8.57421875" style="187" bestFit="1" customWidth="1"/>
    <col min="13" max="16384" width="9.140625" style="16" customWidth="1"/>
  </cols>
  <sheetData>
    <row r="1" spans="1:12" s="13" customFormat="1" ht="21" customHeight="1">
      <c r="A1" s="262" t="s">
        <v>0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4"/>
    </row>
    <row r="2" spans="1:12" s="13" customFormat="1" ht="21" customHeight="1">
      <c r="A2" s="262" t="s">
        <v>137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4"/>
    </row>
    <row r="3" spans="1:12" s="13" customFormat="1" ht="21" customHeight="1">
      <c r="A3" s="260" t="s">
        <v>94</v>
      </c>
      <c r="B3" s="260"/>
      <c r="C3" s="260"/>
      <c r="D3" s="261" t="s">
        <v>125</v>
      </c>
      <c r="E3" s="261"/>
      <c r="F3" s="261"/>
      <c r="G3" s="265" t="s">
        <v>126</v>
      </c>
      <c r="H3" s="265"/>
      <c r="I3" s="265"/>
      <c r="J3" s="268" t="s">
        <v>127</v>
      </c>
      <c r="K3" s="268"/>
      <c r="L3" s="268"/>
    </row>
    <row r="4" spans="1:12" s="13" customFormat="1" ht="21" customHeight="1">
      <c r="A4" s="260" t="s">
        <v>140</v>
      </c>
      <c r="B4" s="260"/>
      <c r="C4" s="260"/>
      <c r="D4" s="261" t="s">
        <v>141</v>
      </c>
      <c r="E4" s="261"/>
      <c r="F4" s="261"/>
      <c r="G4" s="265" t="s">
        <v>95</v>
      </c>
      <c r="H4" s="265"/>
      <c r="I4" s="265"/>
      <c r="J4" s="268" t="s">
        <v>22</v>
      </c>
      <c r="K4" s="268"/>
      <c r="L4" s="268"/>
    </row>
    <row r="5" spans="1:12" s="13" customFormat="1" ht="45" customHeight="1">
      <c r="A5" s="258" t="s">
        <v>4</v>
      </c>
      <c r="B5" s="236" t="s">
        <v>5</v>
      </c>
      <c r="C5" s="258" t="s">
        <v>6</v>
      </c>
      <c r="D5" s="258"/>
      <c r="E5" s="237" t="s">
        <v>142</v>
      </c>
      <c r="F5" s="238" t="s">
        <v>143</v>
      </c>
      <c r="G5" s="259" t="s">
        <v>23</v>
      </c>
      <c r="H5" s="259" t="s">
        <v>24</v>
      </c>
      <c r="I5" s="266" t="s">
        <v>25</v>
      </c>
      <c r="J5" s="267" t="s">
        <v>26</v>
      </c>
      <c r="K5" s="267"/>
      <c r="L5" s="267"/>
    </row>
    <row r="6" spans="1:12" s="13" customFormat="1" ht="42" customHeight="1">
      <c r="A6" s="258"/>
      <c r="B6" s="239" t="s">
        <v>27</v>
      </c>
      <c r="C6" s="234" t="s">
        <v>11</v>
      </c>
      <c r="D6" s="234" t="s">
        <v>12</v>
      </c>
      <c r="E6" s="237" t="s">
        <v>144</v>
      </c>
      <c r="F6" s="240" t="s">
        <v>14</v>
      </c>
      <c r="G6" s="259"/>
      <c r="H6" s="259"/>
      <c r="I6" s="266"/>
      <c r="J6" s="235" t="s">
        <v>28</v>
      </c>
      <c r="K6" s="235" t="s">
        <v>29</v>
      </c>
      <c r="L6" s="235" t="s">
        <v>30</v>
      </c>
    </row>
    <row r="7" spans="1:12" s="13" customFormat="1" ht="19.5" customHeight="1">
      <c r="A7" s="241" t="s">
        <v>15</v>
      </c>
      <c r="B7" s="242" t="s">
        <v>16</v>
      </c>
      <c r="C7" s="241" t="s">
        <v>17</v>
      </c>
      <c r="D7" s="241" t="s">
        <v>18</v>
      </c>
      <c r="E7" s="243" t="s">
        <v>31</v>
      </c>
      <c r="F7" s="244" t="s">
        <v>32</v>
      </c>
      <c r="G7" s="241" t="s">
        <v>21</v>
      </c>
      <c r="H7" s="241" t="s">
        <v>33</v>
      </c>
      <c r="I7" s="245" t="s">
        <v>15</v>
      </c>
      <c r="J7" s="246" t="s">
        <v>34</v>
      </c>
      <c r="K7" s="246" t="s">
        <v>35</v>
      </c>
      <c r="L7" s="246" t="s">
        <v>36</v>
      </c>
    </row>
    <row r="8" spans="1:12" s="14" customFormat="1" ht="16.5" customHeight="1">
      <c r="A8" s="247">
        <v>23833</v>
      </c>
      <c r="B8" s="248">
        <v>344.17</v>
      </c>
      <c r="C8" s="248">
        <v>0.265</v>
      </c>
      <c r="D8" s="249">
        <v>0.022896000000000003</v>
      </c>
      <c r="E8" s="249">
        <v>4.5038599999999995</v>
      </c>
      <c r="F8" s="249">
        <v>0.10312037856</v>
      </c>
      <c r="G8" s="250" t="s">
        <v>40</v>
      </c>
      <c r="H8" s="251">
        <v>1</v>
      </c>
      <c r="I8" s="227">
        <v>23833</v>
      </c>
      <c r="J8" s="250">
        <v>4.76296</v>
      </c>
      <c r="K8" s="250">
        <v>3.54083</v>
      </c>
      <c r="L8" s="250">
        <v>5.20779</v>
      </c>
    </row>
    <row r="9" spans="1:12" s="14" customFormat="1" ht="16.5" customHeight="1">
      <c r="A9" s="247">
        <v>23867</v>
      </c>
      <c r="B9" s="248">
        <v>344.12</v>
      </c>
      <c r="C9" s="248">
        <v>0.291</v>
      </c>
      <c r="D9" s="249">
        <v>0.0251424</v>
      </c>
      <c r="E9" s="249">
        <v>29.87700666666667</v>
      </c>
      <c r="F9" s="249">
        <v>0.751179652416</v>
      </c>
      <c r="G9" s="250" t="s">
        <v>41</v>
      </c>
      <c r="H9" s="251">
        <f aca="true" t="shared" si="0" ref="H9:H35">+H8+1</f>
        <v>2</v>
      </c>
      <c r="I9" s="227">
        <v>23867</v>
      </c>
      <c r="J9" s="250">
        <v>31.91991</v>
      </c>
      <c r="K9" s="250">
        <v>26.74478</v>
      </c>
      <c r="L9" s="250">
        <v>30.96633</v>
      </c>
    </row>
    <row r="10" spans="1:13" s="14" customFormat="1" ht="16.5" customHeight="1">
      <c r="A10" s="247">
        <v>23880</v>
      </c>
      <c r="B10" s="248">
        <v>344.49</v>
      </c>
      <c r="C10" s="248">
        <v>2.141</v>
      </c>
      <c r="D10" s="249">
        <v>0.18498240000000002</v>
      </c>
      <c r="E10" s="249">
        <v>41.92124666666667</v>
      </c>
      <c r="F10" s="249">
        <v>7.754692819392001</v>
      </c>
      <c r="G10" s="250" t="s">
        <v>42</v>
      </c>
      <c r="H10" s="251">
        <f t="shared" si="0"/>
        <v>3</v>
      </c>
      <c r="I10" s="227">
        <v>23880</v>
      </c>
      <c r="J10" s="250">
        <v>45.32598</v>
      </c>
      <c r="K10" s="250">
        <v>42.11771</v>
      </c>
      <c r="L10" s="250">
        <v>38.32005</v>
      </c>
      <c r="M10" s="15"/>
    </row>
    <row r="11" spans="1:13" s="14" customFormat="1" ht="16.5" customHeight="1">
      <c r="A11" s="247">
        <v>23885</v>
      </c>
      <c r="B11" s="248">
        <v>344.53</v>
      </c>
      <c r="C11" s="248">
        <v>2.302</v>
      </c>
      <c r="D11" s="249">
        <v>0.1988928</v>
      </c>
      <c r="E11" s="249">
        <v>45.02921</v>
      </c>
      <c r="F11" s="249">
        <v>8.955985658688</v>
      </c>
      <c r="G11" s="250" t="s">
        <v>43</v>
      </c>
      <c r="H11" s="251">
        <f t="shared" si="0"/>
        <v>4</v>
      </c>
      <c r="I11" s="227">
        <v>23885</v>
      </c>
      <c r="J11" s="250">
        <v>45.8804</v>
      </c>
      <c r="K11" s="250">
        <v>42.23283</v>
      </c>
      <c r="L11" s="250">
        <v>46.9744</v>
      </c>
      <c r="M11" s="15"/>
    </row>
    <row r="12" spans="1:13" s="14" customFormat="1" ht="16.5" customHeight="1">
      <c r="A12" s="247">
        <v>23899</v>
      </c>
      <c r="B12" s="248">
        <v>344.1</v>
      </c>
      <c r="C12" s="248">
        <v>0.263</v>
      </c>
      <c r="D12" s="249">
        <v>0.022723200000000002</v>
      </c>
      <c r="E12" s="249">
        <v>14.414430000000001</v>
      </c>
      <c r="F12" s="249">
        <v>0.3275419757760001</v>
      </c>
      <c r="G12" s="250" t="s">
        <v>44</v>
      </c>
      <c r="H12" s="251">
        <f t="shared" si="0"/>
        <v>5</v>
      </c>
      <c r="I12" s="227">
        <v>23899</v>
      </c>
      <c r="J12" s="250">
        <v>19.08397</v>
      </c>
      <c r="K12" s="250">
        <v>5.76332</v>
      </c>
      <c r="L12" s="250">
        <v>18.396</v>
      </c>
      <c r="M12" s="15"/>
    </row>
    <row r="13" spans="1:13" s="14" customFormat="1" ht="16.5" customHeight="1">
      <c r="A13" s="247">
        <v>23906</v>
      </c>
      <c r="B13" s="248">
        <v>344.01</v>
      </c>
      <c r="C13" s="248">
        <v>0.067</v>
      </c>
      <c r="D13" s="248">
        <v>0.005788800000000001</v>
      </c>
      <c r="E13" s="249">
        <v>14.01182</v>
      </c>
      <c r="F13" s="249">
        <v>0.08111162361600002</v>
      </c>
      <c r="G13" s="250" t="s">
        <v>45</v>
      </c>
      <c r="H13" s="251">
        <f t="shared" si="0"/>
        <v>6</v>
      </c>
      <c r="I13" s="227">
        <v>23906</v>
      </c>
      <c r="J13" s="250">
        <v>20.20011</v>
      </c>
      <c r="K13" s="250">
        <v>7.49417</v>
      </c>
      <c r="L13" s="250">
        <v>14.34118</v>
      </c>
      <c r="M13" s="15"/>
    </row>
    <row r="14" spans="1:13" s="14" customFormat="1" ht="16.5" customHeight="1">
      <c r="A14" s="247">
        <v>23930</v>
      </c>
      <c r="B14" s="248">
        <v>345.54</v>
      </c>
      <c r="C14" s="248">
        <v>11.397</v>
      </c>
      <c r="D14" s="248">
        <v>0.9847008</v>
      </c>
      <c r="E14" s="249">
        <v>593.8655466666665</v>
      </c>
      <c r="F14" s="249">
        <v>584.7798788951039</v>
      </c>
      <c r="G14" s="250" t="s">
        <v>46</v>
      </c>
      <c r="H14" s="251">
        <f t="shared" si="0"/>
        <v>7</v>
      </c>
      <c r="I14" s="227">
        <v>23930</v>
      </c>
      <c r="J14" s="250">
        <v>581.11026</v>
      </c>
      <c r="K14" s="250">
        <v>595.654</v>
      </c>
      <c r="L14" s="250">
        <v>604.83238</v>
      </c>
      <c r="M14" s="15"/>
    </row>
    <row r="15" spans="1:13" s="14" customFormat="1" ht="16.5" customHeight="1">
      <c r="A15" s="247">
        <v>23930</v>
      </c>
      <c r="B15" s="248">
        <v>345.69</v>
      </c>
      <c r="C15" s="248">
        <v>14.095</v>
      </c>
      <c r="D15" s="248">
        <v>1.2178080000000002</v>
      </c>
      <c r="E15" s="249">
        <v>1143.9945133333333</v>
      </c>
      <c r="F15" s="249">
        <v>1393.1656702934401</v>
      </c>
      <c r="G15" s="250" t="s">
        <v>47</v>
      </c>
      <c r="H15" s="251">
        <f t="shared" si="0"/>
        <v>8</v>
      </c>
      <c r="I15" s="227">
        <v>23930</v>
      </c>
      <c r="J15" s="250">
        <v>1112.93605</v>
      </c>
      <c r="K15" s="250">
        <v>1192.0182</v>
      </c>
      <c r="L15" s="250">
        <v>1127.02929</v>
      </c>
      <c r="M15" s="15"/>
    </row>
    <row r="16" spans="1:13" s="14" customFormat="1" ht="16.5" customHeight="1">
      <c r="A16" s="247">
        <v>23930</v>
      </c>
      <c r="B16" s="248">
        <v>345.86</v>
      </c>
      <c r="C16" s="248">
        <v>16.47</v>
      </c>
      <c r="D16" s="248">
        <v>1.423008</v>
      </c>
      <c r="E16" s="249">
        <v>1072.8688433333334</v>
      </c>
      <c r="F16" s="249">
        <v>1526.7009470140802</v>
      </c>
      <c r="G16" s="250" t="s">
        <v>48</v>
      </c>
      <c r="H16" s="251">
        <f t="shared" si="0"/>
        <v>9</v>
      </c>
      <c r="I16" s="227">
        <v>23930</v>
      </c>
      <c r="J16" s="250">
        <v>1045.33749</v>
      </c>
      <c r="K16" s="250">
        <v>1089.89219</v>
      </c>
      <c r="L16" s="250">
        <v>1083.37685</v>
      </c>
      <c r="M16" s="15"/>
    </row>
    <row r="17" spans="1:13" s="14" customFormat="1" ht="16.5" customHeight="1">
      <c r="A17" s="247">
        <v>23937</v>
      </c>
      <c r="B17" s="248">
        <v>344.64</v>
      </c>
      <c r="C17" s="248">
        <v>3.295</v>
      </c>
      <c r="D17" s="248">
        <v>0.284688</v>
      </c>
      <c r="E17" s="249">
        <v>53.33528333333334</v>
      </c>
      <c r="F17" s="249">
        <v>15.1839151416</v>
      </c>
      <c r="G17" s="250" t="s">
        <v>49</v>
      </c>
      <c r="H17" s="251">
        <f t="shared" si="0"/>
        <v>10</v>
      </c>
      <c r="I17" s="227">
        <v>23937</v>
      </c>
      <c r="J17" s="250">
        <v>45.77808</v>
      </c>
      <c r="K17" s="250">
        <v>64.25195</v>
      </c>
      <c r="L17" s="250">
        <v>49.97582</v>
      </c>
      <c r="M17" s="15"/>
    </row>
    <row r="18" spans="1:16" s="14" customFormat="1" ht="16.5" customHeight="1">
      <c r="A18" s="247">
        <v>23956</v>
      </c>
      <c r="B18" s="248">
        <v>344.35</v>
      </c>
      <c r="C18" s="248">
        <v>1.355</v>
      </c>
      <c r="D18" s="248">
        <v>0.11707200000000001</v>
      </c>
      <c r="E18" s="249">
        <v>109.37107666666667</v>
      </c>
      <c r="F18" s="249">
        <v>12.804290687520002</v>
      </c>
      <c r="G18" s="250" t="s">
        <v>50</v>
      </c>
      <c r="H18" s="251">
        <f t="shared" si="0"/>
        <v>11</v>
      </c>
      <c r="I18" s="227">
        <v>23956</v>
      </c>
      <c r="J18" s="250">
        <v>134.00711</v>
      </c>
      <c r="K18" s="250">
        <v>102.97916</v>
      </c>
      <c r="L18" s="250">
        <v>91.12696</v>
      </c>
      <c r="M18" s="149"/>
      <c r="N18" s="150"/>
      <c r="O18" s="150"/>
      <c r="P18" s="151"/>
    </row>
    <row r="19" spans="1:13" s="14" customFormat="1" ht="16.5" customHeight="1">
      <c r="A19" s="247">
        <v>23962</v>
      </c>
      <c r="B19" s="248">
        <v>345.81</v>
      </c>
      <c r="C19" s="248">
        <v>17.537</v>
      </c>
      <c r="D19" s="249">
        <v>1.5151968</v>
      </c>
      <c r="E19" s="249">
        <v>715.9046266666666</v>
      </c>
      <c r="F19" s="249">
        <v>1084.7363994305279</v>
      </c>
      <c r="G19" s="250" t="s">
        <v>51</v>
      </c>
      <c r="H19" s="251">
        <f t="shared" si="0"/>
        <v>12</v>
      </c>
      <c r="I19" s="227">
        <v>23962</v>
      </c>
      <c r="J19" s="250">
        <v>495.05295</v>
      </c>
      <c r="K19" s="250">
        <v>869.22447</v>
      </c>
      <c r="L19" s="250">
        <v>783.43646</v>
      </c>
      <c r="M19" s="15"/>
    </row>
    <row r="20" spans="1:13" s="14" customFormat="1" ht="16.5" customHeight="1">
      <c r="A20" s="247">
        <v>23967</v>
      </c>
      <c r="B20" s="248">
        <v>345.17</v>
      </c>
      <c r="C20" s="248">
        <v>7.734</v>
      </c>
      <c r="D20" s="249">
        <v>0.6682176000000001</v>
      </c>
      <c r="E20" s="249">
        <v>219.97871333333333</v>
      </c>
      <c r="F20" s="249">
        <v>146.993647874688</v>
      </c>
      <c r="G20" s="250" t="s">
        <v>52</v>
      </c>
      <c r="H20" s="251">
        <f t="shared" si="0"/>
        <v>13</v>
      </c>
      <c r="I20" s="227">
        <v>23967</v>
      </c>
      <c r="J20" s="250">
        <v>304.61685</v>
      </c>
      <c r="K20" s="250">
        <v>215.35893</v>
      </c>
      <c r="L20" s="250">
        <v>139.96036</v>
      </c>
      <c r="M20" s="15"/>
    </row>
    <row r="21" spans="1:13" s="14" customFormat="1" ht="16.5" customHeight="1">
      <c r="A21" s="247">
        <v>23975</v>
      </c>
      <c r="B21" s="248">
        <v>346.12</v>
      </c>
      <c r="C21" s="248">
        <v>29.578</v>
      </c>
      <c r="D21" s="249">
        <v>2.5555392</v>
      </c>
      <c r="E21" s="249">
        <v>983.5172899999999</v>
      </c>
      <c r="F21" s="249">
        <v>2513.416988472768</v>
      </c>
      <c r="G21" s="250" t="s">
        <v>53</v>
      </c>
      <c r="H21" s="251">
        <f t="shared" si="0"/>
        <v>14</v>
      </c>
      <c r="I21" s="227">
        <v>23975</v>
      </c>
      <c r="J21" s="250">
        <v>881.77145</v>
      </c>
      <c r="K21" s="250">
        <v>1039.88432</v>
      </c>
      <c r="L21" s="250">
        <v>1028.8961</v>
      </c>
      <c r="M21" s="15"/>
    </row>
    <row r="22" spans="1:12" s="14" customFormat="1" ht="16.5" customHeight="1">
      <c r="A22" s="247">
        <v>23998</v>
      </c>
      <c r="B22" s="248">
        <v>345.35</v>
      </c>
      <c r="C22" s="248">
        <v>9.108</v>
      </c>
      <c r="D22" s="249">
        <v>0.7869312</v>
      </c>
      <c r="E22" s="249">
        <v>203.45643666666663</v>
      </c>
      <c r="F22" s="249">
        <v>160.10621785382398</v>
      </c>
      <c r="G22" s="250" t="s">
        <v>54</v>
      </c>
      <c r="H22" s="251">
        <f t="shared" si="0"/>
        <v>15</v>
      </c>
      <c r="I22" s="227">
        <v>23998</v>
      </c>
      <c r="J22" s="250">
        <v>213.18401</v>
      </c>
      <c r="K22" s="250">
        <v>198.99486</v>
      </c>
      <c r="L22" s="250">
        <v>198.19044</v>
      </c>
    </row>
    <row r="23" spans="1:12" s="14" customFormat="1" ht="16.5" customHeight="1">
      <c r="A23" s="247">
        <v>24005</v>
      </c>
      <c r="B23" s="248">
        <v>344.36</v>
      </c>
      <c r="C23" s="248">
        <v>1.512</v>
      </c>
      <c r="D23" s="249">
        <v>0.1306368</v>
      </c>
      <c r="E23" s="249">
        <v>17.187636666666666</v>
      </c>
      <c r="F23" s="249">
        <v>2.245337853696</v>
      </c>
      <c r="G23" s="250" t="s">
        <v>55</v>
      </c>
      <c r="H23" s="251">
        <f t="shared" si="0"/>
        <v>16</v>
      </c>
      <c r="I23" s="227">
        <v>24005</v>
      </c>
      <c r="J23" s="250">
        <v>13.46086</v>
      </c>
      <c r="K23" s="250">
        <v>19.79557</v>
      </c>
      <c r="L23" s="250">
        <v>18.30648</v>
      </c>
    </row>
    <row r="24" spans="1:12" s="14" customFormat="1" ht="16.5" customHeight="1">
      <c r="A24" s="247">
        <v>24011</v>
      </c>
      <c r="B24" s="248">
        <v>334.67</v>
      </c>
      <c r="C24" s="248">
        <v>3.873</v>
      </c>
      <c r="D24" s="249">
        <v>0.3346272</v>
      </c>
      <c r="E24" s="249">
        <v>37.87233333333333</v>
      </c>
      <c r="F24" s="249">
        <v>12.6731128608</v>
      </c>
      <c r="G24" s="250" t="s">
        <v>56</v>
      </c>
      <c r="H24" s="251">
        <f t="shared" si="0"/>
        <v>17</v>
      </c>
      <c r="I24" s="227">
        <v>24011</v>
      </c>
      <c r="J24" s="250">
        <v>34.85492</v>
      </c>
      <c r="K24" s="250">
        <v>38.13369</v>
      </c>
      <c r="L24" s="250">
        <v>40.62839</v>
      </c>
    </row>
    <row r="25" spans="1:12" s="14" customFormat="1" ht="16.5" customHeight="1">
      <c r="A25" s="247">
        <v>24019</v>
      </c>
      <c r="B25" s="248">
        <v>344.73</v>
      </c>
      <c r="C25" s="248">
        <v>3.96</v>
      </c>
      <c r="D25" s="249">
        <v>0.342144</v>
      </c>
      <c r="E25" s="249">
        <v>96.83116333333334</v>
      </c>
      <c r="F25" s="249">
        <v>33.13020154752</v>
      </c>
      <c r="G25" s="250" t="s">
        <v>57</v>
      </c>
      <c r="H25" s="251">
        <f t="shared" si="0"/>
        <v>18</v>
      </c>
      <c r="I25" s="227">
        <v>24019</v>
      </c>
      <c r="J25" s="250">
        <v>93.71197</v>
      </c>
      <c r="K25" s="250">
        <v>102.87486</v>
      </c>
      <c r="L25" s="250">
        <v>93.90666</v>
      </c>
    </row>
    <row r="26" spans="1:12" ht="16.5" customHeight="1">
      <c r="A26" s="247">
        <v>24026</v>
      </c>
      <c r="B26" s="248">
        <v>344.39</v>
      </c>
      <c r="C26" s="248">
        <v>2.091</v>
      </c>
      <c r="D26" s="249">
        <v>0.18066240000000003</v>
      </c>
      <c r="E26" s="249">
        <v>21.601256666666668</v>
      </c>
      <c r="F26" s="249">
        <v>3.902534872416001</v>
      </c>
      <c r="G26" s="250" t="s">
        <v>58</v>
      </c>
      <c r="H26" s="251">
        <f t="shared" si="0"/>
        <v>19</v>
      </c>
      <c r="I26" s="227">
        <v>24026</v>
      </c>
      <c r="J26" s="250">
        <v>23.40991</v>
      </c>
      <c r="K26" s="250">
        <v>17.07498</v>
      </c>
      <c r="L26" s="250">
        <v>24.31888</v>
      </c>
    </row>
    <row r="27" spans="1:12" ht="16.5" customHeight="1">
      <c r="A27" s="247">
        <v>24033</v>
      </c>
      <c r="B27" s="248">
        <v>344.26</v>
      </c>
      <c r="C27" s="248">
        <v>1.037</v>
      </c>
      <c r="D27" s="249">
        <v>0.0895968</v>
      </c>
      <c r="E27" s="249">
        <v>25.89838</v>
      </c>
      <c r="F27" s="249">
        <v>2.320411973184</v>
      </c>
      <c r="G27" s="250" t="s">
        <v>59</v>
      </c>
      <c r="H27" s="251">
        <f t="shared" si="0"/>
        <v>20</v>
      </c>
      <c r="I27" s="227">
        <v>24033</v>
      </c>
      <c r="J27" s="250">
        <v>37.58074</v>
      </c>
      <c r="K27" s="250">
        <v>24.62458</v>
      </c>
      <c r="L27" s="250">
        <v>15.48982</v>
      </c>
    </row>
    <row r="28" spans="1:12" ht="16.5" customHeight="1">
      <c r="A28" s="247">
        <v>24050</v>
      </c>
      <c r="B28" s="248">
        <v>344.22</v>
      </c>
      <c r="C28" s="248">
        <v>0.552</v>
      </c>
      <c r="D28" s="249">
        <v>0.04769280000000001</v>
      </c>
      <c r="E28" s="249">
        <v>53.22814666666667</v>
      </c>
      <c r="F28" s="249">
        <v>2.5385993533440003</v>
      </c>
      <c r="G28" s="250" t="s">
        <v>60</v>
      </c>
      <c r="H28" s="251">
        <f t="shared" si="0"/>
        <v>21</v>
      </c>
      <c r="I28" s="227">
        <v>24050</v>
      </c>
      <c r="J28" s="250">
        <v>53.68124</v>
      </c>
      <c r="K28" s="250">
        <v>53.21429</v>
      </c>
      <c r="L28" s="250">
        <v>52.78891</v>
      </c>
    </row>
    <row r="29" spans="1:12" ht="16.5" customHeight="1">
      <c r="A29" s="247">
        <v>24063</v>
      </c>
      <c r="B29" s="248">
        <v>344.21</v>
      </c>
      <c r="C29" s="248">
        <v>0.77</v>
      </c>
      <c r="D29" s="249">
        <v>0.066528</v>
      </c>
      <c r="E29" s="249">
        <v>34.28601</v>
      </c>
      <c r="F29" s="249">
        <v>2.28097967328</v>
      </c>
      <c r="G29" s="250" t="s">
        <v>61</v>
      </c>
      <c r="H29" s="251">
        <f t="shared" si="0"/>
        <v>22</v>
      </c>
      <c r="I29" s="227">
        <v>24063</v>
      </c>
      <c r="J29" s="250">
        <v>23.75706</v>
      </c>
      <c r="K29" s="250">
        <v>44.94537</v>
      </c>
      <c r="L29" s="250">
        <v>34.1556</v>
      </c>
    </row>
    <row r="30" spans="1:12" ht="16.5" customHeight="1">
      <c r="A30" s="247">
        <v>24083</v>
      </c>
      <c r="B30" s="248">
        <v>344.14</v>
      </c>
      <c r="C30" s="248">
        <v>0.404</v>
      </c>
      <c r="D30" s="249">
        <v>0.0349056</v>
      </c>
      <c r="E30" s="249">
        <v>21.269053333333332</v>
      </c>
      <c r="F30" s="249">
        <v>0.742409068032</v>
      </c>
      <c r="G30" s="250" t="s">
        <v>62</v>
      </c>
      <c r="H30" s="251">
        <f t="shared" si="0"/>
        <v>23</v>
      </c>
      <c r="I30" s="227">
        <v>24083</v>
      </c>
      <c r="J30" s="250">
        <v>15.03006</v>
      </c>
      <c r="K30" s="250">
        <v>21.18575</v>
      </c>
      <c r="L30" s="250">
        <v>27.59135</v>
      </c>
    </row>
    <row r="31" spans="1:12" ht="16.5" customHeight="1">
      <c r="A31" s="247">
        <v>24081</v>
      </c>
      <c r="B31" s="248">
        <v>344.12</v>
      </c>
      <c r="C31" s="248">
        <v>0.306</v>
      </c>
      <c r="D31" s="249">
        <v>0.0264384</v>
      </c>
      <c r="E31" s="249">
        <v>19.031499999999998</v>
      </c>
      <c r="F31" s="249">
        <v>0.5031624095999999</v>
      </c>
      <c r="G31" s="250" t="s">
        <v>63</v>
      </c>
      <c r="H31" s="251">
        <f t="shared" si="0"/>
        <v>24</v>
      </c>
      <c r="I31" s="227">
        <v>24081</v>
      </c>
      <c r="J31" s="250">
        <v>19.13434</v>
      </c>
      <c r="K31" s="250">
        <v>18.14426</v>
      </c>
      <c r="L31" s="250">
        <v>19.8159</v>
      </c>
    </row>
    <row r="32" spans="1:12" ht="16.5" customHeight="1">
      <c r="A32" s="252">
        <v>24116</v>
      </c>
      <c r="B32" s="253">
        <v>344.09</v>
      </c>
      <c r="C32" s="253">
        <v>0.229</v>
      </c>
      <c r="D32" s="249">
        <v>0.0197856</v>
      </c>
      <c r="E32" s="249">
        <v>41.26176666666667</v>
      </c>
      <c r="F32" s="249">
        <v>0.81638881056</v>
      </c>
      <c r="G32" s="250" t="s">
        <v>64</v>
      </c>
      <c r="H32" s="251">
        <f t="shared" si="0"/>
        <v>25</v>
      </c>
      <c r="I32" s="227">
        <v>24116</v>
      </c>
      <c r="J32" s="254">
        <v>36.64624</v>
      </c>
      <c r="K32" s="254">
        <v>39.3796</v>
      </c>
      <c r="L32" s="254">
        <v>47.75946</v>
      </c>
    </row>
    <row r="33" spans="1:12" ht="16.5" customHeight="1">
      <c r="A33" s="252">
        <v>24131</v>
      </c>
      <c r="B33" s="253">
        <v>344.1</v>
      </c>
      <c r="C33" s="253">
        <v>0.447</v>
      </c>
      <c r="D33" s="249">
        <v>0.038620800000000004</v>
      </c>
      <c r="E33" s="249">
        <v>40.21143</v>
      </c>
      <c r="F33" s="249">
        <v>1.552997595744</v>
      </c>
      <c r="G33" s="250" t="s">
        <v>65</v>
      </c>
      <c r="H33" s="251">
        <f t="shared" si="0"/>
        <v>26</v>
      </c>
      <c r="I33" s="227">
        <v>24131</v>
      </c>
      <c r="J33" s="254">
        <v>25.98813</v>
      </c>
      <c r="K33" s="254">
        <v>30.34799</v>
      </c>
      <c r="L33" s="254">
        <v>64.29817</v>
      </c>
    </row>
    <row r="34" spans="1:12" ht="16.5" customHeight="1">
      <c r="A34" s="252">
        <v>24161</v>
      </c>
      <c r="B34" s="253">
        <v>344.07</v>
      </c>
      <c r="C34" s="253">
        <v>0.035</v>
      </c>
      <c r="D34" s="249">
        <v>0.0030240000000000006</v>
      </c>
      <c r="E34" s="249">
        <v>9.530646666666668</v>
      </c>
      <c r="F34" s="249">
        <v>0.02882067552000001</v>
      </c>
      <c r="G34" s="250" t="s">
        <v>138</v>
      </c>
      <c r="H34" s="251">
        <f t="shared" si="0"/>
        <v>27</v>
      </c>
      <c r="I34" s="227">
        <v>24161</v>
      </c>
      <c r="J34" s="254">
        <v>18.84951</v>
      </c>
      <c r="K34" s="254">
        <v>5.92491</v>
      </c>
      <c r="L34" s="254">
        <v>3.81752</v>
      </c>
    </row>
    <row r="35" spans="1:12" ht="16.5" customHeight="1">
      <c r="A35" s="252">
        <v>24187</v>
      </c>
      <c r="B35" s="253">
        <v>344.1</v>
      </c>
      <c r="C35" s="253">
        <v>0.44</v>
      </c>
      <c r="D35" s="249">
        <v>0.038016</v>
      </c>
      <c r="E35" s="249">
        <v>15.972916666666668</v>
      </c>
      <c r="F35" s="249">
        <v>0.6072264</v>
      </c>
      <c r="G35" s="250" t="s">
        <v>139</v>
      </c>
      <c r="H35" s="251">
        <f t="shared" si="0"/>
        <v>28</v>
      </c>
      <c r="I35" s="227">
        <v>24187</v>
      </c>
      <c r="J35" s="254">
        <v>8.04532</v>
      </c>
      <c r="K35" s="254">
        <v>15.30592</v>
      </c>
      <c r="L35" s="254">
        <v>24.56751</v>
      </c>
    </row>
    <row r="36" spans="1:12" ht="16.5" customHeight="1">
      <c r="A36" s="252"/>
      <c r="B36" s="253"/>
      <c r="C36" s="253"/>
      <c r="D36" s="249"/>
      <c r="E36" s="249"/>
      <c r="F36" s="249"/>
      <c r="G36" s="250"/>
      <c r="H36" s="251"/>
      <c r="I36" s="227"/>
      <c r="J36" s="254"/>
      <c r="K36" s="254"/>
      <c r="L36" s="254"/>
    </row>
    <row r="37" spans="1:12" ht="16.5" customHeight="1">
      <c r="A37" s="185"/>
      <c r="B37" s="219"/>
      <c r="C37" s="219"/>
      <c r="D37" s="220"/>
      <c r="E37" s="220"/>
      <c r="F37" s="220"/>
      <c r="G37" s="188"/>
      <c r="H37" s="132"/>
      <c r="I37" s="228"/>
      <c r="J37" s="224"/>
      <c r="K37" s="224"/>
      <c r="L37" s="224"/>
    </row>
    <row r="38" spans="1:12" ht="16.5" customHeight="1">
      <c r="A38" s="186"/>
      <c r="B38" s="221"/>
      <c r="C38" s="221"/>
      <c r="D38" s="222"/>
      <c r="E38" s="222"/>
      <c r="F38" s="222"/>
      <c r="G38" s="189"/>
      <c r="H38" s="133"/>
      <c r="I38" s="229"/>
      <c r="J38" s="225"/>
      <c r="K38" s="225"/>
      <c r="L38" s="225"/>
    </row>
    <row r="39" spans="1:12" ht="16.5" customHeight="1">
      <c r="A39" s="186"/>
      <c r="B39" s="221"/>
      <c r="C39" s="221"/>
      <c r="D39" s="222"/>
      <c r="E39" s="222"/>
      <c r="F39" s="222"/>
      <c r="G39" s="189"/>
      <c r="H39" s="133"/>
      <c r="I39" s="230"/>
      <c r="J39" s="189"/>
      <c r="K39" s="189"/>
      <c r="L39" s="189"/>
    </row>
    <row r="40" spans="1:12" ht="16.5" customHeight="1">
      <c r="A40" s="186"/>
      <c r="B40" s="221"/>
      <c r="C40" s="221"/>
      <c r="D40" s="222"/>
      <c r="E40" s="222"/>
      <c r="F40" s="222"/>
      <c r="G40" s="189"/>
      <c r="H40" s="133"/>
      <c r="I40" s="230"/>
      <c r="J40" s="189"/>
      <c r="K40" s="189"/>
      <c r="L40" s="189"/>
    </row>
    <row r="41" spans="1:12" ht="16.5" customHeight="1">
      <c r="A41" s="186"/>
      <c r="B41" s="221"/>
      <c r="C41" s="221"/>
      <c r="D41" s="222"/>
      <c r="E41" s="222"/>
      <c r="F41" s="222"/>
      <c r="G41" s="189"/>
      <c r="H41" s="133"/>
      <c r="I41" s="230"/>
      <c r="J41" s="189"/>
      <c r="K41" s="189"/>
      <c r="L41" s="189"/>
    </row>
    <row r="42" spans="1:12" ht="26.25">
      <c r="A42" s="186"/>
      <c r="B42" s="221"/>
      <c r="C42" s="221"/>
      <c r="J42" s="226"/>
      <c r="K42" s="226"/>
      <c r="L42" s="226"/>
    </row>
  </sheetData>
  <sheetProtection/>
  <mergeCells count="16">
    <mergeCell ref="I5:I6"/>
    <mergeCell ref="J5:L5"/>
    <mergeCell ref="G4:I4"/>
    <mergeCell ref="J3:L3"/>
    <mergeCell ref="G5:G6"/>
    <mergeCell ref="J4:L4"/>
    <mergeCell ref="A5:A6"/>
    <mergeCell ref="C5:D5"/>
    <mergeCell ref="H5:H6"/>
    <mergeCell ref="A4:C4"/>
    <mergeCell ref="D4:F4"/>
    <mergeCell ref="A1:L1"/>
    <mergeCell ref="A2:L2"/>
    <mergeCell ref="A3:C3"/>
    <mergeCell ref="D3:F3"/>
    <mergeCell ref="G3:I3"/>
  </mergeCells>
  <printOptions/>
  <pageMargins left="1.299212598425197" right="0.11811023622047245" top="0.7874015748031497" bottom="0.3937007874015748" header="0.11811023622047245" footer="0.5118110236220472"/>
  <pageSetup horizontalDpi="300" verticalDpi="300" orientation="portrait" paperSize="9" scale="90" r:id="rId1"/>
  <headerFooter>
    <oddHeader>&amp;R&amp;"TH SarabunPSK,ตัวหนา"&amp;18 81&amp;"DilleniaUPC,ตัวหนา"
&amp;"TH SarabunPSK,ตัวหนา"&amp;14อท.50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D16:N33"/>
  <sheetViews>
    <sheetView tabSelected="1" zoomScalePageLayoutView="0" workbookViewId="0" topLeftCell="A1">
      <selection activeCell="K8" sqref="K8"/>
    </sheetView>
  </sheetViews>
  <sheetFormatPr defaultColWidth="9.140625" defaultRowHeight="23.25"/>
  <cols>
    <col min="1" max="9" width="9.7109375" style="0" customWidth="1"/>
  </cols>
  <sheetData>
    <row r="16" spans="4:6" ht="23.25">
      <c r="D16" s="17" t="s">
        <v>37</v>
      </c>
      <c r="E16" s="18">
        <v>28</v>
      </c>
      <c r="F16" s="19" t="s">
        <v>38</v>
      </c>
    </row>
    <row r="17" ht="24" customHeight="1">
      <c r="N17" t="s">
        <v>124</v>
      </c>
    </row>
    <row r="33" spans="4:6" ht="23.25">
      <c r="D33" s="17" t="s">
        <v>39</v>
      </c>
      <c r="E33" s="18">
        <v>113</v>
      </c>
      <c r="F33" s="19" t="s">
        <v>38</v>
      </c>
    </row>
  </sheetData>
  <sheetProtection/>
  <printOptions/>
  <pageMargins left="1.3779527559055118" right="0.1968503937007874" top="0.7874015748031497" bottom="0.1968503937007874" header="0.11811023622047245" footer="0.5118110236220472"/>
  <pageSetup horizontalDpi="300" verticalDpi="300" orientation="portrait" paperSize="9" r:id="rId2"/>
  <headerFooter>
    <oddHeader>&amp;R&amp;"TH SarabunPSK,ตัวหนา"&amp;18 80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368"/>
  <sheetViews>
    <sheetView zoomScalePageLayoutView="0" workbookViewId="0" topLeftCell="A1">
      <selection activeCell="F9" sqref="F9"/>
    </sheetView>
  </sheetViews>
  <sheetFormatPr defaultColWidth="11.421875" defaultRowHeight="23.25"/>
  <cols>
    <col min="1" max="1" width="9.140625" style="33" bestFit="1" customWidth="1"/>
    <col min="2" max="2" width="2.7109375" style="34" bestFit="1" customWidth="1"/>
    <col min="3" max="4" width="7.421875" style="35" customWidth="1"/>
    <col min="5" max="5" width="8.00390625" style="23" customWidth="1"/>
    <col min="6" max="6" width="8.7109375" style="24" customWidth="1"/>
    <col min="7" max="15" width="9.7109375" style="24" customWidth="1"/>
    <col min="16" max="16384" width="11.421875" style="24" customWidth="1"/>
  </cols>
  <sheetData>
    <row r="1" spans="1:6" ht="22.5" customHeight="1">
      <c r="A1" s="20">
        <v>23833</v>
      </c>
      <c r="B1" s="21">
        <v>37712</v>
      </c>
      <c r="C1"/>
      <c r="D1" s="22">
        <v>344.17</v>
      </c>
      <c r="E1" s="23">
        <v>344.17</v>
      </c>
      <c r="F1" s="48">
        <v>343.54</v>
      </c>
    </row>
    <row r="2" spans="1:4" ht="22.5" customHeight="1">
      <c r="A2" s="20">
        <v>23834</v>
      </c>
      <c r="B2" s="21">
        <v>37713</v>
      </c>
      <c r="C2"/>
      <c r="D2" s="22">
        <v>344.14</v>
      </c>
    </row>
    <row r="3" spans="1:4" ht="22.5" customHeight="1">
      <c r="A3" s="20">
        <v>23835</v>
      </c>
      <c r="B3" s="21">
        <v>37714</v>
      </c>
      <c r="C3"/>
      <c r="D3" s="22">
        <v>344.14</v>
      </c>
    </row>
    <row r="4" spans="1:4" ht="22.5" customHeight="1">
      <c r="A4" s="20">
        <v>23836</v>
      </c>
      <c r="B4" s="21">
        <v>37715</v>
      </c>
      <c r="C4"/>
      <c r="D4" s="22">
        <v>344.12</v>
      </c>
    </row>
    <row r="5" spans="1:4" ht="22.5" customHeight="1">
      <c r="A5" s="20">
        <v>23837</v>
      </c>
      <c r="B5" s="21">
        <v>37716</v>
      </c>
      <c r="C5"/>
      <c r="D5" s="22">
        <v>344.12</v>
      </c>
    </row>
    <row r="6" spans="1:4" ht="22.5" customHeight="1">
      <c r="A6" s="20">
        <v>23838</v>
      </c>
      <c r="B6" s="21">
        <v>37717</v>
      </c>
      <c r="C6"/>
      <c r="D6" s="22">
        <v>344.11</v>
      </c>
    </row>
    <row r="7" spans="1:4" ht="22.5" customHeight="1">
      <c r="A7" s="20">
        <v>23839</v>
      </c>
      <c r="B7" s="21">
        <v>37718</v>
      </c>
      <c r="C7"/>
      <c r="D7" s="22">
        <v>344.09</v>
      </c>
    </row>
    <row r="8" spans="1:4" ht="22.5" customHeight="1">
      <c r="A8" s="20">
        <v>23840</v>
      </c>
      <c r="B8" s="21">
        <v>37719</v>
      </c>
      <c r="C8"/>
      <c r="D8" s="22">
        <v>344.09</v>
      </c>
    </row>
    <row r="9" spans="1:4" ht="22.5" customHeight="1">
      <c r="A9" s="20">
        <v>23841</v>
      </c>
      <c r="B9" s="21">
        <v>37720</v>
      </c>
      <c r="C9"/>
      <c r="D9" s="22">
        <v>344.09</v>
      </c>
    </row>
    <row r="10" spans="1:4" ht="22.5" customHeight="1">
      <c r="A10" s="20">
        <v>23842</v>
      </c>
      <c r="B10" s="21">
        <v>37721</v>
      </c>
      <c r="C10"/>
      <c r="D10" s="22">
        <v>344.09</v>
      </c>
    </row>
    <row r="11" spans="1:5" ht="22.5" customHeight="1">
      <c r="A11" s="20">
        <v>23843</v>
      </c>
      <c r="B11" s="21">
        <v>37722</v>
      </c>
      <c r="C11"/>
      <c r="D11" s="22">
        <v>344.09</v>
      </c>
      <c r="E11" s="25"/>
    </row>
    <row r="12" spans="1:4" ht="22.5" customHeight="1">
      <c r="A12" s="20">
        <v>23844</v>
      </c>
      <c r="B12" s="21">
        <v>37723</v>
      </c>
      <c r="C12"/>
      <c r="D12" s="22">
        <v>344.09</v>
      </c>
    </row>
    <row r="13" spans="1:4" ht="22.5" customHeight="1">
      <c r="A13" s="20">
        <v>23845</v>
      </c>
      <c r="B13" s="21">
        <v>37724</v>
      </c>
      <c r="C13"/>
      <c r="D13" s="22">
        <v>344.08</v>
      </c>
    </row>
    <row r="14" spans="1:4" ht="22.5" customHeight="1">
      <c r="A14" s="20">
        <v>23846</v>
      </c>
      <c r="B14" s="21">
        <v>37725</v>
      </c>
      <c r="C14"/>
      <c r="D14" s="22">
        <v>344.04</v>
      </c>
    </row>
    <row r="15" spans="1:4" ht="22.5" customHeight="1">
      <c r="A15" s="20">
        <v>23847</v>
      </c>
      <c r="B15" s="21">
        <v>37726</v>
      </c>
      <c r="C15"/>
      <c r="D15" s="22">
        <v>344.04</v>
      </c>
    </row>
    <row r="16" spans="1:4" ht="22.5" customHeight="1">
      <c r="A16" s="20">
        <v>23848</v>
      </c>
      <c r="B16" s="21">
        <v>37727</v>
      </c>
      <c r="C16"/>
      <c r="D16" s="22">
        <v>343.99</v>
      </c>
    </row>
    <row r="17" spans="1:12" ht="22.5" customHeight="1">
      <c r="A17" s="20">
        <v>23849</v>
      </c>
      <c r="B17" s="21">
        <v>37728</v>
      </c>
      <c r="C17"/>
      <c r="D17" s="22">
        <v>343.99</v>
      </c>
      <c r="J17" s="26" t="s">
        <v>37</v>
      </c>
      <c r="K17" s="27">
        <v>28</v>
      </c>
      <c r="L17" s="28" t="s">
        <v>38</v>
      </c>
    </row>
    <row r="18" spans="1:4" ht="22.5" customHeight="1">
      <c r="A18" s="20">
        <v>23850</v>
      </c>
      <c r="B18" s="21">
        <v>37729</v>
      </c>
      <c r="C18"/>
      <c r="D18" s="22">
        <v>343.99</v>
      </c>
    </row>
    <row r="19" spans="1:4" ht="22.5" customHeight="1">
      <c r="A19" s="20">
        <v>23851</v>
      </c>
      <c r="B19" s="21">
        <v>37730</v>
      </c>
      <c r="C19"/>
      <c r="D19" s="22">
        <v>343.99</v>
      </c>
    </row>
    <row r="20" spans="1:4" ht="22.5" customHeight="1">
      <c r="A20" s="20">
        <v>23852</v>
      </c>
      <c r="B20" s="21">
        <v>37731</v>
      </c>
      <c r="C20"/>
      <c r="D20" s="22">
        <v>344.1</v>
      </c>
    </row>
    <row r="21" spans="1:5" ht="22.5" customHeight="1">
      <c r="A21" s="20">
        <v>23853</v>
      </c>
      <c r="B21" s="21">
        <v>37732</v>
      </c>
      <c r="C21"/>
      <c r="D21" s="22">
        <v>344.1</v>
      </c>
      <c r="E21" s="29"/>
    </row>
    <row r="22" spans="1:4" ht="22.5" customHeight="1">
      <c r="A22" s="20">
        <v>23854</v>
      </c>
      <c r="B22" s="21">
        <v>37733</v>
      </c>
      <c r="C22"/>
      <c r="D22" s="22">
        <v>344.14</v>
      </c>
    </row>
    <row r="23" spans="1:4" ht="22.5" customHeight="1">
      <c r="A23" s="20">
        <v>23855</v>
      </c>
      <c r="B23" s="21">
        <v>37734</v>
      </c>
      <c r="C23"/>
      <c r="D23" s="22">
        <v>344.12</v>
      </c>
    </row>
    <row r="24" spans="1:4" ht="22.5" customHeight="1">
      <c r="A24" s="20">
        <v>23856</v>
      </c>
      <c r="B24" s="21">
        <v>37735</v>
      </c>
      <c r="C24"/>
      <c r="D24" s="22">
        <v>344.11</v>
      </c>
    </row>
    <row r="25" spans="1:4" ht="22.5" customHeight="1">
      <c r="A25" s="20">
        <v>23857</v>
      </c>
      <c r="B25" s="21">
        <v>37736</v>
      </c>
      <c r="C25"/>
      <c r="D25" s="22">
        <v>344.11</v>
      </c>
    </row>
    <row r="26" spans="1:4" ht="22.5" customHeight="1">
      <c r="A26" s="20">
        <v>23858</v>
      </c>
      <c r="B26" s="21">
        <v>37737</v>
      </c>
      <c r="C26"/>
      <c r="D26" s="22">
        <v>344.1</v>
      </c>
    </row>
    <row r="27" spans="1:19" ht="22.5" customHeight="1">
      <c r="A27" s="20">
        <v>23859</v>
      </c>
      <c r="B27" s="21">
        <v>37738</v>
      </c>
      <c r="C27"/>
      <c r="D27" s="22">
        <v>344.07</v>
      </c>
      <c r="G27" s="30"/>
      <c r="L27" s="30"/>
      <c r="M27" s="30"/>
      <c r="N27" s="30"/>
      <c r="O27" s="30"/>
      <c r="P27" s="30"/>
      <c r="Q27" s="30"/>
      <c r="S27" s="30"/>
    </row>
    <row r="28" spans="1:19" s="30" customFormat="1" ht="22.5" customHeight="1">
      <c r="A28" s="20">
        <v>23860</v>
      </c>
      <c r="B28" s="21">
        <v>37739</v>
      </c>
      <c r="C28"/>
      <c r="D28" s="22">
        <v>344</v>
      </c>
      <c r="E28" s="31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S28" s="24"/>
    </row>
    <row r="29" spans="1:4" ht="22.5" customHeight="1">
      <c r="A29" s="20">
        <v>23861</v>
      </c>
      <c r="B29" s="21">
        <v>37740</v>
      </c>
      <c r="C29"/>
      <c r="D29" s="22">
        <v>343.99</v>
      </c>
    </row>
    <row r="30" spans="1:4" ht="22.5" customHeight="1">
      <c r="A30" s="20">
        <v>23862</v>
      </c>
      <c r="B30" s="21">
        <v>37741</v>
      </c>
      <c r="C30"/>
      <c r="D30" s="22">
        <v>343.99</v>
      </c>
    </row>
    <row r="31" spans="1:17" ht="22.5" customHeight="1">
      <c r="A31" s="20">
        <v>23863</v>
      </c>
      <c r="B31" s="21">
        <v>37742</v>
      </c>
      <c r="C31"/>
      <c r="D31" s="22">
        <v>344.02</v>
      </c>
      <c r="Q31" s="49"/>
    </row>
    <row r="32" spans="1:4" ht="22.5" customHeight="1">
      <c r="A32" s="20">
        <v>23864</v>
      </c>
      <c r="B32" s="21">
        <v>37743</v>
      </c>
      <c r="C32"/>
      <c r="D32" s="22">
        <v>344.16</v>
      </c>
    </row>
    <row r="33" spans="1:12" ht="22.5" customHeight="1">
      <c r="A33" s="20">
        <v>23865</v>
      </c>
      <c r="B33" s="21">
        <v>37744</v>
      </c>
      <c r="C33"/>
      <c r="D33" s="22">
        <v>344.35</v>
      </c>
      <c r="J33" s="26" t="s">
        <v>37</v>
      </c>
      <c r="K33" s="27">
        <v>28</v>
      </c>
      <c r="L33" s="28" t="s">
        <v>38</v>
      </c>
    </row>
    <row r="34" spans="1:4" ht="21" customHeight="1">
      <c r="A34" s="20">
        <v>23866</v>
      </c>
      <c r="B34" s="21">
        <v>37745</v>
      </c>
      <c r="C34"/>
      <c r="D34" s="22">
        <v>344.17</v>
      </c>
    </row>
    <row r="35" spans="1:5" ht="21" customHeight="1">
      <c r="A35" s="20">
        <v>23867</v>
      </c>
      <c r="B35" s="21">
        <v>37746</v>
      </c>
      <c r="C35"/>
      <c r="D35" s="22">
        <v>344.12</v>
      </c>
      <c r="E35" s="23">
        <v>344.12</v>
      </c>
    </row>
    <row r="36" spans="1:4" ht="21" customHeight="1">
      <c r="A36" s="20">
        <v>23868</v>
      </c>
      <c r="B36" s="21">
        <v>37747</v>
      </c>
      <c r="C36"/>
      <c r="D36" s="22">
        <v>344.1</v>
      </c>
    </row>
    <row r="37" spans="1:4" ht="21" customHeight="1">
      <c r="A37" s="20">
        <v>23869</v>
      </c>
      <c r="B37" s="21">
        <v>37748</v>
      </c>
      <c r="C37"/>
      <c r="D37" s="22">
        <v>344.1</v>
      </c>
    </row>
    <row r="38" spans="1:7" ht="21" customHeight="1">
      <c r="A38" s="20">
        <v>23870</v>
      </c>
      <c r="B38" s="21">
        <v>37749</v>
      </c>
      <c r="C38"/>
      <c r="D38" s="22">
        <v>344.12</v>
      </c>
      <c r="G38" s="23">
        <v>250.46</v>
      </c>
    </row>
    <row r="39" spans="1:4" ht="23.25">
      <c r="A39" s="20">
        <v>23871</v>
      </c>
      <c r="B39" s="21">
        <v>37750</v>
      </c>
      <c r="C39"/>
      <c r="D39" s="22">
        <v>344.12</v>
      </c>
    </row>
    <row r="40" spans="1:4" ht="23.25">
      <c r="A40" s="20">
        <v>23872</v>
      </c>
      <c r="B40" s="21">
        <v>37751</v>
      </c>
      <c r="C40"/>
      <c r="D40" s="22">
        <v>344.15</v>
      </c>
    </row>
    <row r="41" spans="1:4" ht="23.25">
      <c r="A41" s="20">
        <v>23873</v>
      </c>
      <c r="B41" s="21">
        <v>37752</v>
      </c>
      <c r="C41"/>
      <c r="D41" s="22">
        <v>344.14</v>
      </c>
    </row>
    <row r="42" spans="1:4" ht="23.25">
      <c r="A42" s="20">
        <v>23874</v>
      </c>
      <c r="B42" s="21">
        <v>37753</v>
      </c>
      <c r="C42"/>
      <c r="D42" s="22">
        <v>344.15</v>
      </c>
    </row>
    <row r="43" spans="1:4" ht="23.25">
      <c r="A43" s="20">
        <v>23875</v>
      </c>
      <c r="B43" s="21">
        <v>37754</v>
      </c>
      <c r="C43"/>
      <c r="D43" s="22">
        <v>344.24</v>
      </c>
    </row>
    <row r="44" spans="1:4" ht="23.25">
      <c r="A44" s="20">
        <v>23876</v>
      </c>
      <c r="B44" s="21">
        <v>37755</v>
      </c>
      <c r="C44"/>
      <c r="D44" s="22">
        <v>344.22</v>
      </c>
    </row>
    <row r="45" spans="1:4" ht="23.25">
      <c r="A45" s="20">
        <v>23877</v>
      </c>
      <c r="B45" s="21">
        <v>37756</v>
      </c>
      <c r="C45"/>
      <c r="D45" s="22">
        <v>344.19</v>
      </c>
    </row>
    <row r="46" spans="1:4" ht="23.25">
      <c r="A46" s="20">
        <v>23878</v>
      </c>
      <c r="B46" s="21">
        <v>37757</v>
      </c>
      <c r="C46"/>
      <c r="D46" s="22">
        <v>344.19</v>
      </c>
    </row>
    <row r="47" spans="1:4" ht="23.25">
      <c r="A47" s="20">
        <v>23879</v>
      </c>
      <c r="B47" s="21">
        <v>37758</v>
      </c>
      <c r="C47"/>
      <c r="D47" s="22">
        <v>344.49</v>
      </c>
    </row>
    <row r="48" spans="1:5" ht="23.25">
      <c r="A48" s="20">
        <v>23880</v>
      </c>
      <c r="B48" s="21">
        <v>37759</v>
      </c>
      <c r="C48"/>
      <c r="D48" s="22">
        <v>344.49</v>
      </c>
      <c r="E48" s="25">
        <v>344.49</v>
      </c>
    </row>
    <row r="49" spans="1:4" ht="23.25">
      <c r="A49" s="20">
        <v>23881</v>
      </c>
      <c r="B49" s="21">
        <v>37760</v>
      </c>
      <c r="C49"/>
      <c r="D49" s="22">
        <v>344.28</v>
      </c>
    </row>
    <row r="50" spans="1:4" ht="23.25">
      <c r="A50" s="20">
        <v>23882</v>
      </c>
      <c r="B50" s="21">
        <v>37761</v>
      </c>
      <c r="C50"/>
      <c r="D50" s="22">
        <v>344.24</v>
      </c>
    </row>
    <row r="51" spans="1:4" ht="23.25">
      <c r="A51" s="20">
        <v>23883</v>
      </c>
      <c r="B51" s="21">
        <v>37762</v>
      </c>
      <c r="C51"/>
      <c r="D51" s="22">
        <v>344.39</v>
      </c>
    </row>
    <row r="52" spans="1:4" ht="23.25">
      <c r="A52" s="20">
        <v>23884</v>
      </c>
      <c r="B52" s="21">
        <v>37763</v>
      </c>
      <c r="C52"/>
      <c r="D52" s="22">
        <v>344.51</v>
      </c>
    </row>
    <row r="53" spans="1:5" ht="23.25">
      <c r="A53" s="20">
        <v>23885</v>
      </c>
      <c r="B53" s="21">
        <v>37764</v>
      </c>
      <c r="C53"/>
      <c r="D53" s="22">
        <v>344.54</v>
      </c>
      <c r="E53" s="23">
        <v>344.53</v>
      </c>
    </row>
    <row r="54" spans="1:4" ht="23.25">
      <c r="A54" s="20">
        <v>23886</v>
      </c>
      <c r="B54" s="21">
        <v>37765</v>
      </c>
      <c r="C54"/>
      <c r="D54" s="22">
        <v>344.33</v>
      </c>
    </row>
    <row r="55" spans="1:4" ht="23.25">
      <c r="A55" s="20">
        <v>23887</v>
      </c>
      <c r="B55" s="21">
        <v>37766</v>
      </c>
      <c r="C55"/>
      <c r="D55" s="22">
        <v>344.25</v>
      </c>
    </row>
    <row r="56" spans="1:4" ht="23.25">
      <c r="A56" s="20">
        <v>23888</v>
      </c>
      <c r="B56" s="21">
        <v>37767</v>
      </c>
      <c r="C56"/>
      <c r="D56" s="22">
        <v>344.21</v>
      </c>
    </row>
    <row r="57" spans="1:4" ht="23.25">
      <c r="A57" s="20">
        <v>23889</v>
      </c>
      <c r="B57" s="21">
        <v>37768</v>
      </c>
      <c r="C57"/>
      <c r="D57" s="22">
        <v>344.17</v>
      </c>
    </row>
    <row r="58" spans="1:5" ht="23.25">
      <c r="A58" s="20">
        <v>23890</v>
      </c>
      <c r="B58" s="21">
        <v>37769</v>
      </c>
      <c r="C58"/>
      <c r="D58" s="22">
        <v>344.14</v>
      </c>
      <c r="E58" s="29"/>
    </row>
    <row r="59" spans="1:4" ht="23.25">
      <c r="A59" s="20">
        <v>23891</v>
      </c>
      <c r="B59" s="21">
        <v>37770</v>
      </c>
      <c r="C59"/>
      <c r="D59" s="22">
        <v>344.16</v>
      </c>
    </row>
    <row r="60" spans="1:4" ht="23.25">
      <c r="A60" s="20">
        <v>23892</v>
      </c>
      <c r="B60" s="21">
        <v>37771</v>
      </c>
      <c r="C60"/>
      <c r="D60" s="22">
        <v>344.16</v>
      </c>
    </row>
    <row r="61" spans="1:4" ht="23.25">
      <c r="A61" s="20">
        <v>23893</v>
      </c>
      <c r="B61" s="21">
        <v>37772</v>
      </c>
      <c r="C61"/>
      <c r="D61" s="22">
        <v>344.15</v>
      </c>
    </row>
    <row r="62" spans="1:4" ht="23.25">
      <c r="A62" s="20">
        <v>23894</v>
      </c>
      <c r="B62" s="21">
        <v>37773</v>
      </c>
      <c r="C62"/>
      <c r="D62" s="22">
        <v>344.14</v>
      </c>
    </row>
    <row r="63" spans="1:5" ht="23.25">
      <c r="A63" s="20">
        <v>23895</v>
      </c>
      <c r="B63" s="21">
        <v>37774</v>
      </c>
      <c r="C63"/>
      <c r="D63" s="22">
        <v>344.12</v>
      </c>
      <c r="E63" s="32"/>
    </row>
    <row r="64" spans="1:4" ht="23.25">
      <c r="A64" s="20">
        <v>23896</v>
      </c>
      <c r="B64" s="21">
        <v>37775</v>
      </c>
      <c r="C64"/>
      <c r="D64" s="22">
        <v>344.12</v>
      </c>
    </row>
    <row r="65" spans="1:4" ht="23.25">
      <c r="A65" s="20">
        <v>23897</v>
      </c>
      <c r="B65" s="21">
        <v>37776</v>
      </c>
      <c r="C65"/>
      <c r="D65" s="22">
        <v>344.11</v>
      </c>
    </row>
    <row r="66" spans="1:4" ht="23.25">
      <c r="A66" s="20">
        <v>23898</v>
      </c>
      <c r="B66" s="21">
        <v>37777</v>
      </c>
      <c r="C66"/>
      <c r="D66" s="22">
        <v>344.09</v>
      </c>
    </row>
    <row r="67" spans="1:5" ht="23.25">
      <c r="A67" s="20">
        <v>23899</v>
      </c>
      <c r="B67" s="21">
        <v>37778</v>
      </c>
      <c r="C67"/>
      <c r="D67" s="22">
        <v>344.1</v>
      </c>
      <c r="E67" s="23">
        <v>344.1</v>
      </c>
    </row>
    <row r="68" spans="1:4" ht="23.25">
      <c r="A68" s="20">
        <v>23900</v>
      </c>
      <c r="B68" s="21">
        <v>37779</v>
      </c>
      <c r="C68"/>
      <c r="D68" s="22">
        <v>344.09</v>
      </c>
    </row>
    <row r="69" spans="1:4" ht="23.25">
      <c r="A69" s="20">
        <v>23901</v>
      </c>
      <c r="B69" s="21">
        <v>37780</v>
      </c>
      <c r="C69"/>
      <c r="D69" s="22">
        <v>344.08</v>
      </c>
    </row>
    <row r="70" spans="1:4" ht="23.25">
      <c r="A70" s="20">
        <v>23902</v>
      </c>
      <c r="B70" s="21">
        <v>37781</v>
      </c>
      <c r="C70"/>
      <c r="D70" s="22">
        <v>344.08</v>
      </c>
    </row>
    <row r="71" spans="1:4" ht="23.25">
      <c r="A71" s="20">
        <v>23903</v>
      </c>
      <c r="B71" s="21">
        <v>37782</v>
      </c>
      <c r="C71"/>
      <c r="D71" s="22">
        <v>344.09</v>
      </c>
    </row>
    <row r="72" spans="1:4" ht="23.25">
      <c r="A72" s="20">
        <v>23904</v>
      </c>
      <c r="B72" s="21">
        <v>37783</v>
      </c>
      <c r="C72"/>
      <c r="D72" s="22">
        <v>344.07</v>
      </c>
    </row>
    <row r="73" spans="1:4" ht="23.25">
      <c r="A73" s="20">
        <v>23905</v>
      </c>
      <c r="B73" s="21">
        <v>37784</v>
      </c>
      <c r="C73"/>
      <c r="D73" s="22">
        <v>344.01</v>
      </c>
    </row>
    <row r="74" spans="1:5" ht="23.25">
      <c r="A74" s="20">
        <v>23906</v>
      </c>
      <c r="B74" s="21">
        <v>37785</v>
      </c>
      <c r="C74"/>
      <c r="D74" s="22">
        <v>344.01</v>
      </c>
      <c r="E74" s="23">
        <v>344.01</v>
      </c>
    </row>
    <row r="75" spans="1:4" ht="23.25">
      <c r="A75" s="20">
        <v>23907</v>
      </c>
      <c r="B75" s="21">
        <v>37786</v>
      </c>
      <c r="C75"/>
      <c r="D75" s="22">
        <v>343.99</v>
      </c>
    </row>
    <row r="76" spans="1:4" ht="23.25">
      <c r="A76" s="20">
        <v>23908</v>
      </c>
      <c r="B76" s="21">
        <v>37787</v>
      </c>
      <c r="C76"/>
      <c r="D76" s="22">
        <v>344.01</v>
      </c>
    </row>
    <row r="77" spans="1:4" ht="23.25">
      <c r="A77" s="20">
        <v>23909</v>
      </c>
      <c r="B77" s="21">
        <v>37788</v>
      </c>
      <c r="C77"/>
      <c r="D77" s="22">
        <v>343.99</v>
      </c>
    </row>
    <row r="78" spans="1:4" ht="23.25">
      <c r="A78" s="20">
        <v>23910</v>
      </c>
      <c r="B78" s="21">
        <v>37789</v>
      </c>
      <c r="C78"/>
      <c r="D78" s="22">
        <v>344.12</v>
      </c>
    </row>
    <row r="79" spans="1:4" ht="23.25">
      <c r="A79" s="20">
        <v>23911</v>
      </c>
      <c r="B79" s="21">
        <v>37790</v>
      </c>
      <c r="C79"/>
      <c r="D79" s="22">
        <v>344.13</v>
      </c>
    </row>
    <row r="80" spans="1:4" ht="23.25">
      <c r="A80" s="20">
        <v>23912</v>
      </c>
      <c r="B80" s="21">
        <v>37791</v>
      </c>
      <c r="C80"/>
      <c r="D80" s="22">
        <v>344.1</v>
      </c>
    </row>
    <row r="81" spans="1:4" ht="23.25">
      <c r="A81" s="20">
        <v>23913</v>
      </c>
      <c r="B81" s="21">
        <v>37792</v>
      </c>
      <c r="C81"/>
      <c r="D81" s="22">
        <v>344.11</v>
      </c>
    </row>
    <row r="82" spans="1:4" ht="23.25">
      <c r="A82" s="20">
        <v>23914</v>
      </c>
      <c r="B82" s="21">
        <v>37793</v>
      </c>
      <c r="C82"/>
      <c r="D82" s="22">
        <v>344.09</v>
      </c>
    </row>
    <row r="83" spans="1:4" ht="23.25">
      <c r="A83" s="20">
        <v>23915</v>
      </c>
      <c r="B83" s="21">
        <v>37794</v>
      </c>
      <c r="C83"/>
      <c r="D83" s="22">
        <v>344.09</v>
      </c>
    </row>
    <row r="84" spans="1:4" ht="23.25">
      <c r="A84" s="20">
        <v>23916</v>
      </c>
      <c r="B84" s="21">
        <v>37795</v>
      </c>
      <c r="C84"/>
      <c r="D84" s="22">
        <v>344.06</v>
      </c>
    </row>
    <row r="85" spans="1:4" ht="23.25">
      <c r="A85" s="20">
        <v>23917</v>
      </c>
      <c r="B85" s="21">
        <v>37796</v>
      </c>
      <c r="C85"/>
      <c r="D85" s="22">
        <v>343.99</v>
      </c>
    </row>
    <row r="86" spans="1:4" ht="23.25">
      <c r="A86" s="20">
        <v>23918</v>
      </c>
      <c r="B86" s="21">
        <v>37797</v>
      </c>
      <c r="C86"/>
      <c r="D86" s="22">
        <v>343.99</v>
      </c>
    </row>
    <row r="87" spans="1:5" ht="23.25">
      <c r="A87" s="20">
        <v>23919</v>
      </c>
      <c r="B87" s="21">
        <v>37798</v>
      </c>
      <c r="C87"/>
      <c r="D87" s="22">
        <v>343.99</v>
      </c>
      <c r="E87" s="29"/>
    </row>
    <row r="88" spans="1:5" ht="23.25">
      <c r="A88" s="20">
        <v>23920</v>
      </c>
      <c r="B88" s="21">
        <v>37799</v>
      </c>
      <c r="C88"/>
      <c r="D88" s="22">
        <v>344</v>
      </c>
      <c r="E88" s="32"/>
    </row>
    <row r="89" spans="1:4" ht="23.25">
      <c r="A89" s="20">
        <v>23921</v>
      </c>
      <c r="B89" s="21">
        <v>37800</v>
      </c>
      <c r="C89"/>
      <c r="D89" s="22">
        <v>343.94</v>
      </c>
    </row>
    <row r="90" spans="1:4" ht="23.25">
      <c r="A90" s="20">
        <v>23922</v>
      </c>
      <c r="B90" s="21">
        <v>37801</v>
      </c>
      <c r="C90"/>
      <c r="D90" s="22">
        <v>343.94</v>
      </c>
    </row>
    <row r="91" spans="1:4" ht="23.25">
      <c r="A91" s="20">
        <v>23923</v>
      </c>
      <c r="B91" s="21">
        <v>37802</v>
      </c>
      <c r="C91"/>
      <c r="D91" s="22">
        <v>344.06</v>
      </c>
    </row>
    <row r="92" spans="1:4" ht="23.25">
      <c r="A92" s="20">
        <v>23924</v>
      </c>
      <c r="B92" s="21">
        <v>37803</v>
      </c>
      <c r="C92"/>
      <c r="D92" s="22">
        <v>344.57</v>
      </c>
    </row>
    <row r="93" spans="1:4" ht="23.25">
      <c r="A93" s="20">
        <v>23925</v>
      </c>
      <c r="B93" s="21">
        <v>37804</v>
      </c>
      <c r="C93"/>
      <c r="D93" s="22">
        <v>344.45</v>
      </c>
    </row>
    <row r="94" spans="1:4" ht="23.25">
      <c r="A94" s="20">
        <v>23926</v>
      </c>
      <c r="B94" s="21">
        <v>37805</v>
      </c>
      <c r="C94"/>
      <c r="D94" s="22">
        <v>344.27</v>
      </c>
    </row>
    <row r="95" spans="1:4" ht="23.25">
      <c r="A95" s="20">
        <v>23927</v>
      </c>
      <c r="B95" s="21">
        <v>37806</v>
      </c>
      <c r="C95"/>
      <c r="D95" s="22">
        <v>344.18</v>
      </c>
    </row>
    <row r="96" spans="1:4" ht="23.25">
      <c r="A96" s="20">
        <v>23928</v>
      </c>
      <c r="B96" s="21">
        <v>37807</v>
      </c>
      <c r="C96"/>
      <c r="D96" s="22">
        <v>344.17</v>
      </c>
    </row>
    <row r="97" spans="1:4" ht="23.25">
      <c r="A97" s="20">
        <v>23929</v>
      </c>
      <c r="B97" s="21">
        <v>37808</v>
      </c>
      <c r="C97"/>
      <c r="D97" s="22">
        <v>344.22</v>
      </c>
    </row>
    <row r="98" spans="1:5" ht="23.25">
      <c r="A98" s="20">
        <v>23930</v>
      </c>
      <c r="B98" s="21">
        <v>37809</v>
      </c>
      <c r="C98"/>
      <c r="D98" s="22">
        <v>345.54</v>
      </c>
      <c r="E98" s="23">
        <v>345.54</v>
      </c>
    </row>
    <row r="99" spans="1:5" ht="23.25">
      <c r="A99" s="20">
        <v>23930</v>
      </c>
      <c r="B99" s="21">
        <v>37809</v>
      </c>
      <c r="C99"/>
      <c r="D99" s="22">
        <v>345.69</v>
      </c>
      <c r="E99" s="23">
        <v>345.69</v>
      </c>
    </row>
    <row r="100" spans="1:5" ht="23.25">
      <c r="A100" s="20">
        <v>23930</v>
      </c>
      <c r="B100" s="21">
        <v>37809</v>
      </c>
      <c r="C100"/>
      <c r="D100" s="22">
        <v>345.86</v>
      </c>
      <c r="E100" s="23">
        <v>345.86</v>
      </c>
    </row>
    <row r="101" spans="1:4" ht="23.25">
      <c r="A101" s="20">
        <v>23931</v>
      </c>
      <c r="B101" s="21">
        <v>37810</v>
      </c>
      <c r="C101"/>
      <c r="D101" s="22">
        <v>344.72</v>
      </c>
    </row>
    <row r="102" spans="1:4" ht="23.25">
      <c r="A102" s="20">
        <v>23932</v>
      </c>
      <c r="B102" s="21">
        <v>37811</v>
      </c>
      <c r="C102"/>
      <c r="D102" s="22">
        <v>344.71</v>
      </c>
    </row>
    <row r="103" spans="1:5" ht="23.25">
      <c r="A103" s="20">
        <v>23933</v>
      </c>
      <c r="B103" s="21">
        <v>37812</v>
      </c>
      <c r="C103"/>
      <c r="D103" s="22">
        <v>345.01</v>
      </c>
      <c r="E103" s="29"/>
    </row>
    <row r="104" spans="1:4" ht="23.25">
      <c r="A104" s="20">
        <v>23934</v>
      </c>
      <c r="B104" s="21">
        <v>37813</v>
      </c>
      <c r="C104"/>
      <c r="D104" s="22">
        <v>344.62</v>
      </c>
    </row>
    <row r="105" spans="1:4" ht="23.25">
      <c r="A105" s="20">
        <v>23935</v>
      </c>
      <c r="B105" s="21">
        <v>37814</v>
      </c>
      <c r="C105"/>
      <c r="D105" s="22">
        <v>344.47</v>
      </c>
    </row>
    <row r="106" spans="1:4" ht="23.25">
      <c r="A106" s="20">
        <v>23936</v>
      </c>
      <c r="B106" s="21">
        <v>37815</v>
      </c>
      <c r="C106"/>
      <c r="D106" s="22">
        <v>344.49</v>
      </c>
    </row>
    <row r="107" spans="1:5" ht="23.25">
      <c r="A107" s="20">
        <v>23937</v>
      </c>
      <c r="B107" s="21">
        <v>37816</v>
      </c>
      <c r="C107"/>
      <c r="D107" s="22">
        <v>344.64</v>
      </c>
      <c r="E107" s="23">
        <v>344.64</v>
      </c>
    </row>
    <row r="108" spans="1:4" ht="23.25">
      <c r="A108" s="20">
        <v>23938</v>
      </c>
      <c r="B108" s="21">
        <v>37817</v>
      </c>
      <c r="C108"/>
      <c r="D108" s="22">
        <v>344.47</v>
      </c>
    </row>
    <row r="109" spans="1:4" ht="23.25">
      <c r="A109" s="20">
        <v>23939</v>
      </c>
      <c r="B109" s="21">
        <v>37818</v>
      </c>
      <c r="C109"/>
      <c r="D109" s="22">
        <v>344.37</v>
      </c>
    </row>
    <row r="110" spans="1:4" ht="23.25">
      <c r="A110" s="20">
        <v>23940</v>
      </c>
      <c r="B110" s="21">
        <v>37819</v>
      </c>
      <c r="C110"/>
      <c r="D110" s="22">
        <v>344.27</v>
      </c>
    </row>
    <row r="111" spans="1:4" ht="23.25">
      <c r="A111" s="20">
        <v>23941</v>
      </c>
      <c r="B111" s="21">
        <v>37820</v>
      </c>
      <c r="C111"/>
      <c r="D111" s="22">
        <v>344.2</v>
      </c>
    </row>
    <row r="112" spans="1:4" ht="23.25">
      <c r="A112" s="20">
        <v>23942</v>
      </c>
      <c r="B112" s="21">
        <v>37821</v>
      </c>
      <c r="C112"/>
      <c r="D112" s="22">
        <v>344.2</v>
      </c>
    </row>
    <row r="113" spans="1:4" ht="23.25">
      <c r="A113" s="20">
        <v>23943</v>
      </c>
      <c r="B113" s="21">
        <v>37822</v>
      </c>
      <c r="C113"/>
      <c r="D113" s="22">
        <v>344.36</v>
      </c>
    </row>
    <row r="114" spans="1:4" ht="23.25">
      <c r="A114" s="20">
        <v>23944</v>
      </c>
      <c r="B114" s="21">
        <v>37823</v>
      </c>
      <c r="C114"/>
      <c r="D114" s="22">
        <v>344.29</v>
      </c>
    </row>
    <row r="115" spans="1:4" ht="23.25">
      <c r="A115" s="20">
        <v>23945</v>
      </c>
      <c r="B115" s="21">
        <v>37824</v>
      </c>
      <c r="C115"/>
      <c r="D115" s="22">
        <v>344.31</v>
      </c>
    </row>
    <row r="116" spans="1:4" ht="23.25">
      <c r="A116" s="20">
        <v>23946</v>
      </c>
      <c r="B116" s="21">
        <v>37825</v>
      </c>
      <c r="C116"/>
      <c r="D116" s="22">
        <v>344.33</v>
      </c>
    </row>
    <row r="117" spans="1:4" ht="23.25">
      <c r="A117" s="20">
        <v>23947</v>
      </c>
      <c r="B117" s="21">
        <v>37826</v>
      </c>
      <c r="C117"/>
      <c r="D117" s="22">
        <v>344.38</v>
      </c>
    </row>
    <row r="118" spans="1:4" ht="23.25">
      <c r="A118" s="20">
        <v>23948</v>
      </c>
      <c r="B118" s="21">
        <v>37827</v>
      </c>
      <c r="C118"/>
      <c r="D118" s="22">
        <v>344.34</v>
      </c>
    </row>
    <row r="119" spans="1:4" ht="23.25">
      <c r="A119" s="20">
        <v>23949</v>
      </c>
      <c r="B119" s="21">
        <v>37828</v>
      </c>
      <c r="C119"/>
      <c r="D119" s="22">
        <v>344.27</v>
      </c>
    </row>
    <row r="120" spans="1:4" ht="23.25">
      <c r="A120" s="20">
        <v>23950</v>
      </c>
      <c r="B120" s="21">
        <v>37829</v>
      </c>
      <c r="C120"/>
      <c r="D120" s="22">
        <v>344.28</v>
      </c>
    </row>
    <row r="121" spans="1:4" ht="23.25">
      <c r="A121" s="20">
        <v>23951</v>
      </c>
      <c r="B121" s="21">
        <v>37830</v>
      </c>
      <c r="C121"/>
      <c r="D121" s="22">
        <v>344.22</v>
      </c>
    </row>
    <row r="122" spans="1:4" ht="23.25">
      <c r="A122" s="20">
        <v>23952</v>
      </c>
      <c r="B122" s="21">
        <v>37831</v>
      </c>
      <c r="C122"/>
      <c r="D122" s="22">
        <v>344.2</v>
      </c>
    </row>
    <row r="123" spans="1:4" ht="23.25">
      <c r="A123" s="20">
        <v>23953</v>
      </c>
      <c r="B123" s="21">
        <v>37832</v>
      </c>
      <c r="C123"/>
      <c r="D123" s="22">
        <v>344.37</v>
      </c>
    </row>
    <row r="124" spans="1:4" ht="23.25">
      <c r="A124" s="20">
        <v>23954</v>
      </c>
      <c r="B124" s="21">
        <v>37833</v>
      </c>
      <c r="C124"/>
      <c r="D124" s="22">
        <v>344.81</v>
      </c>
    </row>
    <row r="125" spans="1:4" ht="23.25">
      <c r="A125" s="20">
        <v>23955</v>
      </c>
      <c r="B125" s="21">
        <v>37834</v>
      </c>
      <c r="C125" s="22"/>
      <c r="D125" s="22">
        <v>344.36</v>
      </c>
    </row>
    <row r="126" spans="1:5" ht="23.25">
      <c r="A126" s="20">
        <v>23956</v>
      </c>
      <c r="B126" s="21">
        <v>37835</v>
      </c>
      <c r="C126" s="22"/>
      <c r="D126" s="22">
        <v>344.35</v>
      </c>
      <c r="E126" s="23">
        <v>344.35</v>
      </c>
    </row>
    <row r="127" spans="1:4" ht="23.25">
      <c r="A127" s="20">
        <v>23957</v>
      </c>
      <c r="B127" s="21">
        <v>37836</v>
      </c>
      <c r="C127" s="22"/>
      <c r="D127" s="22">
        <v>345.01</v>
      </c>
    </row>
    <row r="128" spans="1:4" ht="23.25">
      <c r="A128" s="20">
        <v>23958</v>
      </c>
      <c r="B128" s="21">
        <v>37837</v>
      </c>
      <c r="C128" s="22"/>
      <c r="D128" s="22">
        <v>344.59</v>
      </c>
    </row>
    <row r="129" spans="1:4" ht="23.25">
      <c r="A129" s="20">
        <v>23959</v>
      </c>
      <c r="B129" s="21">
        <v>37838</v>
      </c>
      <c r="C129" s="22"/>
      <c r="D129" s="22">
        <v>344.42</v>
      </c>
    </row>
    <row r="130" spans="1:4" ht="23.25">
      <c r="A130" s="20">
        <v>23960</v>
      </c>
      <c r="B130" s="21">
        <v>37839</v>
      </c>
      <c r="C130" s="22"/>
      <c r="D130" s="22">
        <v>344.4</v>
      </c>
    </row>
    <row r="131" spans="1:4" ht="23.25">
      <c r="A131" s="20">
        <v>23961</v>
      </c>
      <c r="B131" s="21">
        <v>37840</v>
      </c>
      <c r="C131" s="22"/>
      <c r="D131" s="22">
        <v>344.52</v>
      </c>
    </row>
    <row r="132" spans="1:5" ht="23.25">
      <c r="A132" s="20">
        <v>23962</v>
      </c>
      <c r="B132" s="21">
        <v>37841</v>
      </c>
      <c r="C132" s="22"/>
      <c r="D132" s="22">
        <v>345.81</v>
      </c>
      <c r="E132" s="23">
        <v>345.81</v>
      </c>
    </row>
    <row r="133" spans="1:4" ht="23.25">
      <c r="A133" s="20">
        <v>23963</v>
      </c>
      <c r="B133" s="21">
        <v>37842</v>
      </c>
      <c r="C133" s="22"/>
      <c r="D133" s="22">
        <v>345.14</v>
      </c>
    </row>
    <row r="134" spans="1:4" ht="23.25">
      <c r="A134" s="20">
        <v>23964</v>
      </c>
      <c r="B134" s="21">
        <v>37843</v>
      </c>
      <c r="C134" s="22"/>
      <c r="D134" s="22">
        <v>344.76</v>
      </c>
    </row>
    <row r="135" spans="1:4" ht="23.25">
      <c r="A135" s="20">
        <v>23965</v>
      </c>
      <c r="B135" s="21">
        <v>37844</v>
      </c>
      <c r="C135" s="22"/>
      <c r="D135" s="22">
        <v>345.06</v>
      </c>
    </row>
    <row r="136" spans="1:4" ht="23.25">
      <c r="A136" s="20">
        <v>23966</v>
      </c>
      <c r="B136" s="21">
        <v>37845</v>
      </c>
      <c r="C136" s="22"/>
      <c r="D136" s="22">
        <v>345.55</v>
      </c>
    </row>
    <row r="137" spans="1:5" ht="23.25">
      <c r="A137" s="20">
        <v>23967</v>
      </c>
      <c r="B137" s="21">
        <v>37846</v>
      </c>
      <c r="C137" s="22"/>
      <c r="D137" s="22">
        <v>345.17</v>
      </c>
      <c r="E137" s="23">
        <v>345.17</v>
      </c>
    </row>
    <row r="138" spans="1:7" ht="23.25">
      <c r="A138" s="20">
        <v>23968</v>
      </c>
      <c r="B138" s="21">
        <v>37847</v>
      </c>
      <c r="C138" s="22"/>
      <c r="D138" s="22">
        <v>344.84</v>
      </c>
      <c r="G138" s="23">
        <v>252.49</v>
      </c>
    </row>
    <row r="139" spans="1:4" ht="23.25">
      <c r="A139" s="20">
        <v>23969</v>
      </c>
      <c r="B139" s="21">
        <v>37848</v>
      </c>
      <c r="C139" s="22"/>
      <c r="D139" s="22">
        <v>344.77</v>
      </c>
    </row>
    <row r="140" spans="1:4" ht="23.25">
      <c r="A140" s="20">
        <v>23970</v>
      </c>
      <c r="B140" s="21">
        <v>37849</v>
      </c>
      <c r="C140" s="22"/>
      <c r="D140" s="22">
        <v>344.83</v>
      </c>
    </row>
    <row r="141" spans="1:11" ht="23.25">
      <c r="A141" s="20">
        <v>23971</v>
      </c>
      <c r="B141" s="21">
        <v>37850</v>
      </c>
      <c r="C141" s="22"/>
      <c r="D141" s="22">
        <v>344.62</v>
      </c>
      <c r="E141" s="32"/>
      <c r="K141" s="24" t="s">
        <v>124</v>
      </c>
    </row>
    <row r="142" spans="1:4" ht="23.25">
      <c r="A142" s="20">
        <v>23972</v>
      </c>
      <c r="B142" s="21">
        <v>37851</v>
      </c>
      <c r="C142" s="22"/>
      <c r="D142" s="22">
        <v>344.55</v>
      </c>
    </row>
    <row r="143" spans="1:4" ht="23.25">
      <c r="A143" s="20">
        <v>23973</v>
      </c>
      <c r="B143" s="21">
        <v>37852</v>
      </c>
      <c r="C143" s="22"/>
      <c r="D143" s="22">
        <v>344.5</v>
      </c>
    </row>
    <row r="144" spans="1:4" ht="23.25">
      <c r="A144" s="20">
        <v>23974</v>
      </c>
      <c r="B144" s="21">
        <v>37853</v>
      </c>
      <c r="C144" s="22"/>
      <c r="D144" s="22">
        <v>344.48</v>
      </c>
    </row>
    <row r="145" spans="1:5" ht="23.25">
      <c r="A145" s="20">
        <v>23975</v>
      </c>
      <c r="B145" s="21">
        <v>37854</v>
      </c>
      <c r="C145" s="22"/>
      <c r="D145" s="22">
        <v>346.12</v>
      </c>
      <c r="E145" s="23">
        <v>346.12</v>
      </c>
    </row>
    <row r="146" spans="1:4" ht="23.25">
      <c r="A146" s="20">
        <v>23976</v>
      </c>
      <c r="B146" s="21">
        <v>37855</v>
      </c>
      <c r="C146" s="22"/>
      <c r="D146" s="22">
        <v>344.74</v>
      </c>
    </row>
    <row r="147" spans="1:4" ht="23.25">
      <c r="A147" s="20">
        <v>23977</v>
      </c>
      <c r="B147" s="21">
        <v>37856</v>
      </c>
      <c r="C147" s="22"/>
      <c r="D147" s="22">
        <v>344.99</v>
      </c>
    </row>
    <row r="148" spans="1:5" ht="23.25">
      <c r="A148" s="20">
        <v>23978</v>
      </c>
      <c r="B148" s="21">
        <v>37857</v>
      </c>
      <c r="C148" s="22"/>
      <c r="D148" s="22">
        <v>344.7</v>
      </c>
      <c r="E148" s="29"/>
    </row>
    <row r="149" spans="1:4" ht="23.25">
      <c r="A149" s="20">
        <v>23979</v>
      </c>
      <c r="B149" s="21">
        <v>37858</v>
      </c>
      <c r="C149" s="22"/>
      <c r="D149" s="22">
        <v>344.66</v>
      </c>
    </row>
    <row r="150" spans="1:4" ht="23.25">
      <c r="A150" s="20">
        <v>23980</v>
      </c>
      <c r="B150" s="21">
        <v>37859</v>
      </c>
      <c r="C150" s="22"/>
      <c r="D150" s="22">
        <v>344.59</v>
      </c>
    </row>
    <row r="151" spans="1:4" ht="23.25">
      <c r="A151" s="20">
        <v>23981</v>
      </c>
      <c r="B151" s="21">
        <v>37860</v>
      </c>
      <c r="C151" s="22"/>
      <c r="D151" s="22">
        <v>344.59</v>
      </c>
    </row>
    <row r="152" spans="1:4" ht="23.25">
      <c r="A152" s="20">
        <v>23982</v>
      </c>
      <c r="B152" s="21">
        <v>37861</v>
      </c>
      <c r="C152" s="22"/>
      <c r="D152" s="22">
        <v>344.49</v>
      </c>
    </row>
    <row r="153" spans="1:4" ht="23.25">
      <c r="A153" s="20">
        <v>23983</v>
      </c>
      <c r="B153" s="21">
        <v>37862</v>
      </c>
      <c r="C153" s="22"/>
      <c r="D153" s="22">
        <v>344.44</v>
      </c>
    </row>
    <row r="154" spans="1:4" ht="23.25">
      <c r="A154" s="20">
        <v>23984</v>
      </c>
      <c r="B154" s="21">
        <v>37863</v>
      </c>
      <c r="C154" s="22"/>
      <c r="D154" s="22">
        <v>344.37</v>
      </c>
    </row>
    <row r="155" spans="1:4" ht="23.25">
      <c r="A155" s="20">
        <v>23985</v>
      </c>
      <c r="B155" s="21">
        <v>37864</v>
      </c>
      <c r="C155" s="22"/>
      <c r="D155" s="22">
        <v>344.34</v>
      </c>
    </row>
    <row r="156" spans="1:4" ht="23.25">
      <c r="A156" s="20">
        <v>23986</v>
      </c>
      <c r="B156" s="21">
        <v>37865</v>
      </c>
      <c r="C156"/>
      <c r="D156" s="22">
        <v>344.34</v>
      </c>
    </row>
    <row r="157" spans="1:4" ht="23.25">
      <c r="A157" s="20">
        <v>23987</v>
      </c>
      <c r="B157" s="21">
        <v>37866</v>
      </c>
      <c r="C157"/>
      <c r="D157" s="22">
        <v>344.32</v>
      </c>
    </row>
    <row r="158" spans="1:4" ht="23.25">
      <c r="A158" s="20">
        <v>23988</v>
      </c>
      <c r="B158" s="21">
        <v>37867</v>
      </c>
      <c r="C158"/>
      <c r="D158" s="22">
        <v>344.34</v>
      </c>
    </row>
    <row r="159" spans="1:4" ht="23.25">
      <c r="A159" s="20">
        <v>23989</v>
      </c>
      <c r="B159" s="21">
        <v>37868</v>
      </c>
      <c r="C159"/>
      <c r="D159" s="22">
        <v>344.32</v>
      </c>
    </row>
    <row r="160" spans="1:4" ht="23.25">
      <c r="A160" s="20">
        <v>23990</v>
      </c>
      <c r="B160" s="21">
        <v>37869</v>
      </c>
      <c r="C160"/>
      <c r="D160" s="22">
        <v>344.31</v>
      </c>
    </row>
    <row r="161" spans="1:4" ht="23.25">
      <c r="A161" s="20">
        <v>23991</v>
      </c>
      <c r="B161" s="21">
        <v>37870</v>
      </c>
      <c r="C161"/>
      <c r="D161" s="22">
        <v>344.4</v>
      </c>
    </row>
    <row r="162" spans="1:4" ht="23.25">
      <c r="A162" s="20">
        <v>23992</v>
      </c>
      <c r="B162" s="21">
        <v>37871</v>
      </c>
      <c r="C162"/>
      <c r="D162" s="22">
        <v>344.76</v>
      </c>
    </row>
    <row r="163" spans="1:4" ht="23.25">
      <c r="A163" s="20">
        <v>23993</v>
      </c>
      <c r="B163" s="21">
        <v>37872</v>
      </c>
      <c r="C163"/>
      <c r="D163" s="22">
        <v>344.51</v>
      </c>
    </row>
    <row r="164" spans="1:4" ht="23.25">
      <c r="A164" s="20">
        <v>23994</v>
      </c>
      <c r="B164" s="21">
        <v>37873</v>
      </c>
      <c r="C164"/>
      <c r="D164" s="22">
        <v>344.41</v>
      </c>
    </row>
    <row r="165" spans="1:4" ht="23.25">
      <c r="A165" s="20">
        <v>23995</v>
      </c>
      <c r="B165" s="21">
        <v>37874</v>
      </c>
      <c r="C165"/>
      <c r="D165" s="22">
        <v>344.37</v>
      </c>
    </row>
    <row r="166" spans="1:4" ht="23.25">
      <c r="A166" s="20">
        <v>23996</v>
      </c>
      <c r="B166" s="21">
        <v>37875</v>
      </c>
      <c r="C166"/>
      <c r="D166" s="22">
        <v>344.43</v>
      </c>
    </row>
    <row r="167" spans="1:4" ht="23.25">
      <c r="A167" s="20">
        <v>23997</v>
      </c>
      <c r="B167" s="21">
        <v>37876</v>
      </c>
      <c r="C167"/>
      <c r="D167" s="22">
        <v>344.65000000000003</v>
      </c>
    </row>
    <row r="168" spans="1:5" ht="23.25">
      <c r="A168" s="20">
        <v>23998</v>
      </c>
      <c r="B168" s="21">
        <v>37877</v>
      </c>
      <c r="C168"/>
      <c r="D168" s="22">
        <v>345.35</v>
      </c>
      <c r="E168" s="23">
        <v>345.35</v>
      </c>
    </row>
    <row r="169" spans="1:4" ht="23.25">
      <c r="A169" s="20">
        <v>23999</v>
      </c>
      <c r="B169" s="21">
        <v>37878</v>
      </c>
      <c r="C169"/>
      <c r="D169" s="22">
        <v>344.8266666666667</v>
      </c>
    </row>
    <row r="170" spans="1:4" ht="23.25">
      <c r="A170" s="20">
        <v>24000</v>
      </c>
      <c r="B170" s="21">
        <v>37879</v>
      </c>
      <c r="C170"/>
      <c r="D170" s="22">
        <v>344.65</v>
      </c>
    </row>
    <row r="171" spans="1:4" ht="23.25">
      <c r="A171" s="20">
        <v>24001</v>
      </c>
      <c r="B171" s="21">
        <v>37880</v>
      </c>
      <c r="C171"/>
      <c r="D171" s="22">
        <v>344.62</v>
      </c>
    </row>
    <row r="172" spans="1:4" ht="23.25">
      <c r="A172" s="20">
        <v>24002</v>
      </c>
      <c r="B172" s="21">
        <v>37881</v>
      </c>
      <c r="C172"/>
      <c r="D172" s="22">
        <v>344.55</v>
      </c>
    </row>
    <row r="173" spans="1:4" ht="23.25">
      <c r="A173" s="20">
        <v>24003</v>
      </c>
      <c r="B173" s="21">
        <v>37882</v>
      </c>
      <c r="C173"/>
      <c r="D173" s="22">
        <v>344.5</v>
      </c>
    </row>
    <row r="174" spans="1:5" ht="23.25">
      <c r="A174" s="20">
        <v>24004</v>
      </c>
      <c r="B174" s="21">
        <v>37883</v>
      </c>
      <c r="C174"/>
      <c r="D174" s="22">
        <v>344.4066666666667</v>
      </c>
      <c r="E174" s="29"/>
    </row>
    <row r="175" spans="1:5" ht="23.25">
      <c r="A175" s="20">
        <v>24005</v>
      </c>
      <c r="B175" s="21">
        <v>37884</v>
      </c>
      <c r="C175"/>
      <c r="D175" s="22">
        <v>344.36</v>
      </c>
      <c r="E175" s="23">
        <v>344.36</v>
      </c>
    </row>
    <row r="176" spans="1:4" ht="23.25">
      <c r="A176" s="20">
        <v>24006</v>
      </c>
      <c r="B176" s="21">
        <v>37885</v>
      </c>
      <c r="C176"/>
      <c r="D176" s="22">
        <v>344.6</v>
      </c>
    </row>
    <row r="177" spans="1:4" ht="23.25">
      <c r="A177" s="20">
        <v>24007</v>
      </c>
      <c r="B177" s="21">
        <v>37886</v>
      </c>
      <c r="C177"/>
      <c r="D177" s="22">
        <v>344.44</v>
      </c>
    </row>
    <row r="178" spans="1:6" ht="23.25">
      <c r="A178" s="20">
        <v>24008</v>
      </c>
      <c r="B178" s="21">
        <v>37887</v>
      </c>
      <c r="C178"/>
      <c r="D178" s="22">
        <v>344.46</v>
      </c>
      <c r="F178" s="32">
        <v>360.54</v>
      </c>
    </row>
    <row r="179" spans="1:4" ht="23.25">
      <c r="A179" s="20">
        <v>24009</v>
      </c>
      <c r="B179" s="21">
        <v>37888</v>
      </c>
      <c r="C179"/>
      <c r="D179" s="22">
        <v>344.59</v>
      </c>
    </row>
    <row r="180" spans="1:4" ht="23.25">
      <c r="A180" s="20">
        <v>24010</v>
      </c>
      <c r="B180" s="21">
        <v>37889</v>
      </c>
      <c r="C180"/>
      <c r="D180" s="22">
        <v>344.84</v>
      </c>
    </row>
    <row r="181" spans="1:5" ht="23.25">
      <c r="A181" s="20">
        <v>24011</v>
      </c>
      <c r="B181" s="21">
        <v>37890</v>
      </c>
      <c r="C181"/>
      <c r="D181" s="22">
        <v>344.67</v>
      </c>
      <c r="E181" s="23">
        <v>344.67</v>
      </c>
    </row>
    <row r="182" spans="1:5" ht="23.25">
      <c r="A182" s="20">
        <v>24012</v>
      </c>
      <c r="B182" s="21">
        <v>37891</v>
      </c>
      <c r="C182"/>
      <c r="D182" s="22">
        <v>344.51</v>
      </c>
      <c r="E182" s="29"/>
    </row>
    <row r="183" spans="1:5" ht="23.25">
      <c r="A183" s="20">
        <v>24013</v>
      </c>
      <c r="B183" s="21">
        <v>37892</v>
      </c>
      <c r="C183"/>
      <c r="D183" s="22">
        <v>344.44</v>
      </c>
      <c r="E183" s="29"/>
    </row>
    <row r="184" spans="1:4" ht="23.25">
      <c r="A184" s="20">
        <v>24014</v>
      </c>
      <c r="B184" s="21">
        <v>37893</v>
      </c>
      <c r="C184"/>
      <c r="D184" s="22">
        <v>344.39</v>
      </c>
    </row>
    <row r="185" spans="1:4" ht="23.25">
      <c r="A185" s="20">
        <v>24015</v>
      </c>
      <c r="B185" s="21">
        <v>37894</v>
      </c>
      <c r="C185"/>
      <c r="D185" s="22">
        <v>344.34</v>
      </c>
    </row>
    <row r="186" spans="1:4" ht="23.25">
      <c r="A186" s="20">
        <v>24016</v>
      </c>
      <c r="B186" s="21">
        <v>37895</v>
      </c>
      <c r="C186"/>
      <c r="D186" s="22">
        <v>344.42</v>
      </c>
    </row>
    <row r="187" spans="1:4" ht="23.25">
      <c r="A187" s="20">
        <v>24017</v>
      </c>
      <c r="B187" s="21">
        <v>37896</v>
      </c>
      <c r="C187"/>
      <c r="D187" s="22">
        <v>344.61</v>
      </c>
    </row>
    <row r="188" spans="1:4" ht="23.25">
      <c r="A188" s="20">
        <v>24018</v>
      </c>
      <c r="B188" s="21">
        <v>37897</v>
      </c>
      <c r="C188"/>
      <c r="D188" s="22">
        <v>344.72</v>
      </c>
    </row>
    <row r="189" spans="1:5" ht="23.25">
      <c r="A189" s="20">
        <v>24019</v>
      </c>
      <c r="B189" s="21">
        <v>37898</v>
      </c>
      <c r="C189"/>
      <c r="D189" s="22">
        <v>344.73</v>
      </c>
      <c r="E189" s="23">
        <v>344.73</v>
      </c>
    </row>
    <row r="190" spans="1:4" ht="23.25">
      <c r="A190" s="20">
        <v>24020</v>
      </c>
      <c r="B190" s="21">
        <v>37899</v>
      </c>
      <c r="C190"/>
      <c r="D190" s="22">
        <v>344.67</v>
      </c>
    </row>
    <row r="191" spans="1:4" ht="23.25">
      <c r="A191" s="20">
        <v>24021</v>
      </c>
      <c r="B191" s="21">
        <v>37900</v>
      </c>
      <c r="C191"/>
      <c r="D191" s="22">
        <v>344.7</v>
      </c>
    </row>
    <row r="192" spans="1:4" ht="23.25">
      <c r="A192" s="20">
        <v>24022</v>
      </c>
      <c r="B192" s="21">
        <v>37901</v>
      </c>
      <c r="C192"/>
      <c r="D192" s="22">
        <v>344.55</v>
      </c>
    </row>
    <row r="193" spans="1:4" ht="23.25">
      <c r="A193" s="20">
        <v>24023</v>
      </c>
      <c r="B193" s="21">
        <v>37902</v>
      </c>
      <c r="C193"/>
      <c r="D193" s="22">
        <v>344.49</v>
      </c>
    </row>
    <row r="194" spans="1:4" ht="23.25">
      <c r="A194" s="20">
        <v>24024</v>
      </c>
      <c r="B194" s="21">
        <v>37903</v>
      </c>
      <c r="C194"/>
      <c r="D194" s="22">
        <v>344.48</v>
      </c>
    </row>
    <row r="195" spans="1:4" ht="23.25">
      <c r="A195" s="20">
        <v>24025</v>
      </c>
      <c r="B195" s="21">
        <v>37904</v>
      </c>
      <c r="C195"/>
      <c r="D195" s="22">
        <v>344.42</v>
      </c>
    </row>
    <row r="196" spans="1:5" ht="23.25">
      <c r="A196" s="20">
        <v>24026</v>
      </c>
      <c r="B196" s="21">
        <v>37905</v>
      </c>
      <c r="C196"/>
      <c r="D196" s="22">
        <v>344.39</v>
      </c>
      <c r="E196" s="23">
        <v>344.39</v>
      </c>
    </row>
    <row r="197" spans="1:4" ht="23.25">
      <c r="A197" s="20">
        <v>24027</v>
      </c>
      <c r="B197" s="21">
        <v>37906</v>
      </c>
      <c r="C197"/>
      <c r="D197" s="22">
        <v>344.35</v>
      </c>
    </row>
    <row r="198" spans="1:4" ht="23.25">
      <c r="A198" s="20">
        <v>24028</v>
      </c>
      <c r="B198" s="21">
        <v>37907</v>
      </c>
      <c r="C198"/>
      <c r="D198" s="22">
        <v>344.34</v>
      </c>
    </row>
    <row r="199" spans="1:4" ht="23.25">
      <c r="A199" s="20">
        <v>24029</v>
      </c>
      <c r="B199" s="21">
        <v>37908</v>
      </c>
      <c r="C199"/>
      <c r="D199" s="22">
        <v>344.34</v>
      </c>
    </row>
    <row r="200" spans="1:4" ht="23.25">
      <c r="A200" s="20">
        <v>24030</v>
      </c>
      <c r="B200" s="21">
        <v>37909</v>
      </c>
      <c r="C200"/>
      <c r="D200" s="22">
        <v>344.33</v>
      </c>
    </row>
    <row r="201" spans="1:4" ht="23.25">
      <c r="A201" s="20">
        <v>24031</v>
      </c>
      <c r="B201" s="21">
        <v>37910</v>
      </c>
      <c r="C201"/>
      <c r="D201" s="22">
        <v>344.34</v>
      </c>
    </row>
    <row r="202" spans="1:4" ht="23.25">
      <c r="A202" s="20">
        <v>24032</v>
      </c>
      <c r="B202" s="21">
        <v>37911</v>
      </c>
      <c r="C202"/>
      <c r="D202" s="22">
        <v>344.29</v>
      </c>
    </row>
    <row r="203" spans="1:5" ht="23.25">
      <c r="A203" s="20">
        <v>24033</v>
      </c>
      <c r="B203" s="21">
        <v>37912</v>
      </c>
      <c r="C203"/>
      <c r="D203" s="22">
        <v>344.26</v>
      </c>
      <c r="E203" s="23">
        <v>344.26</v>
      </c>
    </row>
    <row r="204" spans="1:4" ht="23.25">
      <c r="A204" s="20">
        <v>24034</v>
      </c>
      <c r="B204" s="21">
        <v>37913</v>
      </c>
      <c r="C204"/>
      <c r="D204" s="22">
        <v>344.24</v>
      </c>
    </row>
    <row r="205" spans="1:4" ht="23.25">
      <c r="A205" s="20">
        <v>24035</v>
      </c>
      <c r="B205" s="21">
        <v>37914</v>
      </c>
      <c r="C205"/>
      <c r="D205" s="22">
        <v>344.24</v>
      </c>
    </row>
    <row r="206" spans="1:4" ht="23.25">
      <c r="A206" s="20">
        <v>24036</v>
      </c>
      <c r="B206" s="21">
        <v>37915</v>
      </c>
      <c r="C206"/>
      <c r="D206" s="22">
        <v>344.23</v>
      </c>
    </row>
    <row r="207" spans="1:4" ht="23.25">
      <c r="A207" s="20">
        <v>24037</v>
      </c>
      <c r="B207" s="21">
        <v>37916</v>
      </c>
      <c r="C207"/>
      <c r="D207" s="22">
        <v>344.24</v>
      </c>
    </row>
    <row r="208" spans="1:4" ht="23.25">
      <c r="A208" s="20">
        <v>24038</v>
      </c>
      <c r="B208" s="21">
        <v>37917</v>
      </c>
      <c r="C208"/>
      <c r="D208" s="22">
        <v>344.49</v>
      </c>
    </row>
    <row r="209" spans="1:4" ht="23.25">
      <c r="A209" s="20">
        <v>24039</v>
      </c>
      <c r="B209" s="21">
        <v>37918</v>
      </c>
      <c r="C209"/>
      <c r="D209" s="22">
        <v>344.27</v>
      </c>
    </row>
    <row r="210" spans="1:4" ht="23.25">
      <c r="A210" s="20">
        <v>24040</v>
      </c>
      <c r="B210" s="21">
        <v>37919</v>
      </c>
      <c r="C210"/>
      <c r="D210" s="22">
        <v>344.2</v>
      </c>
    </row>
    <row r="211" spans="1:4" ht="23.25">
      <c r="A211" s="20">
        <v>24041</v>
      </c>
      <c r="B211" s="21">
        <v>37920</v>
      </c>
      <c r="C211"/>
      <c r="D211" s="22">
        <v>344.19</v>
      </c>
    </row>
    <row r="212" spans="1:4" ht="23.25">
      <c r="A212" s="20">
        <v>24042</v>
      </c>
      <c r="B212" s="21">
        <v>37921</v>
      </c>
      <c r="C212"/>
      <c r="D212" s="35">
        <v>344.19</v>
      </c>
    </row>
    <row r="213" spans="1:4" ht="23.25">
      <c r="A213" s="20">
        <v>24043</v>
      </c>
      <c r="B213" s="21">
        <v>37922</v>
      </c>
      <c r="C213"/>
      <c r="D213" s="35">
        <v>344.21</v>
      </c>
    </row>
    <row r="214" spans="1:4" ht="23.25">
      <c r="A214" s="20">
        <v>24044</v>
      </c>
      <c r="B214" s="21">
        <v>37923</v>
      </c>
      <c r="C214"/>
      <c r="D214" s="22">
        <v>344.24</v>
      </c>
    </row>
    <row r="215" spans="1:4" ht="23.25">
      <c r="A215" s="20">
        <v>24045</v>
      </c>
      <c r="B215" s="21">
        <v>37924</v>
      </c>
      <c r="C215"/>
      <c r="D215" s="22">
        <v>344.24</v>
      </c>
    </row>
    <row r="216" spans="1:4" ht="23.25">
      <c r="A216" s="20">
        <v>24046</v>
      </c>
      <c r="B216" s="21">
        <v>37925</v>
      </c>
      <c r="C216"/>
      <c r="D216" s="22">
        <v>344.24</v>
      </c>
    </row>
    <row r="217" spans="1:4" ht="23.25">
      <c r="A217" s="20">
        <v>24047</v>
      </c>
      <c r="B217" s="21">
        <v>37926</v>
      </c>
      <c r="C217"/>
      <c r="D217" s="22">
        <v>344.22</v>
      </c>
    </row>
    <row r="218" spans="1:4" ht="23.25">
      <c r="A218" s="20">
        <v>24048</v>
      </c>
      <c r="B218" s="21">
        <v>37927</v>
      </c>
      <c r="C218"/>
      <c r="D218" s="22">
        <v>344.21</v>
      </c>
    </row>
    <row r="219" spans="1:4" ht="23.25">
      <c r="A219" s="20">
        <v>24049</v>
      </c>
      <c r="B219" s="21">
        <v>37928</v>
      </c>
      <c r="C219"/>
      <c r="D219" s="22">
        <v>344.22</v>
      </c>
    </row>
    <row r="220" spans="1:5" ht="23.25">
      <c r="A220" s="20">
        <v>24050</v>
      </c>
      <c r="B220" s="21">
        <v>37929</v>
      </c>
      <c r="C220"/>
      <c r="D220" s="22">
        <v>344.22</v>
      </c>
      <c r="E220" s="23">
        <v>344.22</v>
      </c>
    </row>
    <row r="221" spans="1:4" ht="23.25">
      <c r="A221" s="20">
        <v>24051</v>
      </c>
      <c r="B221" s="21">
        <v>37930</v>
      </c>
      <c r="C221"/>
      <c r="D221" s="22">
        <v>344.22</v>
      </c>
    </row>
    <row r="222" spans="1:4" ht="23.25">
      <c r="A222" s="20">
        <v>24052</v>
      </c>
      <c r="B222" s="21">
        <v>37931</v>
      </c>
      <c r="C222"/>
      <c r="D222" s="22">
        <v>344.22</v>
      </c>
    </row>
    <row r="223" spans="1:4" ht="23.25">
      <c r="A223" s="20">
        <v>24053</v>
      </c>
      <c r="B223" s="21">
        <v>37932</v>
      </c>
      <c r="C223"/>
      <c r="D223" s="22">
        <v>344.22</v>
      </c>
    </row>
    <row r="224" spans="1:4" ht="23.25">
      <c r="A224" s="20">
        <v>24054</v>
      </c>
      <c r="B224" s="21">
        <v>37933</v>
      </c>
      <c r="C224"/>
      <c r="D224" s="22">
        <v>344.21</v>
      </c>
    </row>
    <row r="225" spans="1:4" ht="23.25">
      <c r="A225" s="20">
        <v>24055</v>
      </c>
      <c r="B225" s="21">
        <v>37934</v>
      </c>
      <c r="C225"/>
      <c r="D225" s="22">
        <v>344.22</v>
      </c>
    </row>
    <row r="226" spans="1:4" ht="23.25">
      <c r="A226" s="20">
        <v>24056</v>
      </c>
      <c r="B226" s="21">
        <v>37935</v>
      </c>
      <c r="C226"/>
      <c r="D226" s="22">
        <v>344.22</v>
      </c>
    </row>
    <row r="227" spans="1:4" ht="23.25">
      <c r="A227" s="20">
        <v>24057</v>
      </c>
      <c r="B227" s="21">
        <v>37936</v>
      </c>
      <c r="C227"/>
      <c r="D227" s="22">
        <v>344.22</v>
      </c>
    </row>
    <row r="228" spans="1:4" ht="23.25">
      <c r="A228" s="20">
        <v>24058</v>
      </c>
      <c r="B228" s="21">
        <v>37937</v>
      </c>
      <c r="C228"/>
      <c r="D228" s="22">
        <v>344.22</v>
      </c>
    </row>
    <row r="229" spans="1:4" ht="23.25">
      <c r="A229" s="20">
        <v>24059</v>
      </c>
      <c r="B229" s="21">
        <v>37938</v>
      </c>
      <c r="C229"/>
      <c r="D229" s="22">
        <v>344.21</v>
      </c>
    </row>
    <row r="230" spans="1:4" ht="23.25">
      <c r="A230" s="20">
        <v>24060</v>
      </c>
      <c r="B230" s="21">
        <v>37939</v>
      </c>
      <c r="C230"/>
      <c r="D230" s="22">
        <v>344.21</v>
      </c>
    </row>
    <row r="231" spans="1:4" ht="23.25">
      <c r="A231" s="20">
        <v>24061</v>
      </c>
      <c r="B231" s="21">
        <v>37940</v>
      </c>
      <c r="C231"/>
      <c r="D231" s="22">
        <v>344.2</v>
      </c>
    </row>
    <row r="232" spans="1:5" ht="23.25">
      <c r="A232" s="20">
        <v>24062</v>
      </c>
      <c r="B232" s="21">
        <v>37941</v>
      </c>
      <c r="C232"/>
      <c r="D232" s="22">
        <v>344.23</v>
      </c>
      <c r="E232" s="32"/>
    </row>
    <row r="233" spans="1:5" ht="23.25">
      <c r="A233" s="20">
        <v>24063</v>
      </c>
      <c r="B233" s="21">
        <v>37942</v>
      </c>
      <c r="C233"/>
      <c r="D233" s="22">
        <v>344.21</v>
      </c>
      <c r="E233" s="23">
        <v>344.21</v>
      </c>
    </row>
    <row r="234" spans="1:4" ht="23.25">
      <c r="A234" s="20">
        <v>24064</v>
      </c>
      <c r="B234" s="21">
        <v>37943</v>
      </c>
      <c r="C234"/>
      <c r="D234" s="22">
        <v>344.2</v>
      </c>
    </row>
    <row r="235" spans="1:4" ht="23.25">
      <c r="A235" s="20">
        <v>24065</v>
      </c>
      <c r="B235" s="21">
        <v>37944</v>
      </c>
      <c r="C235"/>
      <c r="D235" s="22">
        <v>344.23</v>
      </c>
    </row>
    <row r="236" spans="1:4" ht="23.25">
      <c r="A236" s="20">
        <v>24066</v>
      </c>
      <c r="B236" s="21">
        <v>37945</v>
      </c>
      <c r="C236"/>
      <c r="D236" s="22">
        <v>344.21</v>
      </c>
    </row>
    <row r="237" spans="1:4" ht="23.25">
      <c r="A237" s="20">
        <v>24067</v>
      </c>
      <c r="B237" s="21">
        <v>37946</v>
      </c>
      <c r="C237"/>
      <c r="D237" s="22">
        <v>344.22</v>
      </c>
    </row>
    <row r="238" spans="1:4" ht="23.25">
      <c r="A238" s="20">
        <v>24068</v>
      </c>
      <c r="B238" s="21">
        <v>37947</v>
      </c>
      <c r="C238"/>
      <c r="D238" s="22">
        <v>344.21</v>
      </c>
    </row>
    <row r="239" spans="1:4" ht="23.25">
      <c r="A239" s="20">
        <v>24069</v>
      </c>
      <c r="B239" s="21">
        <v>37948</v>
      </c>
      <c r="C239"/>
      <c r="D239" s="22">
        <v>344.21</v>
      </c>
    </row>
    <row r="240" spans="1:4" ht="23.25">
      <c r="A240" s="20">
        <v>24070</v>
      </c>
      <c r="B240" s="21">
        <v>37949</v>
      </c>
      <c r="C240"/>
      <c r="D240" s="22">
        <v>344.2</v>
      </c>
    </row>
    <row r="241" spans="1:4" ht="23.25">
      <c r="A241" s="20">
        <v>24071</v>
      </c>
      <c r="B241" s="21">
        <v>37950</v>
      </c>
      <c r="C241"/>
      <c r="D241" s="22">
        <v>344.2</v>
      </c>
    </row>
    <row r="242" spans="1:4" ht="23.25">
      <c r="A242" s="20">
        <v>24072</v>
      </c>
      <c r="B242" s="21">
        <v>37951</v>
      </c>
      <c r="C242"/>
      <c r="D242" s="22">
        <v>344.2</v>
      </c>
    </row>
    <row r="243" spans="1:4" ht="23.25">
      <c r="A243" s="20">
        <v>24073</v>
      </c>
      <c r="B243" s="21">
        <v>37952</v>
      </c>
      <c r="C243"/>
      <c r="D243" s="22">
        <v>344.21</v>
      </c>
    </row>
    <row r="244" spans="1:5" ht="23.25">
      <c r="A244" s="20">
        <v>24074</v>
      </c>
      <c r="B244" s="21">
        <v>37953</v>
      </c>
      <c r="C244"/>
      <c r="D244" s="22">
        <v>344.2</v>
      </c>
      <c r="E244" s="29"/>
    </row>
    <row r="245" spans="1:4" ht="23.25">
      <c r="A245" s="20">
        <v>24075</v>
      </c>
      <c r="B245" s="21">
        <v>37954</v>
      </c>
      <c r="C245"/>
      <c r="D245" s="22">
        <v>344.29</v>
      </c>
    </row>
    <row r="246" spans="1:4" ht="23.25">
      <c r="A246" s="20">
        <v>24076</v>
      </c>
      <c r="B246" s="21">
        <v>37955</v>
      </c>
      <c r="C246"/>
      <c r="D246" s="22">
        <v>344.22</v>
      </c>
    </row>
    <row r="247" spans="1:4" ht="23.25">
      <c r="A247" s="20">
        <v>24077</v>
      </c>
      <c r="B247" s="21">
        <v>37956</v>
      </c>
      <c r="C247"/>
      <c r="D247" s="22">
        <v>344.2</v>
      </c>
    </row>
    <row r="248" spans="1:4" ht="23.25">
      <c r="A248" s="20">
        <v>24078</v>
      </c>
      <c r="B248" s="21">
        <v>37957</v>
      </c>
      <c r="C248"/>
      <c r="D248" s="22">
        <v>344.2</v>
      </c>
    </row>
    <row r="249" spans="1:4" ht="23.25">
      <c r="A249" s="20">
        <v>24079</v>
      </c>
      <c r="B249" s="21">
        <v>37958</v>
      </c>
      <c r="C249"/>
      <c r="D249" s="22">
        <v>344.2</v>
      </c>
    </row>
    <row r="250" spans="1:4" ht="23.25">
      <c r="A250" s="20">
        <v>24080</v>
      </c>
      <c r="B250" s="21">
        <v>37959</v>
      </c>
      <c r="C250"/>
      <c r="D250" s="22">
        <v>344.19</v>
      </c>
    </row>
    <row r="251" spans="1:4" ht="23.25">
      <c r="A251" s="20">
        <v>24081</v>
      </c>
      <c r="B251" s="21">
        <v>37960</v>
      </c>
      <c r="C251"/>
      <c r="D251" s="22">
        <v>344.18</v>
      </c>
    </row>
    <row r="252" spans="1:4" ht="23.25">
      <c r="A252" s="20">
        <v>24082</v>
      </c>
      <c r="B252" s="21">
        <v>37961</v>
      </c>
      <c r="C252"/>
      <c r="D252" s="22">
        <v>344.15</v>
      </c>
    </row>
    <row r="253" spans="1:5" ht="23.25">
      <c r="A253" s="20">
        <v>24083</v>
      </c>
      <c r="B253" s="21">
        <v>37962</v>
      </c>
      <c r="C253"/>
      <c r="D253" s="22">
        <v>344.15</v>
      </c>
      <c r="E253" s="23">
        <v>344.14</v>
      </c>
    </row>
    <row r="254" spans="1:4" ht="23.25">
      <c r="A254" s="20">
        <v>24084</v>
      </c>
      <c r="B254" s="21">
        <v>37963</v>
      </c>
      <c r="C254"/>
      <c r="D254" s="22">
        <v>344.15</v>
      </c>
    </row>
    <row r="255" spans="1:4" ht="23.25">
      <c r="A255" s="20">
        <v>24085</v>
      </c>
      <c r="B255" s="21">
        <v>37964</v>
      </c>
      <c r="C255"/>
      <c r="D255" s="22">
        <v>344.1</v>
      </c>
    </row>
    <row r="256" spans="1:4" ht="23.25">
      <c r="A256" s="20">
        <v>24086</v>
      </c>
      <c r="B256" s="21">
        <v>37965</v>
      </c>
      <c r="C256"/>
      <c r="D256" s="22">
        <v>344.13</v>
      </c>
    </row>
    <row r="257" spans="1:4" ht="23.25">
      <c r="A257" s="20">
        <v>24087</v>
      </c>
      <c r="B257" s="21">
        <v>37966</v>
      </c>
      <c r="C257"/>
      <c r="D257" s="22">
        <v>344.1</v>
      </c>
    </row>
    <row r="258" spans="1:4" ht="23.25">
      <c r="A258" s="20">
        <v>24088</v>
      </c>
      <c r="B258" s="21">
        <v>37967</v>
      </c>
      <c r="C258"/>
      <c r="D258" s="22">
        <v>344.1</v>
      </c>
    </row>
    <row r="259" spans="1:4" ht="23.25">
      <c r="A259" s="20">
        <v>24089</v>
      </c>
      <c r="B259" s="21">
        <v>37968</v>
      </c>
      <c r="C259"/>
      <c r="D259" s="22">
        <v>344.13</v>
      </c>
    </row>
    <row r="260" spans="1:4" ht="23.25">
      <c r="A260" s="20">
        <v>24090</v>
      </c>
      <c r="B260" s="21">
        <v>37969</v>
      </c>
      <c r="C260"/>
      <c r="D260" s="22">
        <v>344.12</v>
      </c>
    </row>
    <row r="261" spans="1:5" ht="23.25">
      <c r="A261" s="20">
        <v>24091</v>
      </c>
      <c r="B261" s="21">
        <v>37970</v>
      </c>
      <c r="C261"/>
      <c r="D261" s="22">
        <v>344.14</v>
      </c>
      <c r="E261" s="23">
        <v>344.12</v>
      </c>
    </row>
    <row r="262" spans="1:4" ht="23.25">
      <c r="A262" s="20">
        <v>24092</v>
      </c>
      <c r="B262" s="21">
        <v>37971</v>
      </c>
      <c r="C262"/>
      <c r="D262" s="22">
        <v>344.16</v>
      </c>
    </row>
    <row r="263" spans="1:4" ht="23.25">
      <c r="A263" s="20">
        <v>24093</v>
      </c>
      <c r="B263" s="21">
        <v>37972</v>
      </c>
      <c r="C263"/>
      <c r="D263" s="22">
        <v>344.16</v>
      </c>
    </row>
    <row r="264" spans="1:4" ht="23.25">
      <c r="A264" s="20">
        <v>24094</v>
      </c>
      <c r="B264" s="21">
        <v>37973</v>
      </c>
      <c r="C264"/>
      <c r="D264" s="22">
        <v>344.14</v>
      </c>
    </row>
    <row r="265" spans="1:4" ht="23.25">
      <c r="A265" s="20">
        <v>24095</v>
      </c>
      <c r="B265" s="21">
        <v>37974</v>
      </c>
      <c r="C265"/>
      <c r="D265" s="22">
        <v>344.14</v>
      </c>
    </row>
    <row r="266" spans="1:4" ht="23.25">
      <c r="A266" s="20">
        <v>24096</v>
      </c>
      <c r="B266" s="21">
        <v>37975</v>
      </c>
      <c r="C266"/>
      <c r="D266" s="22">
        <v>344.14</v>
      </c>
    </row>
    <row r="267" spans="1:4" ht="23.25">
      <c r="A267" s="20">
        <v>24097</v>
      </c>
      <c r="B267" s="21">
        <v>37976</v>
      </c>
      <c r="C267"/>
      <c r="D267" s="22">
        <v>344.13</v>
      </c>
    </row>
    <row r="268" spans="1:4" ht="23.25">
      <c r="A268" s="20">
        <v>24098</v>
      </c>
      <c r="B268" s="21">
        <v>37977</v>
      </c>
      <c r="C268"/>
      <c r="D268" s="22">
        <v>344.13</v>
      </c>
    </row>
    <row r="269" spans="1:4" ht="23.25">
      <c r="A269" s="20">
        <v>24099</v>
      </c>
      <c r="B269" s="21">
        <v>37978</v>
      </c>
      <c r="C269"/>
      <c r="D269" s="22">
        <v>344.11</v>
      </c>
    </row>
    <row r="270" spans="1:4" ht="23.25">
      <c r="A270" s="20">
        <v>24100</v>
      </c>
      <c r="B270" s="21">
        <v>37979</v>
      </c>
      <c r="C270"/>
      <c r="D270" s="22">
        <v>344.12</v>
      </c>
    </row>
    <row r="271" spans="1:4" ht="23.25">
      <c r="A271" s="20">
        <v>24101</v>
      </c>
      <c r="B271" s="21">
        <v>37980</v>
      </c>
      <c r="C271"/>
      <c r="D271" s="22">
        <v>344.14</v>
      </c>
    </row>
    <row r="272" spans="1:4" ht="23.25">
      <c r="A272" s="20">
        <v>24102</v>
      </c>
      <c r="B272" s="21">
        <v>37981</v>
      </c>
      <c r="C272"/>
      <c r="D272" s="22">
        <v>344.14</v>
      </c>
    </row>
    <row r="273" spans="1:4" ht="23.25">
      <c r="A273" s="20">
        <v>24103</v>
      </c>
      <c r="B273" s="21">
        <v>37982</v>
      </c>
      <c r="C273"/>
      <c r="D273" s="22">
        <v>344.12</v>
      </c>
    </row>
    <row r="274" spans="1:4" ht="23.25">
      <c r="A274" s="20">
        <v>24104</v>
      </c>
      <c r="B274" s="21">
        <v>37983</v>
      </c>
      <c r="C274"/>
      <c r="D274" s="22">
        <v>344.12</v>
      </c>
    </row>
    <row r="275" spans="1:4" ht="23.25">
      <c r="A275" s="20">
        <v>24105</v>
      </c>
      <c r="B275" s="21">
        <v>37984</v>
      </c>
      <c r="C275"/>
      <c r="D275" s="22">
        <v>344.09</v>
      </c>
    </row>
    <row r="276" spans="1:4" ht="23.25">
      <c r="A276" s="20">
        <v>24106</v>
      </c>
      <c r="B276" s="21">
        <v>37985</v>
      </c>
      <c r="C276"/>
      <c r="D276" s="22">
        <v>344.09</v>
      </c>
    </row>
    <row r="277" spans="1:5" ht="23.25">
      <c r="A277" s="20">
        <v>24107</v>
      </c>
      <c r="B277" s="21">
        <v>37986</v>
      </c>
      <c r="C277"/>
      <c r="D277" s="22">
        <v>344.09</v>
      </c>
      <c r="E277" s="29"/>
    </row>
    <row r="278" spans="1:4" ht="23.25">
      <c r="A278" s="20">
        <v>24108</v>
      </c>
      <c r="B278" s="21">
        <v>37987</v>
      </c>
      <c r="C278"/>
      <c r="D278" s="22">
        <v>344.08</v>
      </c>
    </row>
    <row r="279" spans="1:4" ht="23.25">
      <c r="A279" s="20">
        <v>24109</v>
      </c>
      <c r="B279" s="21">
        <v>37988</v>
      </c>
      <c r="C279"/>
      <c r="D279" s="22">
        <v>344.09</v>
      </c>
    </row>
    <row r="280" spans="1:4" ht="23.25">
      <c r="A280" s="20">
        <v>24110</v>
      </c>
      <c r="B280" s="21">
        <v>37989</v>
      </c>
      <c r="C280"/>
      <c r="D280" s="22">
        <v>344.1</v>
      </c>
    </row>
    <row r="281" spans="1:4" ht="23.25">
      <c r="A281" s="20">
        <v>24111</v>
      </c>
      <c r="B281" s="21">
        <v>37990</v>
      </c>
      <c r="C281"/>
      <c r="D281" s="22">
        <v>344.1</v>
      </c>
    </row>
    <row r="282" spans="1:7" ht="23.25">
      <c r="A282" s="20">
        <v>24112</v>
      </c>
      <c r="B282" s="21">
        <v>37991</v>
      </c>
      <c r="C282"/>
      <c r="D282" s="22">
        <v>344.12</v>
      </c>
      <c r="G282" s="23"/>
    </row>
    <row r="283" spans="1:4" ht="23.25">
      <c r="A283" s="20">
        <v>24113</v>
      </c>
      <c r="B283" s="21">
        <v>37992</v>
      </c>
      <c r="C283"/>
      <c r="D283" s="22">
        <v>344.12</v>
      </c>
    </row>
    <row r="284" spans="1:4" ht="23.25">
      <c r="A284" s="20">
        <v>24114</v>
      </c>
      <c r="B284" s="21">
        <v>37993</v>
      </c>
      <c r="C284"/>
      <c r="D284" s="22">
        <v>344.11</v>
      </c>
    </row>
    <row r="285" spans="1:4" ht="23.25">
      <c r="A285" s="20">
        <v>24115</v>
      </c>
      <c r="B285" s="21">
        <v>37994</v>
      </c>
      <c r="C285"/>
      <c r="D285" s="22">
        <v>344.11</v>
      </c>
    </row>
    <row r="286" spans="1:5" ht="23.25">
      <c r="A286" s="20">
        <v>24116</v>
      </c>
      <c r="B286" s="21">
        <v>37995</v>
      </c>
      <c r="C286"/>
      <c r="D286" s="22">
        <v>344.09</v>
      </c>
      <c r="E286" s="23">
        <v>344.09</v>
      </c>
    </row>
    <row r="287" spans="1:4" ht="23.25">
      <c r="A287" s="20">
        <v>24117</v>
      </c>
      <c r="B287" s="21">
        <v>37996</v>
      </c>
      <c r="C287"/>
      <c r="D287" s="22">
        <v>344.09</v>
      </c>
    </row>
    <row r="288" spans="1:4" ht="23.25">
      <c r="A288" s="20">
        <v>24118</v>
      </c>
      <c r="B288" s="21">
        <v>37997</v>
      </c>
      <c r="C288"/>
      <c r="D288" s="22">
        <v>344.1</v>
      </c>
    </row>
    <row r="289" spans="1:4" ht="23.25">
      <c r="A289" s="20">
        <v>24119</v>
      </c>
      <c r="B289" s="21">
        <v>37998</v>
      </c>
      <c r="C289"/>
      <c r="D289" s="22">
        <v>344.12</v>
      </c>
    </row>
    <row r="290" spans="1:4" ht="23.25">
      <c r="A290" s="20">
        <v>24120</v>
      </c>
      <c r="B290" s="21">
        <v>37999</v>
      </c>
      <c r="C290"/>
      <c r="D290" s="22">
        <v>344.11</v>
      </c>
    </row>
    <row r="291" spans="1:4" ht="23.25">
      <c r="A291" s="20">
        <v>24121</v>
      </c>
      <c r="B291" s="21">
        <v>38000</v>
      </c>
      <c r="C291"/>
      <c r="D291" s="22">
        <v>344.11</v>
      </c>
    </row>
    <row r="292" spans="1:4" ht="23.25">
      <c r="A292" s="20">
        <v>24122</v>
      </c>
      <c r="B292" s="21">
        <v>38001</v>
      </c>
      <c r="C292"/>
      <c r="D292" s="22">
        <v>344.11</v>
      </c>
    </row>
    <row r="293" spans="1:4" ht="23.25">
      <c r="A293" s="20">
        <v>24123</v>
      </c>
      <c r="B293" s="21">
        <v>38002</v>
      </c>
      <c r="C293"/>
      <c r="D293" s="22">
        <v>344.1</v>
      </c>
    </row>
    <row r="294" spans="1:4" ht="23.25">
      <c r="A294" s="20">
        <v>24124</v>
      </c>
      <c r="B294" s="21">
        <v>38003</v>
      </c>
      <c r="C294"/>
      <c r="D294" s="22">
        <v>344.1</v>
      </c>
    </row>
    <row r="295" spans="1:4" ht="23.25">
      <c r="A295" s="20">
        <v>24125</v>
      </c>
      <c r="B295" s="21">
        <v>38004</v>
      </c>
      <c r="C295"/>
      <c r="D295" s="22">
        <v>344.1</v>
      </c>
    </row>
    <row r="296" spans="1:4" ht="23.25">
      <c r="A296" s="20">
        <v>24126</v>
      </c>
      <c r="B296" s="21">
        <v>38005</v>
      </c>
      <c r="C296"/>
      <c r="D296" s="22">
        <v>344.09</v>
      </c>
    </row>
    <row r="297" spans="1:4" ht="23.25">
      <c r="A297" s="20">
        <v>24127</v>
      </c>
      <c r="B297" s="21">
        <v>38006</v>
      </c>
      <c r="C297"/>
      <c r="D297" s="22">
        <v>344.09</v>
      </c>
    </row>
    <row r="298" spans="1:4" ht="23.25">
      <c r="A298" s="20">
        <v>24128</v>
      </c>
      <c r="B298" s="21">
        <v>38007</v>
      </c>
      <c r="C298"/>
      <c r="D298" s="22">
        <v>344.09000000000003</v>
      </c>
    </row>
    <row r="299" spans="1:4" ht="23.25">
      <c r="A299" s="20">
        <v>24129</v>
      </c>
      <c r="B299" s="21">
        <v>38008</v>
      </c>
      <c r="C299"/>
      <c r="D299" s="22">
        <v>344.09000000000003</v>
      </c>
    </row>
    <row r="300" spans="1:4" ht="23.25">
      <c r="A300" s="20">
        <v>24130</v>
      </c>
      <c r="B300" s="21">
        <v>38009</v>
      </c>
      <c r="C300"/>
      <c r="D300" s="22">
        <v>344.09000000000003</v>
      </c>
    </row>
    <row r="301" spans="1:5" ht="23.25">
      <c r="A301" s="20">
        <v>24131</v>
      </c>
      <c r="B301" s="21">
        <v>38010</v>
      </c>
      <c r="C301"/>
      <c r="D301" s="22">
        <v>344.0975</v>
      </c>
      <c r="E301" s="23">
        <v>344.1</v>
      </c>
    </row>
    <row r="302" spans="1:4" ht="23.25">
      <c r="A302" s="20">
        <v>24132</v>
      </c>
      <c r="B302" s="21">
        <v>38011</v>
      </c>
      <c r="C302"/>
      <c r="D302" s="22">
        <v>344.1</v>
      </c>
    </row>
    <row r="303" spans="1:4" ht="23.25">
      <c r="A303" s="20">
        <v>24133</v>
      </c>
      <c r="B303" s="21">
        <v>38012</v>
      </c>
      <c r="C303"/>
      <c r="D303" s="22">
        <v>344.0966666666667</v>
      </c>
    </row>
    <row r="304" spans="1:4" ht="23.25">
      <c r="A304" s="20">
        <v>24134</v>
      </c>
      <c r="B304" s="21">
        <v>38013</v>
      </c>
      <c r="C304"/>
      <c r="D304" s="22">
        <v>344.03000000000003</v>
      </c>
    </row>
    <row r="305" spans="1:4" ht="23.25">
      <c r="A305" s="20">
        <v>24135</v>
      </c>
      <c r="B305" s="21">
        <v>38014</v>
      </c>
      <c r="C305"/>
      <c r="D305" s="22">
        <v>343.93</v>
      </c>
    </row>
    <row r="306" spans="1:4" ht="23.25">
      <c r="A306" s="20">
        <v>24136</v>
      </c>
      <c r="B306" s="21">
        <v>38015</v>
      </c>
      <c r="C306"/>
      <c r="D306" s="22">
        <v>343.89000000000004</v>
      </c>
    </row>
    <row r="307" spans="1:4" ht="23.25">
      <c r="A307" s="20">
        <v>24137</v>
      </c>
      <c r="B307" s="21">
        <v>38016</v>
      </c>
      <c r="C307"/>
      <c r="D307" s="22">
        <v>343.89000000000004</v>
      </c>
    </row>
    <row r="308" spans="1:4" ht="23.25">
      <c r="A308" s="20">
        <v>24138</v>
      </c>
      <c r="B308" s="21">
        <v>38017</v>
      </c>
      <c r="C308"/>
      <c r="D308" s="22">
        <v>343.90000000000003</v>
      </c>
    </row>
    <row r="309" spans="1:4" ht="23.25">
      <c r="A309" s="20">
        <v>24139</v>
      </c>
      <c r="B309" s="21">
        <v>38018</v>
      </c>
      <c r="C309"/>
      <c r="D309" s="22">
        <v>343.97</v>
      </c>
    </row>
    <row r="310" spans="1:4" ht="23.25">
      <c r="A310" s="20">
        <v>24140</v>
      </c>
      <c r="B310" s="21">
        <v>38019</v>
      </c>
      <c r="C310"/>
      <c r="D310" s="22">
        <v>344.06</v>
      </c>
    </row>
    <row r="311" spans="1:4" ht="23.25">
      <c r="A311" s="20">
        <v>24141</v>
      </c>
      <c r="B311" s="21">
        <v>38020</v>
      </c>
      <c r="C311"/>
      <c r="D311" s="22">
        <v>343.95</v>
      </c>
    </row>
    <row r="312" spans="1:4" ht="23.25">
      <c r="A312" s="20">
        <v>24142</v>
      </c>
      <c r="B312" s="21">
        <v>38021</v>
      </c>
      <c r="C312"/>
      <c r="D312" s="22">
        <v>344.04</v>
      </c>
    </row>
    <row r="313" spans="1:4" ht="23.25">
      <c r="A313" s="20">
        <v>24143</v>
      </c>
      <c r="B313" s="21">
        <v>38022</v>
      </c>
      <c r="C313"/>
      <c r="D313" s="22">
        <v>344.05</v>
      </c>
    </row>
    <row r="314" spans="1:4" ht="23.25">
      <c r="A314" s="20">
        <v>24144</v>
      </c>
      <c r="B314" s="21">
        <v>38023</v>
      </c>
      <c r="C314"/>
      <c r="D314" s="22">
        <v>344.09</v>
      </c>
    </row>
    <row r="315" spans="1:4" ht="23.25">
      <c r="A315" s="20">
        <v>24145</v>
      </c>
      <c r="B315" s="21">
        <v>38024</v>
      </c>
      <c r="C315"/>
      <c r="D315" s="22">
        <v>344.09</v>
      </c>
    </row>
    <row r="316" spans="1:4" ht="23.25">
      <c r="A316" s="20">
        <v>24146</v>
      </c>
      <c r="B316" s="21">
        <v>38025</v>
      </c>
      <c r="C316"/>
      <c r="D316" s="22">
        <v>344.09</v>
      </c>
    </row>
    <row r="317" spans="1:5" ht="23.25">
      <c r="A317" s="20">
        <v>24147</v>
      </c>
      <c r="B317" s="21">
        <v>38026</v>
      </c>
      <c r="C317"/>
      <c r="D317" s="22">
        <v>344.06</v>
      </c>
      <c r="E317" s="23">
        <v>344.06</v>
      </c>
    </row>
    <row r="318" spans="1:4" ht="23.25">
      <c r="A318" s="20">
        <v>24148</v>
      </c>
      <c r="B318" s="21">
        <v>38027</v>
      </c>
      <c r="C318"/>
      <c r="D318" s="22">
        <v>344.05</v>
      </c>
    </row>
    <row r="319" spans="1:4" ht="23.25">
      <c r="A319" s="20">
        <v>24149</v>
      </c>
      <c r="B319" s="21">
        <v>38028</v>
      </c>
      <c r="C319"/>
      <c r="D319" s="22">
        <v>344.01</v>
      </c>
    </row>
    <row r="320" spans="1:4" ht="23.25">
      <c r="A320" s="20">
        <v>24150</v>
      </c>
      <c r="B320" s="21">
        <v>38029</v>
      </c>
      <c r="C320"/>
      <c r="D320" s="22">
        <v>344.09</v>
      </c>
    </row>
    <row r="321" spans="1:4" ht="23.25">
      <c r="A321" s="20">
        <v>24151</v>
      </c>
      <c r="B321" s="21">
        <v>38030</v>
      </c>
      <c r="C321"/>
      <c r="D321" s="22">
        <v>344.05</v>
      </c>
    </row>
    <row r="322" spans="1:4" ht="23.25">
      <c r="A322" s="20">
        <v>24152</v>
      </c>
      <c r="B322" s="21">
        <v>38031</v>
      </c>
      <c r="C322"/>
      <c r="D322" s="22">
        <v>343.97</v>
      </c>
    </row>
    <row r="323" spans="1:4" ht="23.25">
      <c r="A323" s="20">
        <v>24153</v>
      </c>
      <c r="B323" s="21">
        <v>38032</v>
      </c>
      <c r="C323"/>
      <c r="D323" s="22">
        <v>343.99</v>
      </c>
    </row>
    <row r="324" spans="1:4" ht="23.25">
      <c r="A324" s="20">
        <v>24154</v>
      </c>
      <c r="B324" s="21">
        <v>38033</v>
      </c>
      <c r="C324"/>
      <c r="D324" s="22">
        <v>344.04</v>
      </c>
    </row>
    <row r="325" spans="1:4" ht="23.25">
      <c r="A325" s="20">
        <v>24155</v>
      </c>
      <c r="B325" s="21">
        <v>38034</v>
      </c>
      <c r="C325"/>
      <c r="D325" s="22">
        <v>343.99</v>
      </c>
    </row>
    <row r="326" spans="1:4" ht="23.25">
      <c r="A326" s="20">
        <v>24156</v>
      </c>
      <c r="B326" s="21">
        <v>38035</v>
      </c>
      <c r="C326"/>
      <c r="D326" s="22">
        <v>344.06</v>
      </c>
    </row>
    <row r="327" spans="1:4" ht="23.25">
      <c r="A327" s="20">
        <v>24157</v>
      </c>
      <c r="B327" s="21">
        <v>38036</v>
      </c>
      <c r="C327"/>
      <c r="D327" s="22">
        <v>344.02</v>
      </c>
    </row>
    <row r="328" spans="1:4" ht="23.25">
      <c r="A328" s="20">
        <v>24158</v>
      </c>
      <c r="B328" s="21">
        <v>38037</v>
      </c>
      <c r="C328"/>
      <c r="D328" s="22">
        <v>344.08</v>
      </c>
    </row>
    <row r="329" spans="1:4" ht="23.25">
      <c r="A329" s="20">
        <v>24159</v>
      </c>
      <c r="B329" s="21">
        <v>38038</v>
      </c>
      <c r="C329"/>
      <c r="D329" s="22">
        <v>344.09</v>
      </c>
    </row>
    <row r="330" spans="1:4" ht="23.25">
      <c r="A330" s="20">
        <v>24160</v>
      </c>
      <c r="B330" s="21">
        <v>38039</v>
      </c>
      <c r="C330"/>
      <c r="D330" s="22">
        <v>344.06</v>
      </c>
    </row>
    <row r="331" spans="1:5" ht="23.25">
      <c r="A331" s="20">
        <v>24161</v>
      </c>
      <c r="B331" s="21">
        <v>38040</v>
      </c>
      <c r="C331"/>
      <c r="D331" s="22">
        <v>344.07</v>
      </c>
      <c r="E331" s="23">
        <v>344.07</v>
      </c>
    </row>
    <row r="332" spans="1:4" ht="23.25">
      <c r="A332" s="20">
        <v>24162</v>
      </c>
      <c r="B332" s="21">
        <v>38041</v>
      </c>
      <c r="C332"/>
      <c r="D332" s="22">
        <v>344.07</v>
      </c>
    </row>
    <row r="333" spans="1:4" ht="23.25">
      <c r="A333" s="20">
        <v>24163</v>
      </c>
      <c r="B333" s="21">
        <v>38042</v>
      </c>
      <c r="C333"/>
      <c r="D333" s="22">
        <v>344.05</v>
      </c>
    </row>
    <row r="334" spans="1:5" ht="23.25">
      <c r="A334" s="20">
        <v>24164</v>
      </c>
      <c r="B334" s="21">
        <v>38043</v>
      </c>
      <c r="C334"/>
      <c r="D334" s="22">
        <v>343.94</v>
      </c>
      <c r="E334" s="29"/>
    </row>
    <row r="335" spans="1:4" ht="23.25">
      <c r="A335" s="20">
        <v>24165</v>
      </c>
      <c r="B335" s="21">
        <v>38044</v>
      </c>
      <c r="C335"/>
      <c r="D335" s="22">
        <v>343.94</v>
      </c>
    </row>
    <row r="336" spans="1:4" ht="23.25">
      <c r="A336" s="20">
        <v>24166</v>
      </c>
      <c r="B336" s="21">
        <v>38045</v>
      </c>
      <c r="C336"/>
      <c r="D336" s="22">
        <v>343.94</v>
      </c>
    </row>
    <row r="337" spans="1:4" ht="23.25">
      <c r="A337" s="20">
        <v>24167</v>
      </c>
      <c r="B337" s="21">
        <v>38047</v>
      </c>
      <c r="C337"/>
      <c r="D337" s="22">
        <v>343.91</v>
      </c>
    </row>
    <row r="338" spans="1:4" ht="23.25">
      <c r="A338" s="20">
        <v>24168</v>
      </c>
      <c r="B338" s="21">
        <v>38048</v>
      </c>
      <c r="C338"/>
      <c r="D338" s="22">
        <v>343.9</v>
      </c>
    </row>
    <row r="339" spans="1:4" ht="23.25">
      <c r="A339" s="20">
        <v>24169</v>
      </c>
      <c r="B339" s="21">
        <v>38049</v>
      </c>
      <c r="C339"/>
      <c r="D339" s="22">
        <v>343.943</v>
      </c>
    </row>
    <row r="340" spans="1:4" ht="23.25">
      <c r="A340" s="20">
        <v>24170</v>
      </c>
      <c r="B340" s="21">
        <v>38050</v>
      </c>
      <c r="C340"/>
      <c r="D340" s="22">
        <v>343.97</v>
      </c>
    </row>
    <row r="341" spans="1:4" ht="23.25">
      <c r="A341" s="20">
        <v>24171</v>
      </c>
      <c r="B341" s="21">
        <v>38051</v>
      </c>
      <c r="C341"/>
      <c r="D341" s="22">
        <v>344.04</v>
      </c>
    </row>
    <row r="342" spans="1:4" ht="23.25">
      <c r="A342" s="20">
        <v>24172</v>
      </c>
      <c r="B342" s="21">
        <v>38052</v>
      </c>
      <c r="C342"/>
      <c r="D342" s="22">
        <v>344.04</v>
      </c>
    </row>
    <row r="343" spans="1:4" ht="23.25">
      <c r="A343" s="20">
        <v>24173</v>
      </c>
      <c r="B343" s="21">
        <v>38053</v>
      </c>
      <c r="C343"/>
      <c r="D343" s="22">
        <v>343.954</v>
      </c>
    </row>
    <row r="344" spans="1:4" ht="23.25">
      <c r="A344" s="20">
        <v>24174</v>
      </c>
      <c r="B344" s="21">
        <v>38054</v>
      </c>
      <c r="C344"/>
      <c r="D344" s="22">
        <v>343.917</v>
      </c>
    </row>
    <row r="345" spans="1:4" ht="23.25">
      <c r="A345" s="20">
        <v>24175</v>
      </c>
      <c r="B345" s="21">
        <v>38055</v>
      </c>
      <c r="C345"/>
      <c r="D345" s="22">
        <v>343.89</v>
      </c>
    </row>
    <row r="346" spans="1:4" ht="23.25">
      <c r="A346" s="20">
        <v>24176</v>
      </c>
      <c r="B346" s="21">
        <v>38056</v>
      </c>
      <c r="C346"/>
      <c r="D346" s="22">
        <v>343.89</v>
      </c>
    </row>
    <row r="347" spans="1:4" ht="23.25">
      <c r="A347" s="20">
        <v>24177</v>
      </c>
      <c r="B347" s="21">
        <v>38057</v>
      </c>
      <c r="C347"/>
      <c r="D347" s="22">
        <v>343.89</v>
      </c>
    </row>
    <row r="348" spans="1:4" ht="23.25">
      <c r="A348" s="20">
        <v>24178</v>
      </c>
      <c r="B348" s="21">
        <v>38058</v>
      </c>
      <c r="C348"/>
      <c r="D348" s="22">
        <v>343.89</v>
      </c>
    </row>
    <row r="349" spans="1:4" ht="23.25">
      <c r="A349" s="20">
        <v>24179</v>
      </c>
      <c r="B349" s="21">
        <v>38059</v>
      </c>
      <c r="C349"/>
      <c r="D349" s="22">
        <v>343.897</v>
      </c>
    </row>
    <row r="350" spans="1:4" ht="23.25">
      <c r="A350" s="20">
        <v>24180</v>
      </c>
      <c r="B350" s="21">
        <v>38060</v>
      </c>
      <c r="C350"/>
      <c r="D350" s="22">
        <v>343.907</v>
      </c>
    </row>
    <row r="351" spans="1:4" ht="23.25">
      <c r="A351" s="20">
        <v>24181</v>
      </c>
      <c r="B351" s="21">
        <v>38061</v>
      </c>
      <c r="C351"/>
      <c r="D351" s="22">
        <v>344.017</v>
      </c>
    </row>
    <row r="352" spans="1:4" ht="23.25">
      <c r="A352" s="20">
        <v>24182</v>
      </c>
      <c r="B352" s="21">
        <v>38062</v>
      </c>
      <c r="C352"/>
      <c r="D352" s="22">
        <v>344.09</v>
      </c>
    </row>
    <row r="353" spans="1:4" ht="23.25">
      <c r="A353" s="20">
        <v>24183</v>
      </c>
      <c r="B353" s="21">
        <v>38063</v>
      </c>
      <c r="C353"/>
      <c r="D353" s="22">
        <v>344.09</v>
      </c>
    </row>
    <row r="354" spans="1:4" ht="23.25">
      <c r="A354" s="20">
        <v>24184</v>
      </c>
      <c r="B354" s="21">
        <v>38064</v>
      </c>
      <c r="C354"/>
      <c r="D354" s="22">
        <v>344.09</v>
      </c>
    </row>
    <row r="355" spans="1:4" ht="23.25">
      <c r="A355" s="20">
        <v>24185</v>
      </c>
      <c r="B355" s="21">
        <v>38065</v>
      </c>
      <c r="C355"/>
      <c r="D355" s="22">
        <v>344.08</v>
      </c>
    </row>
    <row r="356" spans="1:4" ht="23.25">
      <c r="A356" s="20">
        <v>24186</v>
      </c>
      <c r="B356" s="21">
        <v>38066</v>
      </c>
      <c r="C356"/>
      <c r="D356" s="22">
        <v>344.053</v>
      </c>
    </row>
    <row r="357" spans="1:5" ht="23.25">
      <c r="A357" s="20">
        <v>24187</v>
      </c>
      <c r="B357" s="21">
        <v>38067</v>
      </c>
      <c r="C357"/>
      <c r="D357" s="22">
        <v>344.093</v>
      </c>
      <c r="E357" s="23">
        <v>344.09</v>
      </c>
    </row>
    <row r="358" spans="1:4" ht="23.25">
      <c r="A358" s="20">
        <v>24188</v>
      </c>
      <c r="B358" s="21">
        <v>38068</v>
      </c>
      <c r="C358"/>
      <c r="D358" s="22">
        <v>344.09</v>
      </c>
    </row>
    <row r="359" spans="1:4" ht="23.25">
      <c r="A359" s="20">
        <v>24189</v>
      </c>
      <c r="B359" s="21">
        <v>38069</v>
      </c>
      <c r="C359"/>
      <c r="D359" s="22">
        <v>344.067</v>
      </c>
    </row>
    <row r="360" spans="1:4" ht="23.25">
      <c r="A360" s="20">
        <v>24190</v>
      </c>
      <c r="B360" s="21">
        <v>38070</v>
      </c>
      <c r="C360"/>
      <c r="D360" s="22">
        <v>343.98</v>
      </c>
    </row>
    <row r="361" spans="1:4" ht="23.25">
      <c r="A361" s="20">
        <v>24191</v>
      </c>
      <c r="B361" s="21">
        <v>38071</v>
      </c>
      <c r="C361"/>
      <c r="D361" s="22">
        <v>343.937</v>
      </c>
    </row>
    <row r="362" spans="1:4" ht="23.25">
      <c r="A362" s="20">
        <v>24192</v>
      </c>
      <c r="B362" s="21">
        <v>38072</v>
      </c>
      <c r="C362"/>
      <c r="D362" s="22">
        <v>343.917</v>
      </c>
    </row>
    <row r="363" spans="1:4" ht="23.25">
      <c r="A363" s="20">
        <v>24193</v>
      </c>
      <c r="B363" s="21">
        <v>38073</v>
      </c>
      <c r="C363"/>
      <c r="D363" s="22">
        <v>343.89</v>
      </c>
    </row>
    <row r="364" spans="1:4" ht="23.25">
      <c r="A364" s="20">
        <v>24194</v>
      </c>
      <c r="B364" s="21">
        <v>38074</v>
      </c>
      <c r="C364"/>
      <c r="D364" s="22">
        <v>343.8866666666667</v>
      </c>
    </row>
    <row r="365" spans="1:4" ht="23.25">
      <c r="A365" s="20">
        <v>24195</v>
      </c>
      <c r="B365" s="21">
        <v>38075</v>
      </c>
      <c r="C365"/>
      <c r="D365" s="22">
        <v>343.87666666666667</v>
      </c>
    </row>
    <row r="366" spans="1:4" ht="23.25">
      <c r="A366" s="20">
        <v>24196</v>
      </c>
      <c r="B366" s="21">
        <v>38076</v>
      </c>
      <c r="C366"/>
      <c r="D366" s="22">
        <v>343.8666666666667</v>
      </c>
    </row>
    <row r="367" spans="1:4" ht="23.25">
      <c r="A367" s="20">
        <v>24197</v>
      </c>
      <c r="B367" s="21">
        <v>38077</v>
      </c>
      <c r="C367"/>
      <c r="D367" s="22">
        <v>343.84000000000003</v>
      </c>
    </row>
    <row r="368" ht="21">
      <c r="E368" s="24"/>
    </row>
  </sheetData>
  <sheetProtection/>
  <printOptions/>
  <pageMargins left="1.3779527559055118" right="0.1968503937007874" top="0.7874015748031497" bottom="0.3937007874015748" header="0.11811023622047245" footer="0.5118110236220472"/>
  <pageSetup horizontalDpi="300" verticalDpi="300" orientation="portrait" paperSize="9" r:id="rId2"/>
  <headerFooter>
    <oddHeader>&amp;R&amp;"TH SarabunPSK,ตัวหนา"&amp;18 79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</dc:creator>
  <cp:keywords/>
  <dc:description/>
  <cp:lastModifiedBy>Admin_TK</cp:lastModifiedBy>
  <cp:lastPrinted>2023-06-14T04:20:51Z</cp:lastPrinted>
  <dcterms:created xsi:type="dcterms:W3CDTF">2002-04-29T09:06:23Z</dcterms:created>
  <dcterms:modified xsi:type="dcterms:W3CDTF">2023-06-26T07:33:28Z</dcterms:modified>
  <cp:category/>
  <cp:version/>
  <cp:contentType/>
  <cp:contentStatus/>
</cp:coreProperties>
</file>