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<sst xmlns="http://schemas.openxmlformats.org/spreadsheetml/2006/main" count="50" uniqueCount="25">
  <si>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</si>
  <si>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</si>
  <si>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</si>
  <si>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</si>
  <si>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</si>
  <si>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</si>
  <si>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</si>
  <si>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</si>
  <si>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</si>
  <si>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</si>
  <si>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</si>
  <si>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</si>
  <si>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</si>
  <si>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</si>
  <si>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</si>
  <si>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</si>
  <si>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</si>
  <si>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</si>
  <si>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</si>
  <si>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</si>
  <si>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</si>
  <si>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</si>
  <si>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</si>
  <si>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จำนวนของข้อมูล     =</t>
  </si>
  <si>
    <t>สถานี Y.65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</si>
</sst>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202" fontId="4" fillId="0" borderId="26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202" fontId="4" fillId="0" borderId="28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Y.65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บ้านหลวง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2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49"/>
          <c:h val="0.83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Y.65'!$D$33:$O$33</c:f>
              <c:numCache/>
            </c:numRef>
          </c:xVal>
          <c:yVal>
            <c:numRef>
              <c:f>'Return Y.65'!$D$34:$O$34</c:f>
              <c:numCache/>
            </c:numRef>
          </c:yVal>
          <c:smooth val="0"/>
        </c:ser>
        <c:axId val="14577635"/>
        <c:axId val="64089852"/>
      </c:scatterChart>
      <c:valAx>
        <c:axId val="1457763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089852"/>
        <c:crossesAt val="10"/>
        <c:crossBetween val="midCat"/>
        <c:dispUnits/>
        <c:majorUnit val="10"/>
      </c:valAx>
      <c:valAx>
        <c:axId val="6408985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175"/>
              <c:y val="0.0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577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142875</xdr:rowOff>
    </xdr:from>
    <xdr:to>
      <xdr:col>7</xdr:col>
      <xdr:colOff>228600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33725" y="108775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123825</xdr:rowOff>
    </xdr:from>
    <xdr:to>
      <xdr:col>6</xdr:col>
      <xdr:colOff>323850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38425" y="10620375"/>
          <a:ext cx="523875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8" sqref="T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24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23</v>
      </c>
      <c r="V3" s="7">
        <f>COUNT(J41:J50)</f>
        <v>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22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AVERAGE(J41:J50)</f>
        <v>31.759999999999998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1" t="s">
        <v>1</v>
      </c>
      <c r="B5" s="82" t="s">
        <v>19</v>
      </c>
      <c r="C5" s="81" t="s">
        <v>1</v>
      </c>
      <c r="D5" s="82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(VAR(J41:J50))</f>
        <v>446.55620000000044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7">
        <v>2561</v>
      </c>
      <c r="B6" s="78">
        <v>34.95</v>
      </c>
      <c r="C6" s="79"/>
      <c r="D6" s="80"/>
      <c r="E6" s="1"/>
      <c r="F6" s="2"/>
      <c r="K6" s="4" t="s">
        <v>7</v>
      </c>
      <c r="M6" s="9" t="s">
        <v>0</v>
      </c>
      <c r="T6" s="4" t="s">
        <v>8</v>
      </c>
      <c r="V6" s="10">
        <f>STDEV(J41:J50)</f>
        <v>21.13187639562565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2562</v>
      </c>
      <c r="B7" s="12">
        <v>60.36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2563</v>
      </c>
      <c r="B8" s="12">
        <v>14.1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2564</v>
      </c>
      <c r="B9" s="12">
        <v>17.63</v>
      </c>
      <c r="C9" s="13"/>
      <c r="D9" s="14"/>
      <c r="E9" s="16"/>
      <c r="F9" s="16"/>
      <c r="U9" s="2" t="s">
        <v>16</v>
      </c>
      <c r="V9" s="17">
        <f>+B80</f>
        <v>0.445801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/>
      <c r="B10" s="12"/>
      <c r="C10" s="13"/>
      <c r="D10" s="14"/>
      <c r="E10" s="18"/>
      <c r="F10" s="19"/>
      <c r="U10" s="2" t="s">
        <v>17</v>
      </c>
      <c r="V10" s="17">
        <f>+B81</f>
        <v>0.73147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/>
      <c r="B11" s="12"/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/>
      <c r="B12" s="12"/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/>
      <c r="B13" s="12"/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/>
      <c r="B14" s="12"/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/>
      <c r="B15" s="12"/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/>
      <c r="B16" s="12"/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75"/>
      <c r="B17" s="76"/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12"/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6"/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6"/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2"/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5"/>
      <c r="C34" s="49" t="s">
        <v>2</v>
      </c>
      <c r="D34" s="50">
        <f>ROUND((((-LN(-LN(1-1/D33)))+$B$83*$B$84)/$B$83),2)</f>
        <v>29.47</v>
      </c>
      <c r="E34" s="49">
        <f aca="true" t="shared" si="1" ref="E34:O34">ROUND((((-LN(-LN(1-1/E33)))+$B$83*$B$84)/$B$83),2)</f>
        <v>44.96</v>
      </c>
      <c r="F34" s="51">
        <f t="shared" si="1"/>
        <v>54.87</v>
      </c>
      <c r="G34" s="51">
        <f t="shared" si="1"/>
        <v>62.21</v>
      </c>
      <c r="H34" s="51">
        <f t="shared" si="1"/>
        <v>68.05</v>
      </c>
      <c r="I34" s="51">
        <f t="shared" si="1"/>
        <v>83.89</v>
      </c>
      <c r="J34" s="51">
        <f t="shared" si="1"/>
        <v>104.69</v>
      </c>
      <c r="K34" s="51">
        <f t="shared" si="1"/>
        <v>111.29</v>
      </c>
      <c r="L34" s="51">
        <f t="shared" si="1"/>
        <v>131.61</v>
      </c>
      <c r="M34" s="51">
        <f t="shared" si="1"/>
        <v>151.78</v>
      </c>
      <c r="N34" s="51">
        <f t="shared" si="1"/>
        <v>171.87</v>
      </c>
      <c r="O34" s="51">
        <f t="shared" si="1"/>
        <v>198.39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2"/>
      <c r="C35" s="52"/>
      <c r="D35" s="52"/>
      <c r="E35" s="1"/>
      <c r="F35" s="2"/>
      <c r="S35" s="22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5"/>
      <c r="C37" s="45"/>
      <c r="D37" s="45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.75">
      <c r="A39" s="22"/>
      <c r="B39" s="45"/>
      <c r="C39" s="45"/>
      <c r="D39" s="45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5"/>
      <c r="C41" s="45"/>
      <c r="D41" s="45"/>
      <c r="E41" s="19"/>
      <c r="G41" s="59" t="s">
        <v>20</v>
      </c>
      <c r="I41" s="22">
        <v>2561</v>
      </c>
      <c r="J41" s="21">
        <v>34.95</v>
      </c>
      <c r="K41" s="22"/>
      <c r="S41" s="22"/>
      <c r="Y41" s="6"/>
      <c r="Z41" s="6"/>
      <c r="AA41" s="6"/>
      <c r="AB41" s="6"/>
    </row>
    <row r="42" spans="1:28" ht="18.75">
      <c r="A42" s="20"/>
      <c r="B42" s="52"/>
      <c r="C42" s="52"/>
      <c r="D42" s="52"/>
      <c r="E42" s="1"/>
      <c r="I42" s="22">
        <v>2562</v>
      </c>
      <c r="J42" s="21">
        <v>60.36</v>
      </c>
      <c r="K42" s="22"/>
      <c r="S42" s="22"/>
      <c r="Y42" s="6"/>
      <c r="Z42" s="6"/>
      <c r="AA42" s="6"/>
      <c r="AB42" s="6"/>
    </row>
    <row r="43" spans="1:28" ht="18.75">
      <c r="A43" s="20"/>
      <c r="B43" s="60"/>
      <c r="C43" s="60"/>
      <c r="D43" s="60"/>
      <c r="E43" s="1"/>
      <c r="I43" s="22">
        <v>2563</v>
      </c>
      <c r="J43" s="21">
        <v>14.1</v>
      </c>
      <c r="K43" s="22"/>
      <c r="S43" s="22"/>
      <c r="Y43" s="6"/>
      <c r="Z43" s="6"/>
      <c r="AA43" s="6"/>
      <c r="AB43" s="6"/>
    </row>
    <row r="44" spans="1:28" ht="18.75">
      <c r="A44" s="20"/>
      <c r="B44" s="52"/>
      <c r="C44" s="52"/>
      <c r="D44" s="52"/>
      <c r="E44" s="1"/>
      <c r="I44" s="22">
        <v>2564</v>
      </c>
      <c r="J44" s="21">
        <v>17.63</v>
      </c>
      <c r="K44" s="22"/>
      <c r="S44" s="22"/>
      <c r="Y44" s="6"/>
      <c r="Z44" s="6"/>
      <c r="AA44" s="6"/>
      <c r="AB44" s="6"/>
    </row>
    <row r="45" spans="1:28" ht="18.75">
      <c r="A45" s="20"/>
      <c r="B45" s="52"/>
      <c r="C45" s="52"/>
      <c r="D45" s="52"/>
      <c r="E45" s="61"/>
      <c r="I45" s="22"/>
      <c r="J45" s="21"/>
      <c r="K45" s="22"/>
      <c r="S45" s="22"/>
      <c r="Y45" s="6"/>
      <c r="Z45" s="6"/>
      <c r="AA45" s="6"/>
      <c r="AB45" s="6"/>
    </row>
    <row r="46" spans="1:28" ht="18.75">
      <c r="A46" s="62"/>
      <c r="B46" s="63"/>
      <c r="C46" s="63"/>
      <c r="D46" s="63"/>
      <c r="E46" s="61"/>
      <c r="I46" s="22"/>
      <c r="J46" s="21"/>
      <c r="K46" s="22"/>
      <c r="S46" s="22"/>
      <c r="Y46" s="6"/>
      <c r="Z46" s="6"/>
      <c r="AA46" s="6"/>
      <c r="AB46" s="6"/>
    </row>
    <row r="47" spans="1:28" ht="18.75">
      <c r="A47" s="62"/>
      <c r="B47" s="63"/>
      <c r="C47" s="63"/>
      <c r="D47" s="63"/>
      <c r="E47" s="61"/>
      <c r="I47" s="22"/>
      <c r="J47" s="21"/>
      <c r="K47" s="22"/>
      <c r="S47" s="22"/>
      <c r="Y47" s="6"/>
      <c r="Z47" s="6"/>
      <c r="AA47" s="6"/>
      <c r="AB47" s="6"/>
    </row>
    <row r="48" spans="1:28" ht="18.75">
      <c r="A48" s="62"/>
      <c r="B48" s="63"/>
      <c r="C48" s="63"/>
      <c r="D48" s="63"/>
      <c r="E48" s="61"/>
      <c r="I48" s="22"/>
      <c r="J48" s="21"/>
      <c r="K48" s="22"/>
      <c r="S48" s="22"/>
      <c r="Y48" s="6"/>
      <c r="Z48" s="6"/>
      <c r="AA48" s="6"/>
      <c r="AB48" s="6"/>
    </row>
    <row r="49" spans="1:28" ht="18.75">
      <c r="A49" s="62"/>
      <c r="B49" s="63"/>
      <c r="C49" s="63"/>
      <c r="D49" s="63"/>
      <c r="E49" s="61"/>
      <c r="I49" s="22"/>
      <c r="J49" s="21"/>
      <c r="K49" s="22"/>
      <c r="S49" s="22"/>
      <c r="Y49" s="6"/>
      <c r="Z49" s="6"/>
      <c r="AA49" s="6"/>
      <c r="AB49" s="6"/>
    </row>
    <row r="50" spans="1:28" ht="18.75">
      <c r="A50" s="62"/>
      <c r="B50" s="63"/>
      <c r="C50" s="63"/>
      <c r="D50" s="63"/>
      <c r="E50" s="61"/>
      <c r="I50" s="22"/>
      <c r="J50" s="21"/>
      <c r="K50" s="22"/>
      <c r="S50" s="22"/>
      <c r="Y50" s="6"/>
      <c r="Z50" s="6"/>
      <c r="AA50" s="6"/>
      <c r="AB50" s="6"/>
    </row>
    <row r="51" spans="1:28" ht="18.75">
      <c r="A51" s="62"/>
      <c r="B51" s="63"/>
      <c r="C51" s="63"/>
      <c r="D51" s="63"/>
      <c r="E51" s="61"/>
      <c r="I51" s="22"/>
      <c r="J51" s="21"/>
      <c r="K51" s="22"/>
      <c r="S51" s="22"/>
      <c r="Y51" s="6"/>
      <c r="Z51" s="6"/>
      <c r="AA51" s="6"/>
      <c r="AB51" s="6"/>
    </row>
    <row r="52" spans="1:28" ht="18.75">
      <c r="A52" s="62"/>
      <c r="B52" s="63"/>
      <c r="C52" s="63"/>
      <c r="D52" s="63"/>
      <c r="E52" s="61"/>
      <c r="I52" s="75"/>
      <c r="J52" s="76"/>
      <c r="K52" s="22"/>
      <c r="S52" s="22"/>
      <c r="Y52" s="6"/>
      <c r="Z52" s="6"/>
      <c r="AA52" s="6"/>
      <c r="AB52" s="6"/>
    </row>
    <row r="53" spans="1:28" ht="18.75">
      <c r="A53" s="62"/>
      <c r="B53" s="63"/>
      <c r="C53" s="63"/>
      <c r="D53" s="63"/>
      <c r="E53" s="61"/>
      <c r="I53" s="22"/>
      <c r="J53" s="21"/>
      <c r="K53" s="22"/>
      <c r="S53" s="22"/>
      <c r="Y53" s="6"/>
      <c r="Z53" s="6"/>
      <c r="AA53" s="6"/>
      <c r="AB53" s="6"/>
    </row>
    <row r="54" spans="1:28" ht="18.75">
      <c r="A54" s="62"/>
      <c r="B54" s="61"/>
      <c r="C54" s="61"/>
      <c r="D54" s="61"/>
      <c r="E54" s="61"/>
      <c r="I54" s="22"/>
      <c r="J54" s="21"/>
      <c r="K54" s="22"/>
      <c r="S54" s="22"/>
      <c r="Y54" s="6"/>
      <c r="Z54" s="6"/>
      <c r="AA54" s="6"/>
      <c r="AB54" s="6"/>
    </row>
    <row r="55" spans="1:28" ht="18.75">
      <c r="A55" s="62"/>
      <c r="B55" s="61"/>
      <c r="C55" s="61"/>
      <c r="D55" s="61"/>
      <c r="E55" s="61"/>
      <c r="I55" s="22"/>
      <c r="J55" s="21"/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/>
      <c r="J56" s="22"/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/>
      <c r="J57" s="22"/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/>
      <c r="J58" s="22"/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/>
      <c r="J62" s="22"/>
      <c r="K62" s="22"/>
      <c r="S62" s="6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6"/>
      <c r="C63" s="66"/>
      <c r="D63" s="66"/>
      <c r="E63" s="66"/>
      <c r="F63" s="66"/>
      <c r="G63" s="7"/>
      <c r="H63" s="7"/>
      <c r="I63" s="67"/>
      <c r="J63" s="67"/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</v>
      </c>
      <c r="B78" s="1"/>
      <c r="C78" s="1"/>
      <c r="D78" s="1"/>
      <c r="E78" s="1"/>
      <c r="F78" s="1">
        <f>+A78+1</f>
        <v>2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2">
        <f>IF($A$79&gt;=6,VLOOKUP($F$78,$X$3:$AC$38,$A$79-4),VLOOKUP($A$78,$X$3:$AC$38,$A$79+1))</f>
        <v>0.445801</v>
      </c>
      <c r="C80" s="72"/>
      <c r="D80" s="72"/>
      <c r="E80" s="72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2">
        <f>IF($A$79&gt;=6,VLOOKUP($F$78,$Y$58:$AD$97,$A$79-4),VLOOKUP($A$78,$Y$58:$AD$97,$A$79+1))</f>
        <v>0.73147</v>
      </c>
      <c r="C81" s="72"/>
      <c r="D81" s="72"/>
      <c r="E81" s="72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3">
        <f>B81/V6</f>
        <v>0.03461453144555663</v>
      </c>
      <c r="C83" s="73"/>
      <c r="D83" s="73"/>
      <c r="E83" s="73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4">
        <f>V4-(B80/B83)</f>
        <v>18.88098701375817</v>
      </c>
      <c r="C84" s="73"/>
      <c r="D84" s="73"/>
      <c r="E84" s="73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5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5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5"/>
      <c r="J93" s="65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5"/>
      <c r="J94" s="65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2009-08-12T07:03:35Z</cp:lastPrinted>
  <dcterms:created xsi:type="dcterms:W3CDTF">2001-08-27T04:05:15Z</dcterms:created>
  <dcterms:modified xsi:type="dcterms:W3CDTF">2022-06-07T03:15:47Z</dcterms:modified>
  <cp:category/>
  <cp:version/>
  <cp:contentType/>
  <cp:contentStatus/>
</cp:coreProperties>
</file>