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Y.3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<sst xmlns="http://schemas.openxmlformats.org/spreadsheetml/2006/main" count="50" uniqueCount="25">
  <si>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</si>
  <si>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</si>
  <si>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</si>
  <si>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</si>
  <si>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</si>
  <si>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</si>
  <si>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</si>
  <si>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</si>
  <si>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</si>
  <si>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</si>
  <si>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</si>
  <si>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</si>
  <si>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</si>
  <si>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</si>
  <si>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</si>
  <si>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</si>
  <si>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</si>
  <si>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</si>
  <si>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</si>
  <si>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</si>
  <si>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</si>
  <si>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</si>
  <si>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</si>
  <si>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Y.38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</si>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</sst>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4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4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 horizontal="right"/>
    </xf>
    <xf numFmtId="202" fontId="4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02" fontId="4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9" fillId="33" borderId="22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Border="1" applyAlignment="1" applyProtection="1">
      <alignment/>
      <protection/>
    </xf>
    <xf numFmtId="0" fontId="3" fillId="0" borderId="23" xfId="0" applyFont="1" applyFill="1" applyBorder="1" applyAlignment="1">
      <alignment horizontal="center"/>
    </xf>
    <xf numFmtId="202" fontId="4" fillId="0" borderId="24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/>
    </xf>
    <xf numFmtId="202" fontId="4" fillId="0" borderId="26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Y.38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น้ำแม่คำมี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หนองม่วงไข่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Y.38'!$D$33:$O$33</c:f>
              <c:numCache/>
            </c:numRef>
          </c:xVal>
          <c:yVal>
            <c:numRef>
              <c:f>'Return Y.38'!$D$34:$O$34</c:f>
              <c:numCache/>
            </c:numRef>
          </c:yVal>
          <c:smooth val="0"/>
        </c:ser>
        <c:axId val="61538576"/>
        <c:axId val="16976273"/>
      </c:scatterChart>
      <c:valAx>
        <c:axId val="6153857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976273"/>
        <c:crossesAt val="100"/>
        <c:crossBetween val="midCat"/>
        <c:dispUnits/>
        <c:majorUnit val="10"/>
      </c:valAx>
      <c:valAx>
        <c:axId val="16976273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5385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4" sqref="U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23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COUNT(J41:J63)</f>
        <v>23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22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AVERAGE(J41:J63)</f>
        <v>182.3708695652174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0" t="s">
        <v>1</v>
      </c>
      <c r="B5" s="81" t="s">
        <v>19</v>
      </c>
      <c r="C5" s="80" t="s">
        <v>1</v>
      </c>
      <c r="D5" s="81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(VAR(J41:J63))</f>
        <v>24668.457781027664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6">
        <v>2542</v>
      </c>
      <c r="B6" s="77">
        <v>29.7</v>
      </c>
      <c r="C6" s="78"/>
      <c r="D6" s="79"/>
      <c r="E6" s="1"/>
      <c r="F6" s="2"/>
      <c r="K6" s="4" t="s">
        <v>7</v>
      </c>
      <c r="M6" s="9" t="s">
        <v>0</v>
      </c>
      <c r="T6" s="4" t="s">
        <v>8</v>
      </c>
      <c r="V6" s="10">
        <f>STDEV(J41:J63)</f>
        <v>157.06195523113695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2543</v>
      </c>
      <c r="B7" s="12">
        <v>69.8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2544</v>
      </c>
      <c r="B8" s="12">
        <v>364.5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2545</v>
      </c>
      <c r="B9" s="12">
        <v>106.07</v>
      </c>
      <c r="C9" s="13"/>
      <c r="D9" s="14"/>
      <c r="E9" s="16"/>
      <c r="F9" s="16"/>
      <c r="U9" s="2" t="s">
        <v>16</v>
      </c>
      <c r="V9" s="17">
        <f>+B80</f>
        <v>0.528231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2546</v>
      </c>
      <c r="B10" s="12">
        <v>81.74</v>
      </c>
      <c r="C10" s="13"/>
      <c r="D10" s="14"/>
      <c r="E10" s="18"/>
      <c r="F10" s="19"/>
      <c r="U10" s="2" t="s">
        <v>17</v>
      </c>
      <c r="V10" s="17">
        <f>+B81</f>
        <v>1.08115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2547</v>
      </c>
      <c r="B11" s="12">
        <v>500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2548</v>
      </c>
      <c r="B12" s="12">
        <v>315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2549</v>
      </c>
      <c r="B13" s="12">
        <v>359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2550</v>
      </c>
      <c r="B14" s="12">
        <v>23.2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2551</v>
      </c>
      <c r="B15" s="12">
        <v>48.7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2552</v>
      </c>
      <c r="B16" s="12">
        <v>25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2553</v>
      </c>
      <c r="B17" s="12">
        <v>347.75</v>
      </c>
      <c r="C17" s="13"/>
      <c r="D17" s="1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2554</v>
      </c>
      <c r="B18" s="12">
        <v>420</v>
      </c>
      <c r="C18" s="13"/>
      <c r="D18" s="14"/>
      <c r="E18" s="20"/>
      <c r="F18" s="23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2555</v>
      </c>
      <c r="B19" s="12">
        <v>185</v>
      </c>
      <c r="C19" s="24"/>
      <c r="D19" s="25"/>
      <c r="E19" s="20"/>
      <c r="F19" s="23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2556</v>
      </c>
      <c r="B20" s="26">
        <v>132</v>
      </c>
      <c r="C20" s="24"/>
      <c r="D20" s="25"/>
      <c r="E20" s="20"/>
      <c r="F20" s="23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2557</v>
      </c>
      <c r="B21" s="26">
        <v>93</v>
      </c>
      <c r="C21" s="13"/>
      <c r="D21" s="14"/>
      <c r="E21" s="20"/>
      <c r="F21" s="23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2558</v>
      </c>
      <c r="B22" s="12">
        <v>19.18</v>
      </c>
      <c r="C22" s="13"/>
      <c r="D22" s="14"/>
      <c r="E22" s="20"/>
      <c r="F22" s="23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2559</v>
      </c>
      <c r="B23" s="12">
        <v>117</v>
      </c>
      <c r="C23" s="13"/>
      <c r="D23" s="14"/>
      <c r="E23" s="20"/>
      <c r="F23" s="23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2560</v>
      </c>
      <c r="B24" s="12">
        <v>78.02</v>
      </c>
      <c r="C24" s="13"/>
      <c r="D24" s="14"/>
      <c r="E24" s="20"/>
      <c r="F24" s="23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2561</v>
      </c>
      <c r="B25" s="12">
        <v>95</v>
      </c>
      <c r="C25" s="24"/>
      <c r="D25" s="25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2562</v>
      </c>
      <c r="B26" s="12">
        <v>296.5</v>
      </c>
      <c r="C26" s="24"/>
      <c r="D26" s="25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2563</v>
      </c>
      <c r="B27" s="26">
        <v>438.5</v>
      </c>
      <c r="C27" s="27"/>
      <c r="D27" s="28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2564</v>
      </c>
      <c r="B28" s="26">
        <v>49.87</v>
      </c>
      <c r="C28" s="29"/>
      <c r="D28" s="30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1"/>
      <c r="C29" s="27"/>
      <c r="D29" s="30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2"/>
      <c r="C30" s="33"/>
      <c r="D30" s="34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35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9"/>
      <c r="B32" s="40"/>
      <c r="C32" s="41"/>
      <c r="D32" s="42"/>
      <c r="E32" s="4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2"/>
      <c r="B33" s="45"/>
      <c r="C33" s="46" t="s">
        <v>9</v>
      </c>
      <c r="D33" s="47">
        <v>2</v>
      </c>
      <c r="E33" s="48">
        <v>3</v>
      </c>
      <c r="F33" s="48">
        <v>4</v>
      </c>
      <c r="G33" s="48">
        <v>5</v>
      </c>
      <c r="H33" s="48">
        <v>6</v>
      </c>
      <c r="I33" s="48">
        <v>10</v>
      </c>
      <c r="J33" s="48">
        <v>20</v>
      </c>
      <c r="K33" s="48">
        <v>25</v>
      </c>
      <c r="L33" s="48">
        <v>50</v>
      </c>
      <c r="M33" s="48">
        <v>100</v>
      </c>
      <c r="N33" s="48">
        <v>200</v>
      </c>
      <c r="O33" s="48">
        <v>500</v>
      </c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2"/>
      <c r="B34" s="45"/>
      <c r="C34" s="49" t="s">
        <v>2</v>
      </c>
      <c r="D34" s="50">
        <f>ROUND((((-LN(-LN(1-1/D33)))+$B$83*$B$84)/$B$83),2)</f>
        <v>158.88</v>
      </c>
      <c r="E34" s="49">
        <f aca="true" t="shared" si="1" ref="E34:O34">ROUND((((-LN(-LN(1-1/E33)))+$B$83*$B$84)/$B$83),2)</f>
        <v>236.77</v>
      </c>
      <c r="F34" s="51">
        <f t="shared" si="1"/>
        <v>286.63</v>
      </c>
      <c r="G34" s="51">
        <f t="shared" si="1"/>
        <v>323.53</v>
      </c>
      <c r="H34" s="51">
        <f t="shared" si="1"/>
        <v>352.89</v>
      </c>
      <c r="I34" s="51">
        <f t="shared" si="1"/>
        <v>432.55</v>
      </c>
      <c r="J34" s="51">
        <f t="shared" si="1"/>
        <v>537.12</v>
      </c>
      <c r="K34" s="51">
        <f t="shared" si="1"/>
        <v>570.29</v>
      </c>
      <c r="L34" s="51">
        <f t="shared" si="1"/>
        <v>672.48</v>
      </c>
      <c r="M34" s="51">
        <f t="shared" si="1"/>
        <v>773.91</v>
      </c>
      <c r="N34" s="51">
        <f t="shared" si="1"/>
        <v>874.97</v>
      </c>
      <c r="O34" s="51">
        <f t="shared" si="1"/>
        <v>1008.3</v>
      </c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2"/>
      <c r="C35" s="52"/>
      <c r="D35" s="52"/>
      <c r="E35" s="1"/>
      <c r="F35" s="2"/>
      <c r="S35" s="22"/>
      <c r="T35" s="53"/>
      <c r="U35" s="5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2"/>
      <c r="B36" s="45"/>
      <c r="C36" s="54"/>
      <c r="D36" s="55" t="s">
        <v>10</v>
      </c>
      <c r="E36" s="56"/>
      <c r="F36" s="56" t="s">
        <v>18</v>
      </c>
      <c r="G36" s="56"/>
      <c r="H36" s="56"/>
      <c r="I36" s="56"/>
      <c r="J36" s="56"/>
      <c r="K36" s="56"/>
      <c r="L36" s="56"/>
      <c r="M36" s="57"/>
      <c r="N36" s="57"/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45"/>
      <c r="C37" s="45"/>
      <c r="D37" s="45"/>
      <c r="E37" s="20"/>
      <c r="F37" s="22"/>
      <c r="G37" s="22"/>
      <c r="H37" s="22"/>
      <c r="I37" s="22"/>
      <c r="J37" s="22"/>
      <c r="K37" s="22"/>
      <c r="L37" s="22"/>
      <c r="M37" s="22"/>
      <c r="N37" s="22"/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45"/>
      <c r="C38" s="54"/>
      <c r="D38" s="55"/>
      <c r="E38" s="56"/>
      <c r="F38" s="56"/>
      <c r="G38" s="56"/>
      <c r="H38" s="56"/>
      <c r="I38" s="56"/>
      <c r="J38" s="56"/>
      <c r="K38" s="56"/>
      <c r="L38" s="56"/>
      <c r="M38" s="57"/>
      <c r="N38" s="57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8"/>
      <c r="AC38" s="58"/>
    </row>
    <row r="39" spans="1:27" ht="18.75">
      <c r="A39" s="22"/>
      <c r="B39" s="45"/>
      <c r="C39" s="45"/>
      <c r="D39" s="45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45"/>
      <c r="C41" s="45"/>
      <c r="D41" s="45"/>
      <c r="E41" s="19"/>
      <c r="G41" s="59" t="s">
        <v>20</v>
      </c>
      <c r="I41" s="22">
        <v>2542</v>
      </c>
      <c r="J41" s="21">
        <v>29.7</v>
      </c>
      <c r="K41" s="22"/>
      <c r="S41" s="22"/>
      <c r="Y41" s="6"/>
      <c r="Z41" s="6"/>
      <c r="AA41" s="6"/>
      <c r="AB41" s="6"/>
    </row>
    <row r="42" spans="1:28" ht="18.75">
      <c r="A42" s="20"/>
      <c r="B42" s="52"/>
      <c r="C42" s="52"/>
      <c r="D42" s="52"/>
      <c r="E42" s="1"/>
      <c r="I42" s="22">
        <v>2543</v>
      </c>
      <c r="J42" s="21">
        <v>69.8</v>
      </c>
      <c r="K42" s="22"/>
      <c r="S42" s="22"/>
      <c r="Y42" s="6"/>
      <c r="Z42" s="6"/>
      <c r="AA42" s="6"/>
      <c r="AB42" s="6"/>
    </row>
    <row r="43" spans="1:28" ht="18.75">
      <c r="A43" s="20"/>
      <c r="B43" s="60"/>
      <c r="C43" s="60"/>
      <c r="D43" s="60"/>
      <c r="E43" s="1"/>
      <c r="I43" s="22">
        <v>2544</v>
      </c>
      <c r="J43" s="21">
        <v>364.5</v>
      </c>
      <c r="K43" s="22"/>
      <c r="S43" s="22"/>
      <c r="Y43" s="6"/>
      <c r="Z43" s="6"/>
      <c r="AA43" s="6"/>
      <c r="AB43" s="6"/>
    </row>
    <row r="44" spans="1:28" ht="18.75">
      <c r="A44" s="20"/>
      <c r="B44" s="52"/>
      <c r="C44" s="52"/>
      <c r="D44" s="52"/>
      <c r="E44" s="1"/>
      <c r="I44" s="22">
        <v>2545</v>
      </c>
      <c r="J44" s="21">
        <v>106.07</v>
      </c>
      <c r="K44" s="22"/>
      <c r="S44" s="22"/>
      <c r="Y44" s="6"/>
      <c r="Z44" s="6"/>
      <c r="AA44" s="6"/>
      <c r="AB44" s="6"/>
    </row>
    <row r="45" spans="1:28" ht="18.75">
      <c r="A45" s="20"/>
      <c r="B45" s="52"/>
      <c r="C45" s="52"/>
      <c r="D45" s="52"/>
      <c r="E45" s="61"/>
      <c r="I45" s="22">
        <v>2546</v>
      </c>
      <c r="J45" s="21">
        <v>81.74</v>
      </c>
      <c r="K45" s="22"/>
      <c r="S45" s="22"/>
      <c r="Y45" s="6"/>
      <c r="Z45" s="6"/>
      <c r="AA45" s="6"/>
      <c r="AB45" s="6"/>
    </row>
    <row r="46" spans="1:28" ht="18.75">
      <c r="A46" s="62"/>
      <c r="B46" s="63"/>
      <c r="C46" s="63"/>
      <c r="D46" s="63"/>
      <c r="E46" s="61"/>
      <c r="I46" s="22">
        <v>2547</v>
      </c>
      <c r="J46" s="21">
        <v>500</v>
      </c>
      <c r="K46" s="22"/>
      <c r="S46" s="22"/>
      <c r="Y46" s="6"/>
      <c r="Z46" s="6"/>
      <c r="AA46" s="6"/>
      <c r="AB46" s="6"/>
    </row>
    <row r="47" spans="1:28" ht="18.75">
      <c r="A47" s="62"/>
      <c r="B47" s="63"/>
      <c r="C47" s="63"/>
      <c r="D47" s="63"/>
      <c r="E47" s="61"/>
      <c r="I47" s="22">
        <v>2548</v>
      </c>
      <c r="J47" s="21">
        <v>315</v>
      </c>
      <c r="K47" s="22"/>
      <c r="S47" s="22"/>
      <c r="Y47" s="6"/>
      <c r="Z47" s="6"/>
      <c r="AA47" s="6"/>
      <c r="AB47" s="6"/>
    </row>
    <row r="48" spans="1:28" ht="18.75">
      <c r="A48" s="62"/>
      <c r="B48" s="63"/>
      <c r="C48" s="63"/>
      <c r="D48" s="63"/>
      <c r="E48" s="61"/>
      <c r="I48" s="22">
        <v>2549</v>
      </c>
      <c r="J48" s="21">
        <v>359</v>
      </c>
      <c r="K48" s="22"/>
      <c r="S48" s="22"/>
      <c r="Y48" s="6"/>
      <c r="Z48" s="6"/>
      <c r="AA48" s="6"/>
      <c r="AB48" s="6"/>
    </row>
    <row r="49" spans="1:28" ht="18.75">
      <c r="A49" s="62"/>
      <c r="B49" s="63"/>
      <c r="C49" s="63"/>
      <c r="D49" s="63"/>
      <c r="E49" s="61"/>
      <c r="I49" s="22">
        <v>2550</v>
      </c>
      <c r="J49" s="21">
        <v>23.2</v>
      </c>
      <c r="K49" s="22"/>
      <c r="S49" s="22"/>
      <c r="Y49" s="6"/>
      <c r="Z49" s="6"/>
      <c r="AA49" s="6"/>
      <c r="AB49" s="6"/>
    </row>
    <row r="50" spans="1:28" ht="18.75">
      <c r="A50" s="62"/>
      <c r="B50" s="63"/>
      <c r="C50" s="63"/>
      <c r="D50" s="63"/>
      <c r="E50" s="61"/>
      <c r="I50" s="22">
        <v>2551</v>
      </c>
      <c r="J50" s="21">
        <v>48.7</v>
      </c>
      <c r="K50" s="22"/>
      <c r="S50" s="22"/>
      <c r="Y50" s="6"/>
      <c r="Z50" s="6"/>
      <c r="AA50" s="6"/>
      <c r="AB50" s="6"/>
    </row>
    <row r="51" spans="1:28" ht="18.75">
      <c r="A51" s="62"/>
      <c r="B51" s="63"/>
      <c r="C51" s="63"/>
      <c r="D51" s="63"/>
      <c r="E51" s="61"/>
      <c r="I51" s="22">
        <v>2552</v>
      </c>
      <c r="J51" s="21">
        <v>25</v>
      </c>
      <c r="K51" s="22"/>
      <c r="S51" s="22"/>
      <c r="Y51" s="6"/>
      <c r="Z51" s="6"/>
      <c r="AA51" s="6"/>
      <c r="AB51" s="6"/>
    </row>
    <row r="52" spans="1:28" ht="18.75">
      <c r="A52" s="62"/>
      <c r="B52" s="63"/>
      <c r="C52" s="63"/>
      <c r="D52" s="63"/>
      <c r="E52" s="61"/>
      <c r="I52" s="22">
        <v>2553</v>
      </c>
      <c r="J52" s="21">
        <v>347.75</v>
      </c>
      <c r="K52" s="22"/>
      <c r="S52" s="22"/>
      <c r="Y52" s="6"/>
      <c r="Z52" s="6"/>
      <c r="AA52" s="6"/>
      <c r="AB52" s="6"/>
    </row>
    <row r="53" spans="1:28" ht="18.75">
      <c r="A53" s="62"/>
      <c r="B53" s="63"/>
      <c r="C53" s="63"/>
      <c r="D53" s="63"/>
      <c r="E53" s="61"/>
      <c r="I53" s="22">
        <v>2554</v>
      </c>
      <c r="J53" s="21">
        <v>420</v>
      </c>
      <c r="K53" s="22"/>
      <c r="S53" s="22"/>
      <c r="Y53" s="6"/>
      <c r="Z53" s="6"/>
      <c r="AA53" s="6"/>
      <c r="AB53" s="6"/>
    </row>
    <row r="54" spans="1:28" ht="18.75">
      <c r="A54" s="62"/>
      <c r="B54" s="61"/>
      <c r="C54" s="61"/>
      <c r="D54" s="61"/>
      <c r="E54" s="61"/>
      <c r="I54" s="64">
        <v>2555</v>
      </c>
      <c r="J54" s="21">
        <v>185</v>
      </c>
      <c r="K54" s="22"/>
      <c r="S54" s="22"/>
      <c r="Y54" s="6"/>
      <c r="Z54" s="6"/>
      <c r="AA54" s="6"/>
      <c r="AB54" s="6"/>
    </row>
    <row r="55" spans="1:28" ht="18.75">
      <c r="A55" s="62"/>
      <c r="B55" s="61"/>
      <c r="C55" s="61"/>
      <c r="D55" s="61"/>
      <c r="E55" s="61"/>
      <c r="I55" s="22">
        <v>2556</v>
      </c>
      <c r="J55" s="21">
        <v>132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22">
        <v>2557</v>
      </c>
      <c r="J56" s="21">
        <v>93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64">
        <v>2558</v>
      </c>
      <c r="J57" s="21">
        <v>19.18</v>
      </c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2">
        <v>2559</v>
      </c>
      <c r="J58" s="21">
        <v>117</v>
      </c>
      <c r="K58" s="22"/>
      <c r="S58" s="22"/>
      <c r="Y58" s="6">
        <v>1</v>
      </c>
      <c r="Z58" s="6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2">
        <v>2560</v>
      </c>
      <c r="J59" s="21">
        <v>78.02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64">
        <v>2561</v>
      </c>
      <c r="J60" s="21">
        <v>95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>
        <v>2562</v>
      </c>
      <c r="J61" s="21">
        <v>296.5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64">
        <v>2563</v>
      </c>
      <c r="J62" s="21">
        <v>438.5</v>
      </c>
      <c r="K62" s="22"/>
      <c r="S62" s="64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6"/>
      <c r="C63" s="66"/>
      <c r="D63" s="66"/>
      <c r="E63" s="66"/>
      <c r="F63" s="66"/>
      <c r="G63" s="7"/>
      <c r="H63" s="7"/>
      <c r="I63" s="22">
        <v>2564</v>
      </c>
      <c r="J63" s="75">
        <v>49.87</v>
      </c>
      <c r="K63" s="67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68"/>
      <c r="C64" s="68"/>
      <c r="D64" s="68"/>
      <c r="E64" s="68"/>
      <c r="F64" s="68"/>
      <c r="G64" s="53"/>
      <c r="H64" s="53"/>
      <c r="I64" s="69"/>
      <c r="J64" s="70"/>
      <c r="K64" s="71"/>
      <c r="L64" s="53"/>
      <c r="M64" s="53"/>
      <c r="N64" s="53"/>
      <c r="O64" s="53"/>
      <c r="P64" s="53"/>
      <c r="Q64" s="53"/>
      <c r="R64" s="5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3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2">
        <f>IF($A$79&gt;=6,VLOOKUP($F$78,$X$3:$AC$38,$A$79-4),VLOOKUP($A$78,$X$3:$AC$38,$A$79+1))</f>
        <v>0.528231</v>
      </c>
      <c r="C80" s="72"/>
      <c r="D80" s="72"/>
      <c r="E80" s="72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2">
        <f>IF($A$79&gt;=6,VLOOKUP($F$78,$Y$58:$AD$97,$A$79-4),VLOOKUP($A$78,$Y$58:$AD$97,$A$79+1))</f>
        <v>1.08115</v>
      </c>
      <c r="C81" s="72"/>
      <c r="D81" s="72"/>
      <c r="E81" s="72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3">
        <f>B81/V6</f>
        <v>0.006883589335233655</v>
      </c>
      <c r="C83" s="73"/>
      <c r="D83" s="73"/>
      <c r="E83" s="73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4">
        <f>V4-(B80/B83)</f>
        <v>105.63314244714987</v>
      </c>
      <c r="C84" s="73"/>
      <c r="D84" s="73"/>
      <c r="E84" s="73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64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64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4"/>
      <c r="J93" s="64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4"/>
      <c r="J94" s="64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2009-08-12T07:03:35Z</cp:lastPrinted>
  <dcterms:created xsi:type="dcterms:W3CDTF">2001-08-27T04:05:15Z</dcterms:created>
  <dcterms:modified xsi:type="dcterms:W3CDTF">2022-06-07T03:13:53Z</dcterms:modified>
  <cp:category/>
  <cp:version/>
  <cp:contentType/>
  <cp:contentStatus/>
</cp:coreProperties>
</file>