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<sst xmlns="http://schemas.openxmlformats.org/spreadsheetml/2006/main" count="38" uniqueCount="23">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</sst>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อ.วังชิ้น จ.แพร่</a:t>
            </a:r>
          </a:p>
        </c:rich>
      </c:tx>
      <c:layout>
        <c:manualLayout>
          <c:xMode val="factor"/>
          <c:yMode val="factor"/>
          <c:x val="0.0292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31"/>
          <c:w val="0.862"/>
          <c:h val="0.62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Y.37'!$C$5:$C$29</c:f>
              <c:numCache>
                <c:ptCount val="25"/>
                <c:pt idx="0">
                  <c:v>2318.76</c:v>
                </c:pt>
                <c:pt idx="1">
                  <c:v>2643.13</c:v>
                </c:pt>
                <c:pt idx="2">
                  <c:v>3591.39</c:v>
                </c:pt>
                <c:pt idx="3">
                  <c:v>4082.93</c:v>
                </c:pt>
                <c:pt idx="4">
                  <c:v>2250.75</c:v>
                </c:pt>
                <c:pt idx="5">
                  <c:v>2537.72</c:v>
                </c:pt>
                <c:pt idx="6">
                  <c:v>2957.0788800000005</c:v>
                </c:pt>
                <c:pt idx="7">
                  <c:v>4200.350688</c:v>
                </c:pt>
                <c:pt idx="8">
                  <c:v>1667.514816</c:v>
                </c:pt>
                <c:pt idx="9">
                  <c:v>2363.83</c:v>
                </c:pt>
                <c:pt idx="10">
                  <c:v>1713.82</c:v>
                </c:pt>
                <c:pt idx="11">
                  <c:v>2263.6644479999995</c:v>
                </c:pt>
                <c:pt idx="12">
                  <c:v>7026.131808000002</c:v>
                </c:pt>
                <c:pt idx="13">
                  <c:v>3839.6626560000004</c:v>
                </c:pt>
                <c:pt idx="14">
                  <c:v>1802.3316480000003</c:v>
                </c:pt>
                <c:pt idx="15">
                  <c:v>2238.1202880000005</c:v>
                </c:pt>
                <c:pt idx="16">
                  <c:v>839.8823040000002</c:v>
                </c:pt>
                <c:pt idx="17">
                  <c:v>2644.2236159999993</c:v>
                </c:pt>
                <c:pt idx="18">
                  <c:v>3835.1</c:v>
                </c:pt>
                <c:pt idx="19">
                  <c:v>2438.6</c:v>
                </c:pt>
                <c:pt idx="20">
                  <c:v>1629.1</c:v>
                </c:pt>
                <c:pt idx="21">
                  <c:v>1328.6</c:v>
                </c:pt>
                <c:pt idx="22">
                  <c:v>1450.6240320000002</c:v>
                </c:pt>
                <c:pt idx="23">
                  <c:v>3263.301648000001</c:v>
                </c:pt>
                <c:pt idx="24">
                  <c:v>1821.226031999997</c:v>
                </c:pt>
              </c:numCache>
            </c:numRef>
          </c:val>
        </c:ser>
        <c:axId val="40963530"/>
        <c:axId val="33127451"/>
      </c:barChart>
      <c:lineChart>
        <c:grouping val="standard"/>
        <c:varyColors val="0"/>
        <c:ser>
          <c:idx val="1"/>
          <c:order val="1"/>
          <c:tx>
            <c:v>ค่าเฉลี่ย (2542 - 2565 )อยู่ระหว่างค่า+- SD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Y.37'!$E$5:$E$28</c:f>
              <c:numCache>
                <c:ptCount val="24"/>
                <c:pt idx="0">
                  <c:v>2705.2757013333326</c:v>
                </c:pt>
                <c:pt idx="1">
                  <c:v>2705.2757013333326</c:v>
                </c:pt>
                <c:pt idx="2">
                  <c:v>2705.2757013333326</c:v>
                </c:pt>
                <c:pt idx="3">
                  <c:v>2705.2757013333326</c:v>
                </c:pt>
                <c:pt idx="4">
                  <c:v>2705.2757013333326</c:v>
                </c:pt>
                <c:pt idx="5">
                  <c:v>2705.2757013333326</c:v>
                </c:pt>
                <c:pt idx="6">
                  <c:v>2705.2757013333326</c:v>
                </c:pt>
                <c:pt idx="7">
                  <c:v>2705.2757013333326</c:v>
                </c:pt>
                <c:pt idx="8">
                  <c:v>2705.2757013333326</c:v>
                </c:pt>
                <c:pt idx="9">
                  <c:v>2705.2757013333326</c:v>
                </c:pt>
                <c:pt idx="10">
                  <c:v>2705.2757013333326</c:v>
                </c:pt>
                <c:pt idx="11">
                  <c:v>2705.2757013333326</c:v>
                </c:pt>
                <c:pt idx="12">
                  <c:v>2705.2757013333326</c:v>
                </c:pt>
                <c:pt idx="13">
                  <c:v>2705.2757013333326</c:v>
                </c:pt>
                <c:pt idx="14">
                  <c:v>2705.2757013333326</c:v>
                </c:pt>
                <c:pt idx="15">
                  <c:v>2705.2757013333326</c:v>
                </c:pt>
                <c:pt idx="16">
                  <c:v>2705.2757013333326</c:v>
                </c:pt>
                <c:pt idx="17">
                  <c:v>2705.2757013333326</c:v>
                </c:pt>
                <c:pt idx="18">
                  <c:v>2705.2757013333326</c:v>
                </c:pt>
                <c:pt idx="19">
                  <c:v>2705.2757013333326</c:v>
                </c:pt>
                <c:pt idx="20">
                  <c:v>2705.2757013333326</c:v>
                </c:pt>
                <c:pt idx="21">
                  <c:v>2705.2757013333326</c:v>
                </c:pt>
                <c:pt idx="22">
                  <c:v>2705.2757013333326</c:v>
                </c:pt>
                <c:pt idx="23">
                  <c:v>2705.2757013333326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Y.37'!$H$5:$H$28</c:f>
              <c:numCache>
                <c:ptCount val="24"/>
                <c:pt idx="0">
                  <c:v>3999.0970175362368</c:v>
                </c:pt>
                <c:pt idx="1">
                  <c:v>3999.0970175362368</c:v>
                </c:pt>
                <c:pt idx="2">
                  <c:v>3999.0970175362368</c:v>
                </c:pt>
                <c:pt idx="3">
                  <c:v>3999.0970175362368</c:v>
                </c:pt>
                <c:pt idx="4">
                  <c:v>3999.0970175362368</c:v>
                </c:pt>
                <c:pt idx="5">
                  <c:v>3999.0970175362368</c:v>
                </c:pt>
                <c:pt idx="6">
                  <c:v>3999.0970175362368</c:v>
                </c:pt>
                <c:pt idx="7">
                  <c:v>3999.0970175362368</c:v>
                </c:pt>
                <c:pt idx="8">
                  <c:v>3999.0970175362368</c:v>
                </c:pt>
                <c:pt idx="9">
                  <c:v>3999.0970175362368</c:v>
                </c:pt>
                <c:pt idx="10">
                  <c:v>3999.0970175362368</c:v>
                </c:pt>
                <c:pt idx="11">
                  <c:v>3999.0970175362368</c:v>
                </c:pt>
                <c:pt idx="12">
                  <c:v>3999.0970175362368</c:v>
                </c:pt>
                <c:pt idx="13">
                  <c:v>3999.0970175362368</c:v>
                </c:pt>
                <c:pt idx="14">
                  <c:v>3999.0970175362368</c:v>
                </c:pt>
                <c:pt idx="15">
                  <c:v>3999.0970175362368</c:v>
                </c:pt>
                <c:pt idx="16">
                  <c:v>3999.0970175362368</c:v>
                </c:pt>
                <c:pt idx="17">
                  <c:v>3999.0970175362368</c:v>
                </c:pt>
                <c:pt idx="18">
                  <c:v>3999.0970175362368</c:v>
                </c:pt>
                <c:pt idx="19">
                  <c:v>3999.0970175362368</c:v>
                </c:pt>
                <c:pt idx="20">
                  <c:v>3999.0970175362368</c:v>
                </c:pt>
                <c:pt idx="21">
                  <c:v>3999.0970175362368</c:v>
                </c:pt>
                <c:pt idx="22">
                  <c:v>3999.0970175362368</c:v>
                </c:pt>
                <c:pt idx="23">
                  <c:v>3999.0970175362368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Y.37'!$F$5:$F$28</c:f>
              <c:numCache>
                <c:ptCount val="24"/>
                <c:pt idx="0">
                  <c:v>1411.4543851304284</c:v>
                </c:pt>
                <c:pt idx="1">
                  <c:v>1411.4543851304284</c:v>
                </c:pt>
                <c:pt idx="2">
                  <c:v>1411.4543851304284</c:v>
                </c:pt>
                <c:pt idx="3">
                  <c:v>1411.4543851304284</c:v>
                </c:pt>
                <c:pt idx="4">
                  <c:v>1411.4543851304284</c:v>
                </c:pt>
                <c:pt idx="5">
                  <c:v>1411.4543851304284</c:v>
                </c:pt>
                <c:pt idx="6">
                  <c:v>1411.4543851304284</c:v>
                </c:pt>
                <c:pt idx="7">
                  <c:v>1411.4543851304284</c:v>
                </c:pt>
                <c:pt idx="8">
                  <c:v>1411.4543851304284</c:v>
                </c:pt>
                <c:pt idx="9">
                  <c:v>1411.4543851304284</c:v>
                </c:pt>
                <c:pt idx="10">
                  <c:v>1411.4543851304284</c:v>
                </c:pt>
                <c:pt idx="11">
                  <c:v>1411.4543851304284</c:v>
                </c:pt>
                <c:pt idx="12">
                  <c:v>1411.4543851304284</c:v>
                </c:pt>
                <c:pt idx="13">
                  <c:v>1411.4543851304284</c:v>
                </c:pt>
                <c:pt idx="14">
                  <c:v>1411.4543851304284</c:v>
                </c:pt>
                <c:pt idx="15">
                  <c:v>1411.4543851304284</c:v>
                </c:pt>
                <c:pt idx="16">
                  <c:v>1411.4543851304284</c:v>
                </c:pt>
                <c:pt idx="17">
                  <c:v>1411.4543851304284</c:v>
                </c:pt>
                <c:pt idx="18">
                  <c:v>1411.4543851304284</c:v>
                </c:pt>
                <c:pt idx="19">
                  <c:v>1411.4543851304284</c:v>
                </c:pt>
                <c:pt idx="20">
                  <c:v>1411.4543851304284</c:v>
                </c:pt>
                <c:pt idx="21">
                  <c:v>1411.4543851304284</c:v>
                </c:pt>
                <c:pt idx="22">
                  <c:v>1411.4543851304284</c:v>
                </c:pt>
                <c:pt idx="23">
                  <c:v>1411.4543851304284</c:v>
                </c:pt>
              </c:numCache>
            </c:numRef>
          </c:val>
          <c:smooth val="0"/>
        </c:ser>
        <c:axId val="40963530"/>
        <c:axId val="33127451"/>
      </c:line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127451"/>
        <c:crossesAt val="0"/>
        <c:auto val="1"/>
        <c:lblOffset val="100"/>
        <c:tickLblSkip val="1"/>
        <c:noMultiLvlLbl val="0"/>
      </c:catAx>
      <c:valAx>
        <c:axId val="3312745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963530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75"/>
          <c:y val="0.8725"/>
          <c:w val="0.912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วังชิ้น จ.แพร่</a:t>
            </a:r>
          </a:p>
        </c:rich>
      </c:tx>
      <c:layout>
        <c:manualLayout>
          <c:xMode val="factor"/>
          <c:yMode val="factor"/>
          <c:x val="0.03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325"/>
          <c:w val="0.85725"/>
          <c:h val="0.69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8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Y.37'!$C$5:$C$28</c:f>
              <c:numCache>
                <c:ptCount val="24"/>
                <c:pt idx="0">
                  <c:v>2318.76</c:v>
                </c:pt>
                <c:pt idx="1">
                  <c:v>2643.13</c:v>
                </c:pt>
                <c:pt idx="2">
                  <c:v>3591.39</c:v>
                </c:pt>
                <c:pt idx="3">
                  <c:v>4082.93</c:v>
                </c:pt>
                <c:pt idx="4">
                  <c:v>2250.75</c:v>
                </c:pt>
                <c:pt idx="5">
                  <c:v>2537.72</c:v>
                </c:pt>
                <c:pt idx="6">
                  <c:v>2957.0788800000005</c:v>
                </c:pt>
                <c:pt idx="7">
                  <c:v>4200.350688</c:v>
                </c:pt>
                <c:pt idx="8">
                  <c:v>1667.514816</c:v>
                </c:pt>
                <c:pt idx="9">
                  <c:v>2363.83</c:v>
                </c:pt>
                <c:pt idx="10">
                  <c:v>1713.82</c:v>
                </c:pt>
                <c:pt idx="11">
                  <c:v>2263.6644479999995</c:v>
                </c:pt>
                <c:pt idx="12">
                  <c:v>7026.131808000002</c:v>
                </c:pt>
                <c:pt idx="13">
                  <c:v>3839.6626560000004</c:v>
                </c:pt>
                <c:pt idx="14">
                  <c:v>1802.3316480000003</c:v>
                </c:pt>
                <c:pt idx="15">
                  <c:v>2238.1202880000005</c:v>
                </c:pt>
                <c:pt idx="16">
                  <c:v>839.8823040000002</c:v>
                </c:pt>
                <c:pt idx="17">
                  <c:v>2644.2236159999993</c:v>
                </c:pt>
                <c:pt idx="18">
                  <c:v>3835.1</c:v>
                </c:pt>
                <c:pt idx="19">
                  <c:v>2438.6</c:v>
                </c:pt>
                <c:pt idx="20">
                  <c:v>1629.1</c:v>
                </c:pt>
                <c:pt idx="21">
                  <c:v>1328.6</c:v>
                </c:pt>
                <c:pt idx="22">
                  <c:v>1450.6240320000002</c:v>
                </c:pt>
                <c:pt idx="23">
                  <c:v>3263.301648000001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 2565 )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Y.37'!$E$5:$E$28</c:f>
              <c:numCache>
                <c:ptCount val="24"/>
                <c:pt idx="0">
                  <c:v>2705.2757013333326</c:v>
                </c:pt>
                <c:pt idx="1">
                  <c:v>2705.2757013333326</c:v>
                </c:pt>
                <c:pt idx="2">
                  <c:v>2705.2757013333326</c:v>
                </c:pt>
                <c:pt idx="3">
                  <c:v>2705.2757013333326</c:v>
                </c:pt>
                <c:pt idx="4">
                  <c:v>2705.2757013333326</c:v>
                </c:pt>
                <c:pt idx="5">
                  <c:v>2705.2757013333326</c:v>
                </c:pt>
                <c:pt idx="6">
                  <c:v>2705.2757013333326</c:v>
                </c:pt>
                <c:pt idx="7">
                  <c:v>2705.2757013333326</c:v>
                </c:pt>
                <c:pt idx="8">
                  <c:v>2705.2757013333326</c:v>
                </c:pt>
                <c:pt idx="9">
                  <c:v>2705.2757013333326</c:v>
                </c:pt>
                <c:pt idx="10">
                  <c:v>2705.2757013333326</c:v>
                </c:pt>
                <c:pt idx="11">
                  <c:v>2705.2757013333326</c:v>
                </c:pt>
                <c:pt idx="12">
                  <c:v>2705.2757013333326</c:v>
                </c:pt>
                <c:pt idx="13">
                  <c:v>2705.2757013333326</c:v>
                </c:pt>
                <c:pt idx="14">
                  <c:v>2705.2757013333326</c:v>
                </c:pt>
                <c:pt idx="15">
                  <c:v>2705.2757013333326</c:v>
                </c:pt>
                <c:pt idx="16">
                  <c:v>2705.2757013333326</c:v>
                </c:pt>
                <c:pt idx="17">
                  <c:v>2705.2757013333326</c:v>
                </c:pt>
                <c:pt idx="18">
                  <c:v>2705.2757013333326</c:v>
                </c:pt>
                <c:pt idx="19">
                  <c:v>2705.2757013333326</c:v>
                </c:pt>
                <c:pt idx="20">
                  <c:v>2705.2757013333326</c:v>
                </c:pt>
                <c:pt idx="21">
                  <c:v>2705.2757013333326</c:v>
                </c:pt>
                <c:pt idx="22">
                  <c:v>2705.2757013333326</c:v>
                </c:pt>
                <c:pt idx="23">
                  <c:v>2705.2757013333326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Y.37'!$D$5:$D$29</c:f>
              <c:numCache>
                <c:ptCount val="25"/>
                <c:pt idx="24">
                  <c:v>1821.226031999997</c:v>
                </c:pt>
              </c:numCache>
            </c:numRef>
          </c:val>
          <c:smooth val="0"/>
        </c:ser>
        <c:marker val="1"/>
        <c:axId val="29711604"/>
        <c:axId val="66077845"/>
      </c:line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077845"/>
        <c:crossesAt val="0"/>
        <c:auto val="1"/>
        <c:lblOffset val="100"/>
        <c:tickLblSkip val="1"/>
        <c:noMultiLvlLbl val="0"/>
      </c:catAx>
      <c:valAx>
        <c:axId val="6607784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711604"/>
        <c:crossesAt val="1"/>
        <c:crossBetween val="between"/>
        <c:dispUnits/>
        <c:majorUnit val="10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0.5645</cdr:x>
      <cdr:y>0.56825</cdr:y>
    </cdr:from>
    <cdr:to>
      <cdr:x>0.69975</cdr:x>
      <cdr:y>0.6015</cdr:y>
    </cdr:to>
    <cdr:sp>
      <cdr:nvSpPr>
        <cdr:cNvPr id="1" name="TextBox 1"/>
        <cdr:cNvSpPr txBox="1">
          <a:spLocks noChangeArrowheads="1"/>
        </cdr:cNvSpPr>
      </cdr:nvSpPr>
      <cdr:spPr>
        <a:xfrm>
          <a:off x="5305425" y="3505200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2705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0.70225</cdr:x>
      <cdr:y>0.48775</cdr:y>
    </cdr:from>
    <cdr:to>
      <cdr:x>0.844</cdr:x>
      <cdr:y>0.5205</cdr:y>
    </cdr:to>
    <cdr:sp>
      <cdr:nvSpPr>
        <cdr:cNvPr id="2" name="TextBox 1"/>
        <cdr:cNvSpPr txBox="1">
          <a:spLocks noChangeArrowheads="1"/>
        </cdr:cNvSpPr>
      </cdr:nvSpPr>
      <cdr:spPr>
        <a:xfrm>
          <a:off x="6600825" y="3009900"/>
          <a:ext cx="133350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3999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0.4245</cdr:x>
      <cdr:y>0.65675</cdr:y>
    </cdr:from>
    <cdr:to>
      <cdr:x>0.56625</cdr:x>
      <cdr:y>0.6915</cdr:y>
    </cdr:to>
    <cdr:sp>
      <cdr:nvSpPr>
        <cdr:cNvPr id="3" name="TextBox 1"/>
        <cdr:cNvSpPr txBox="1">
          <a:spLocks noChangeArrowheads="1"/>
        </cdr:cNvSpPr>
      </cdr:nvSpPr>
      <cdr:spPr>
        <a:xfrm>
          <a:off x="3981450" y="4048125"/>
          <a:ext cx="133350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1411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0.47825</cdr:y>
    </cdr:from>
    <cdr:to>
      <cdr:x>0.247</cdr:x>
      <cdr:y>0.62225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28775" y="2943225"/>
          <a:ext cx="685800" cy="8858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20">
      <selection activeCell="O32" sqref="O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9">
        <v>2318.76</v>
      </c>
      <c r="D5" s="60"/>
      <c r="E5" s="61">
        <f aca="true" t="shared" si="0" ref="E5:E28">$C$75</f>
        <v>2705.2757013333326</v>
      </c>
      <c r="F5" s="62">
        <f aca="true" t="shared" si="1" ref="F5:F28">+$C$78</f>
        <v>1411.4543851304284</v>
      </c>
      <c r="G5" s="63">
        <f aca="true" t="shared" si="2" ref="G5:G28">$C$76</f>
        <v>1293.8213162029042</v>
      </c>
      <c r="H5" s="64">
        <f aca="true" t="shared" si="3" ref="H5:H28">+$C$79</f>
        <v>3999.0970175362368</v>
      </c>
      <c r="I5" s="2">
        <v>1</v>
      </c>
    </row>
    <row r="6" spans="2:9" ht="11.25">
      <c r="B6" s="22">
        <v>2543</v>
      </c>
      <c r="C6" s="65">
        <v>2643.13</v>
      </c>
      <c r="D6" s="60"/>
      <c r="E6" s="66">
        <f t="shared" si="0"/>
        <v>2705.2757013333326</v>
      </c>
      <c r="F6" s="67">
        <f t="shared" si="1"/>
        <v>1411.4543851304284</v>
      </c>
      <c r="G6" s="68">
        <f t="shared" si="2"/>
        <v>1293.8213162029042</v>
      </c>
      <c r="H6" s="69">
        <f t="shared" si="3"/>
        <v>3999.0970175362368</v>
      </c>
      <c r="I6" s="2">
        <f>I5+1</f>
        <v>2</v>
      </c>
    </row>
    <row r="7" spans="2:9" ht="11.25">
      <c r="B7" s="22">
        <v>2544</v>
      </c>
      <c r="C7" s="65">
        <v>3591.39</v>
      </c>
      <c r="D7" s="60"/>
      <c r="E7" s="66">
        <f t="shared" si="0"/>
        <v>2705.2757013333326</v>
      </c>
      <c r="F7" s="67">
        <f t="shared" si="1"/>
        <v>1411.4543851304284</v>
      </c>
      <c r="G7" s="68">
        <f t="shared" si="2"/>
        <v>1293.8213162029042</v>
      </c>
      <c r="H7" s="69">
        <f t="shared" si="3"/>
        <v>3999.0970175362368</v>
      </c>
      <c r="I7" s="2">
        <f aca="true" t="shared" si="4" ref="I7:I27">I6+1</f>
        <v>3</v>
      </c>
    </row>
    <row r="8" spans="2:9" ht="11.25">
      <c r="B8" s="22">
        <v>2545</v>
      </c>
      <c r="C8" s="65">
        <v>4082.93</v>
      </c>
      <c r="D8" s="60"/>
      <c r="E8" s="66">
        <f t="shared" si="0"/>
        <v>2705.2757013333326</v>
      </c>
      <c r="F8" s="67">
        <f t="shared" si="1"/>
        <v>1411.4543851304284</v>
      </c>
      <c r="G8" s="68">
        <f t="shared" si="2"/>
        <v>1293.8213162029042</v>
      </c>
      <c r="H8" s="69">
        <f t="shared" si="3"/>
        <v>3999.0970175362368</v>
      </c>
      <c r="I8" s="2">
        <f t="shared" si="4"/>
        <v>4</v>
      </c>
    </row>
    <row r="9" spans="2:9" ht="11.25">
      <c r="B9" s="22">
        <v>2546</v>
      </c>
      <c r="C9" s="65">
        <v>2250.75</v>
      </c>
      <c r="D9" s="60"/>
      <c r="E9" s="66">
        <f t="shared" si="0"/>
        <v>2705.2757013333326</v>
      </c>
      <c r="F9" s="67">
        <f t="shared" si="1"/>
        <v>1411.4543851304284</v>
      </c>
      <c r="G9" s="68">
        <f t="shared" si="2"/>
        <v>1293.8213162029042</v>
      </c>
      <c r="H9" s="69">
        <f t="shared" si="3"/>
        <v>3999.0970175362368</v>
      </c>
      <c r="I9" s="2">
        <f t="shared" si="4"/>
        <v>5</v>
      </c>
    </row>
    <row r="10" spans="2:9" ht="11.25">
      <c r="B10" s="22">
        <v>2547</v>
      </c>
      <c r="C10" s="65">
        <v>2537.72</v>
      </c>
      <c r="D10" s="60"/>
      <c r="E10" s="66">
        <f t="shared" si="0"/>
        <v>2705.2757013333326</v>
      </c>
      <c r="F10" s="67">
        <f t="shared" si="1"/>
        <v>1411.4543851304284</v>
      </c>
      <c r="G10" s="68">
        <f t="shared" si="2"/>
        <v>1293.8213162029042</v>
      </c>
      <c r="H10" s="69">
        <f t="shared" si="3"/>
        <v>3999.0970175362368</v>
      </c>
      <c r="I10" s="2">
        <f t="shared" si="4"/>
        <v>6</v>
      </c>
    </row>
    <row r="11" spans="2:9" ht="11.25">
      <c r="B11" s="22">
        <v>2548</v>
      </c>
      <c r="C11" s="65">
        <v>2957.0788800000005</v>
      </c>
      <c r="D11" s="60"/>
      <c r="E11" s="66">
        <f t="shared" si="0"/>
        <v>2705.2757013333326</v>
      </c>
      <c r="F11" s="67">
        <f t="shared" si="1"/>
        <v>1411.4543851304284</v>
      </c>
      <c r="G11" s="68">
        <f t="shared" si="2"/>
        <v>1293.8213162029042</v>
      </c>
      <c r="H11" s="69">
        <f t="shared" si="3"/>
        <v>3999.0970175362368</v>
      </c>
      <c r="I11" s="2">
        <f t="shared" si="4"/>
        <v>7</v>
      </c>
    </row>
    <row r="12" spans="2:9" ht="11.25">
      <c r="B12" s="22">
        <v>2549</v>
      </c>
      <c r="C12" s="65">
        <v>4200.350688</v>
      </c>
      <c r="D12" s="60"/>
      <c r="E12" s="66">
        <f t="shared" si="0"/>
        <v>2705.2757013333326</v>
      </c>
      <c r="F12" s="67">
        <f t="shared" si="1"/>
        <v>1411.4543851304284</v>
      </c>
      <c r="G12" s="68">
        <f t="shared" si="2"/>
        <v>1293.8213162029042</v>
      </c>
      <c r="H12" s="69">
        <f t="shared" si="3"/>
        <v>3999.0970175362368</v>
      </c>
      <c r="I12" s="2">
        <f t="shared" si="4"/>
        <v>8</v>
      </c>
    </row>
    <row r="13" spans="2:9" ht="11.25">
      <c r="B13" s="22">
        <v>2550</v>
      </c>
      <c r="C13" s="65">
        <v>1667.514816</v>
      </c>
      <c r="D13" s="60"/>
      <c r="E13" s="66">
        <f t="shared" si="0"/>
        <v>2705.2757013333326</v>
      </c>
      <c r="F13" s="67">
        <f t="shared" si="1"/>
        <v>1411.4543851304284</v>
      </c>
      <c r="G13" s="68">
        <f t="shared" si="2"/>
        <v>1293.8213162029042</v>
      </c>
      <c r="H13" s="69">
        <f t="shared" si="3"/>
        <v>3999.0970175362368</v>
      </c>
      <c r="I13" s="2">
        <f t="shared" si="4"/>
        <v>9</v>
      </c>
    </row>
    <row r="14" spans="2:9" ht="11.25">
      <c r="B14" s="22">
        <v>2551</v>
      </c>
      <c r="C14" s="65">
        <v>2363.83</v>
      </c>
      <c r="D14" s="60"/>
      <c r="E14" s="66">
        <f t="shared" si="0"/>
        <v>2705.2757013333326</v>
      </c>
      <c r="F14" s="67">
        <f t="shared" si="1"/>
        <v>1411.4543851304284</v>
      </c>
      <c r="G14" s="68">
        <f t="shared" si="2"/>
        <v>1293.8213162029042</v>
      </c>
      <c r="H14" s="69">
        <f t="shared" si="3"/>
        <v>3999.0970175362368</v>
      </c>
      <c r="I14" s="2">
        <f t="shared" si="4"/>
        <v>10</v>
      </c>
    </row>
    <row r="15" spans="2:9" ht="11.25">
      <c r="B15" s="22">
        <v>2552</v>
      </c>
      <c r="C15" s="65">
        <v>1713.82</v>
      </c>
      <c r="D15" s="60"/>
      <c r="E15" s="66">
        <f t="shared" si="0"/>
        <v>2705.2757013333326</v>
      </c>
      <c r="F15" s="67">
        <f t="shared" si="1"/>
        <v>1411.4543851304284</v>
      </c>
      <c r="G15" s="68">
        <f t="shared" si="2"/>
        <v>1293.8213162029042</v>
      </c>
      <c r="H15" s="69">
        <f t="shared" si="3"/>
        <v>3999.0970175362368</v>
      </c>
      <c r="I15" s="2">
        <f t="shared" si="4"/>
        <v>11</v>
      </c>
    </row>
    <row r="16" spans="2:9" ht="11.25">
      <c r="B16" s="22">
        <v>2553</v>
      </c>
      <c r="C16" s="65">
        <v>2263.6644479999995</v>
      </c>
      <c r="D16" s="60"/>
      <c r="E16" s="66">
        <f t="shared" si="0"/>
        <v>2705.2757013333326</v>
      </c>
      <c r="F16" s="67">
        <f t="shared" si="1"/>
        <v>1411.4543851304284</v>
      </c>
      <c r="G16" s="68">
        <f t="shared" si="2"/>
        <v>1293.8213162029042</v>
      </c>
      <c r="H16" s="69">
        <f t="shared" si="3"/>
        <v>3999.0970175362368</v>
      </c>
      <c r="I16" s="2">
        <f t="shared" si="4"/>
        <v>12</v>
      </c>
    </row>
    <row r="17" spans="2:9" ht="11.25">
      <c r="B17" s="22">
        <v>2554</v>
      </c>
      <c r="C17" s="65">
        <v>7026.131808000002</v>
      </c>
      <c r="D17" s="60"/>
      <c r="E17" s="66">
        <f t="shared" si="0"/>
        <v>2705.2757013333326</v>
      </c>
      <c r="F17" s="67">
        <f t="shared" si="1"/>
        <v>1411.4543851304284</v>
      </c>
      <c r="G17" s="68">
        <f t="shared" si="2"/>
        <v>1293.8213162029042</v>
      </c>
      <c r="H17" s="69">
        <f t="shared" si="3"/>
        <v>3999.0970175362368</v>
      </c>
      <c r="I17" s="2">
        <f t="shared" si="4"/>
        <v>13</v>
      </c>
    </row>
    <row r="18" spans="2:9" ht="11.25">
      <c r="B18" s="22">
        <v>2555</v>
      </c>
      <c r="C18" s="65">
        <v>3839.6626560000004</v>
      </c>
      <c r="D18" s="60"/>
      <c r="E18" s="66">
        <f t="shared" si="0"/>
        <v>2705.2757013333326</v>
      </c>
      <c r="F18" s="67">
        <f t="shared" si="1"/>
        <v>1411.4543851304284</v>
      </c>
      <c r="G18" s="68">
        <f t="shared" si="2"/>
        <v>1293.8213162029042</v>
      </c>
      <c r="H18" s="69">
        <f t="shared" si="3"/>
        <v>3999.0970175362368</v>
      </c>
      <c r="I18" s="2">
        <f t="shared" si="4"/>
        <v>14</v>
      </c>
    </row>
    <row r="19" spans="2:9" ht="11.25">
      <c r="B19" s="22">
        <v>2556</v>
      </c>
      <c r="C19" s="65">
        <v>1802.3316480000003</v>
      </c>
      <c r="D19" s="60"/>
      <c r="E19" s="66">
        <f t="shared" si="0"/>
        <v>2705.2757013333326</v>
      </c>
      <c r="F19" s="67">
        <f t="shared" si="1"/>
        <v>1411.4543851304284</v>
      </c>
      <c r="G19" s="68">
        <f t="shared" si="2"/>
        <v>1293.8213162029042</v>
      </c>
      <c r="H19" s="69">
        <f t="shared" si="3"/>
        <v>3999.0970175362368</v>
      </c>
      <c r="I19" s="2">
        <f t="shared" si="4"/>
        <v>15</v>
      </c>
    </row>
    <row r="20" spans="2:9" ht="11.25">
      <c r="B20" s="22">
        <v>2557</v>
      </c>
      <c r="C20" s="65">
        <v>2238.1202880000005</v>
      </c>
      <c r="D20" s="60"/>
      <c r="E20" s="66">
        <f t="shared" si="0"/>
        <v>2705.2757013333326</v>
      </c>
      <c r="F20" s="67">
        <f t="shared" si="1"/>
        <v>1411.4543851304284</v>
      </c>
      <c r="G20" s="68">
        <f t="shared" si="2"/>
        <v>1293.8213162029042</v>
      </c>
      <c r="H20" s="69">
        <f t="shared" si="3"/>
        <v>3999.0970175362368</v>
      </c>
      <c r="I20" s="2">
        <f t="shared" si="4"/>
        <v>16</v>
      </c>
    </row>
    <row r="21" spans="2:9" ht="11.25">
      <c r="B21" s="22">
        <v>2558</v>
      </c>
      <c r="C21" s="70">
        <v>839.8823040000002</v>
      </c>
      <c r="D21" s="60"/>
      <c r="E21" s="66">
        <f t="shared" si="0"/>
        <v>2705.2757013333326</v>
      </c>
      <c r="F21" s="67">
        <f t="shared" si="1"/>
        <v>1411.4543851304284</v>
      </c>
      <c r="G21" s="68">
        <f t="shared" si="2"/>
        <v>1293.8213162029042</v>
      </c>
      <c r="H21" s="69">
        <f t="shared" si="3"/>
        <v>3999.0970175362368</v>
      </c>
      <c r="I21" s="2">
        <f t="shared" si="4"/>
        <v>17</v>
      </c>
    </row>
    <row r="22" spans="2:9" ht="11.25">
      <c r="B22" s="22">
        <v>2559</v>
      </c>
      <c r="C22" s="65">
        <v>2644.2236159999993</v>
      </c>
      <c r="D22" s="60"/>
      <c r="E22" s="66">
        <f t="shared" si="0"/>
        <v>2705.2757013333326</v>
      </c>
      <c r="F22" s="67">
        <f t="shared" si="1"/>
        <v>1411.4543851304284</v>
      </c>
      <c r="G22" s="68">
        <f t="shared" si="2"/>
        <v>1293.8213162029042</v>
      </c>
      <c r="H22" s="69">
        <f t="shared" si="3"/>
        <v>3999.0970175362368</v>
      </c>
      <c r="I22" s="2">
        <f t="shared" si="4"/>
        <v>18</v>
      </c>
    </row>
    <row r="23" spans="2:9" ht="11.25">
      <c r="B23" s="22">
        <v>2560</v>
      </c>
      <c r="C23" s="65">
        <v>3835.1</v>
      </c>
      <c r="D23" s="60"/>
      <c r="E23" s="66">
        <f t="shared" si="0"/>
        <v>2705.2757013333326</v>
      </c>
      <c r="F23" s="67">
        <f t="shared" si="1"/>
        <v>1411.4543851304284</v>
      </c>
      <c r="G23" s="68">
        <f t="shared" si="2"/>
        <v>1293.8213162029042</v>
      </c>
      <c r="H23" s="69">
        <f t="shared" si="3"/>
        <v>3999.0970175362368</v>
      </c>
      <c r="I23" s="2">
        <f t="shared" si="4"/>
        <v>19</v>
      </c>
    </row>
    <row r="24" spans="2:9" ht="11.25">
      <c r="B24" s="78">
        <v>2561</v>
      </c>
      <c r="C24" s="70">
        <v>2438.6</v>
      </c>
      <c r="D24" s="60"/>
      <c r="E24" s="66">
        <f t="shared" si="0"/>
        <v>2705.2757013333326</v>
      </c>
      <c r="F24" s="67">
        <f t="shared" si="1"/>
        <v>1411.4543851304284</v>
      </c>
      <c r="G24" s="68">
        <f t="shared" si="2"/>
        <v>1293.8213162029042</v>
      </c>
      <c r="H24" s="69">
        <f t="shared" si="3"/>
        <v>3999.0970175362368</v>
      </c>
      <c r="I24" s="2">
        <f t="shared" si="4"/>
        <v>20</v>
      </c>
    </row>
    <row r="25" spans="2:9" ht="11.25">
      <c r="B25" s="78">
        <v>2562</v>
      </c>
      <c r="C25" s="70">
        <v>1629.1</v>
      </c>
      <c r="D25" s="79"/>
      <c r="E25" s="66">
        <f t="shared" si="0"/>
        <v>2705.2757013333326</v>
      </c>
      <c r="F25" s="67">
        <f t="shared" si="1"/>
        <v>1411.4543851304284</v>
      </c>
      <c r="G25" s="68">
        <f t="shared" si="2"/>
        <v>1293.8213162029042</v>
      </c>
      <c r="H25" s="69">
        <f t="shared" si="3"/>
        <v>3999.0970175362368</v>
      </c>
      <c r="I25" s="2">
        <f t="shared" si="4"/>
        <v>21</v>
      </c>
    </row>
    <row r="26" spans="2:9" ht="11.25">
      <c r="B26" s="22">
        <v>2563</v>
      </c>
      <c r="C26" s="65">
        <v>1328.6</v>
      </c>
      <c r="D26" s="80"/>
      <c r="E26" s="66">
        <f t="shared" si="0"/>
        <v>2705.2757013333326</v>
      </c>
      <c r="F26" s="67">
        <f t="shared" si="1"/>
        <v>1411.4543851304284</v>
      </c>
      <c r="G26" s="68">
        <f t="shared" si="2"/>
        <v>1293.8213162029042</v>
      </c>
      <c r="H26" s="69">
        <f t="shared" si="3"/>
        <v>3999.0970175362368</v>
      </c>
      <c r="I26" s="2">
        <f t="shared" si="4"/>
        <v>22</v>
      </c>
    </row>
    <row r="27" spans="2:9" ht="11.25">
      <c r="B27" s="78">
        <v>2564</v>
      </c>
      <c r="C27" s="65">
        <v>1450.6240320000002</v>
      </c>
      <c r="D27" s="80"/>
      <c r="E27" s="66">
        <f t="shared" si="0"/>
        <v>2705.2757013333326</v>
      </c>
      <c r="F27" s="67">
        <f t="shared" si="1"/>
        <v>1411.4543851304284</v>
      </c>
      <c r="G27" s="68">
        <f t="shared" si="2"/>
        <v>1293.8213162029042</v>
      </c>
      <c r="H27" s="69">
        <f t="shared" si="3"/>
        <v>3999.0970175362368</v>
      </c>
      <c r="I27" s="2">
        <f t="shared" si="4"/>
        <v>23</v>
      </c>
    </row>
    <row r="28" spans="2:14" ht="11.25">
      <c r="B28" s="22">
        <v>2565</v>
      </c>
      <c r="C28" s="65">
        <v>3263.301648000001</v>
      </c>
      <c r="D28" s="60"/>
      <c r="E28" s="66">
        <f t="shared" si="0"/>
        <v>2705.2757013333326</v>
      </c>
      <c r="F28" s="67">
        <f t="shared" si="1"/>
        <v>1411.4543851304284</v>
      </c>
      <c r="G28" s="68">
        <f t="shared" si="2"/>
        <v>1293.8213162029042</v>
      </c>
      <c r="H28" s="69">
        <f t="shared" si="3"/>
        <v>3999.0970175362368</v>
      </c>
      <c r="K28" s="87" t="str">
        <f>'[1]std. - Y.1C'!$K$48:$N$48</f>
        <v>ปี 2565 ปริมาณน้ำสะสม 1 เม.ย.65 - 31 ม.ค.67</v>
      </c>
      <c r="L28" s="87"/>
      <c r="M28" s="87"/>
      <c r="N28" s="87"/>
    </row>
    <row r="29" spans="2:8" ht="11.25">
      <c r="B29" s="81">
        <v>2566</v>
      </c>
      <c r="C29" s="82">
        <v>1821.226031999997</v>
      </c>
      <c r="D29" s="83">
        <f>C29</f>
        <v>1821.226031999997</v>
      </c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K36" s="77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AVERAGE(C5:C28)</f>
        <v>2705.2757013333326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STDEV(C5:C28)</f>
        <v>1293.8213162029042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0.4782585802863739</v>
      </c>
      <c r="D77" s="38"/>
      <c r="E77" s="49">
        <f>C77*100</f>
        <v>47.82585802863739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18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1411.4543851304284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3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3999.0970175362368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2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spans="1:3" ht="11.25">
      <c r="A82" s="32"/>
      <c r="C82" s="2">
        <f>MAX(I5:I71)</f>
        <v>23</v>
      </c>
    </row>
    <row r="83" ht="11.25">
      <c r="C83" s="2">
        <f>COUNTIF(C5:C27,"&gt;4057")</f>
        <v>3</v>
      </c>
    </row>
    <row r="84" ht="11.25">
      <c r="C84" s="2">
        <f>COUNTIF(C5:C27,"&lt;1417")</f>
        <v>2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2024-02-23T07:27:03Z</dcterms:modified>
  <cp:category/>
  <cp:version/>
  <cp:contentType/>
  <cp:contentStatus/>
</cp:coreProperties>
</file>