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<sst xmlns="http://schemas.openxmlformats.org/spreadsheetml/2006/main" count="38" uniqueCount="23">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</sst>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น้ำควร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อ.ปง จ.พะเยา</a:t>
            </a:r>
          </a:p>
        </c:rich>
      </c:tx>
      <c:layout>
        <c:manualLayout>
          <c:xMode val="factor"/>
          <c:yMode val="factor"/>
          <c:x val="0.039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218"/>
          <c:w val="0.86275"/>
          <c:h val="0.62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Y.36'!$B$5:$B$29</c:f>
              <c:numCach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Y.36'!$C$5:$C$29</c:f>
              <c:numCache>
                <c:ptCount val="25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341.8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515.74</c:v>
                </c:pt>
                <c:pt idx="9">
                  <c:v>322.65</c:v>
                </c:pt>
                <c:pt idx="10">
                  <c:v>584.13</c:v>
                </c:pt>
                <c:pt idx="11">
                  <c:v>159.24</c:v>
                </c:pt>
                <c:pt idx="12">
                  <c:v>427.0674240000001</c:v>
                </c:pt>
                <c:pt idx="13">
                  <c:v>798.4560959999999</c:v>
                </c:pt>
                <c:pt idx="14">
                  <c:v>385.86585600000006</c:v>
                </c:pt>
                <c:pt idx="15">
                  <c:v>238.49251200000003</c:v>
                </c:pt>
                <c:pt idx="16">
                  <c:v>436.90752000000003</c:v>
                </c:pt>
                <c:pt idx="17">
                  <c:v>178.26004800000004</c:v>
                </c:pt>
                <c:pt idx="18">
                  <c:v>448.82121599999994</c:v>
                </c:pt>
                <c:pt idx="19">
                  <c:v>431.3</c:v>
                </c:pt>
                <c:pt idx="20">
                  <c:v>584.5</c:v>
                </c:pt>
                <c:pt idx="21">
                  <c:v>270.6</c:v>
                </c:pt>
                <c:pt idx="22">
                  <c:v>133.6</c:v>
                </c:pt>
                <c:pt idx="23">
                  <c:v>233.9498592</c:v>
                </c:pt>
                <c:pt idx="24">
                  <c:v>359.56854720000024</c:v>
                </c:pt>
              </c:numCache>
            </c:numRef>
          </c:val>
        </c:ser>
        <c:axId val="36582124"/>
        <c:axId val="60803661"/>
      </c:barChart>
      <c:lineChart>
        <c:grouping val="standard"/>
        <c:varyColors val="0"/>
        <c:ser>
          <c:idx val="1"/>
          <c:order val="1"/>
          <c:tx>
            <c:v>ค่าเฉลี่ย (2541 - 2564 )อยู่ระหว่างค่า+-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Y.36'!$E$5:$E$28</c:f>
              <c:numCache>
                <c:ptCount val="24"/>
                <c:pt idx="0">
                  <c:v>371.5560441333334</c:v>
                </c:pt>
                <c:pt idx="1">
                  <c:v>371.5560441333334</c:v>
                </c:pt>
                <c:pt idx="2">
                  <c:v>371.5560441333334</c:v>
                </c:pt>
                <c:pt idx="3">
                  <c:v>371.5560441333334</c:v>
                </c:pt>
                <c:pt idx="4">
                  <c:v>371.5560441333334</c:v>
                </c:pt>
                <c:pt idx="5">
                  <c:v>371.5560441333334</c:v>
                </c:pt>
                <c:pt idx="6">
                  <c:v>371.5560441333334</c:v>
                </c:pt>
                <c:pt idx="7">
                  <c:v>371.5560441333334</c:v>
                </c:pt>
                <c:pt idx="8">
                  <c:v>371.5560441333334</c:v>
                </c:pt>
                <c:pt idx="9">
                  <c:v>371.5560441333334</c:v>
                </c:pt>
                <c:pt idx="10">
                  <c:v>371.5560441333334</c:v>
                </c:pt>
                <c:pt idx="11">
                  <c:v>371.5560441333334</c:v>
                </c:pt>
                <c:pt idx="12">
                  <c:v>371.5560441333334</c:v>
                </c:pt>
                <c:pt idx="13">
                  <c:v>371.5560441333334</c:v>
                </c:pt>
                <c:pt idx="14">
                  <c:v>371.5560441333334</c:v>
                </c:pt>
                <c:pt idx="15">
                  <c:v>371.5560441333334</c:v>
                </c:pt>
                <c:pt idx="16">
                  <c:v>371.5560441333334</c:v>
                </c:pt>
                <c:pt idx="17">
                  <c:v>371.5560441333334</c:v>
                </c:pt>
                <c:pt idx="18">
                  <c:v>371.5560441333334</c:v>
                </c:pt>
                <c:pt idx="19">
                  <c:v>371.5560441333334</c:v>
                </c:pt>
                <c:pt idx="20">
                  <c:v>371.5560441333334</c:v>
                </c:pt>
                <c:pt idx="21">
                  <c:v>371.5560441333334</c:v>
                </c:pt>
                <c:pt idx="22">
                  <c:v>371.5560441333334</c:v>
                </c:pt>
                <c:pt idx="23">
                  <c:v>371.5560441333334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Y.36'!$H$5:$H$28</c:f>
              <c:numCache>
                <c:ptCount val="24"/>
                <c:pt idx="0">
                  <c:v>527.5967711961943</c:v>
                </c:pt>
                <c:pt idx="1">
                  <c:v>527.5967711961943</c:v>
                </c:pt>
                <c:pt idx="2">
                  <c:v>527.5967711961943</c:v>
                </c:pt>
                <c:pt idx="3">
                  <c:v>527.5967711961943</c:v>
                </c:pt>
                <c:pt idx="4">
                  <c:v>527.5967711961943</c:v>
                </c:pt>
                <c:pt idx="5">
                  <c:v>527.5967711961943</c:v>
                </c:pt>
                <c:pt idx="6">
                  <c:v>527.5967711961943</c:v>
                </c:pt>
                <c:pt idx="7">
                  <c:v>527.5967711961943</c:v>
                </c:pt>
                <c:pt idx="8">
                  <c:v>527.5967711961943</c:v>
                </c:pt>
                <c:pt idx="9">
                  <c:v>527.5967711961943</c:v>
                </c:pt>
                <c:pt idx="10">
                  <c:v>527.5967711961943</c:v>
                </c:pt>
                <c:pt idx="11">
                  <c:v>527.5967711961943</c:v>
                </c:pt>
                <c:pt idx="12">
                  <c:v>527.5967711961943</c:v>
                </c:pt>
                <c:pt idx="13">
                  <c:v>527.5967711961943</c:v>
                </c:pt>
                <c:pt idx="14">
                  <c:v>527.5967711961943</c:v>
                </c:pt>
                <c:pt idx="15">
                  <c:v>527.5967711961943</c:v>
                </c:pt>
                <c:pt idx="16">
                  <c:v>527.5967711961943</c:v>
                </c:pt>
                <c:pt idx="17">
                  <c:v>527.5967711961943</c:v>
                </c:pt>
                <c:pt idx="18">
                  <c:v>527.5967711961943</c:v>
                </c:pt>
                <c:pt idx="19">
                  <c:v>527.5967711961943</c:v>
                </c:pt>
                <c:pt idx="20">
                  <c:v>527.5967711961943</c:v>
                </c:pt>
                <c:pt idx="21">
                  <c:v>527.5967711961943</c:v>
                </c:pt>
                <c:pt idx="22">
                  <c:v>527.5967711961943</c:v>
                </c:pt>
                <c:pt idx="23">
                  <c:v>527.5967711961943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Y.36'!$F$5:$F$28</c:f>
              <c:numCache>
                <c:ptCount val="24"/>
                <c:pt idx="0">
                  <c:v>215.51531707047252</c:v>
                </c:pt>
                <c:pt idx="1">
                  <c:v>215.51531707047252</c:v>
                </c:pt>
                <c:pt idx="2">
                  <c:v>215.51531707047252</c:v>
                </c:pt>
                <c:pt idx="3">
                  <c:v>215.51531707047252</c:v>
                </c:pt>
                <c:pt idx="4">
                  <c:v>215.51531707047252</c:v>
                </c:pt>
                <c:pt idx="5">
                  <c:v>215.51531707047252</c:v>
                </c:pt>
                <c:pt idx="6">
                  <c:v>215.51531707047252</c:v>
                </c:pt>
                <c:pt idx="7">
                  <c:v>215.51531707047252</c:v>
                </c:pt>
                <c:pt idx="8">
                  <c:v>215.51531707047252</c:v>
                </c:pt>
                <c:pt idx="9">
                  <c:v>215.51531707047252</c:v>
                </c:pt>
                <c:pt idx="10">
                  <c:v>215.51531707047252</c:v>
                </c:pt>
                <c:pt idx="11">
                  <c:v>215.51531707047252</c:v>
                </c:pt>
                <c:pt idx="12">
                  <c:v>215.51531707047252</c:v>
                </c:pt>
                <c:pt idx="13">
                  <c:v>215.51531707047252</c:v>
                </c:pt>
                <c:pt idx="14">
                  <c:v>215.51531707047252</c:v>
                </c:pt>
                <c:pt idx="15">
                  <c:v>215.51531707047252</c:v>
                </c:pt>
                <c:pt idx="16">
                  <c:v>215.51531707047252</c:v>
                </c:pt>
                <c:pt idx="17">
                  <c:v>215.51531707047252</c:v>
                </c:pt>
                <c:pt idx="18">
                  <c:v>215.51531707047252</c:v>
                </c:pt>
                <c:pt idx="19">
                  <c:v>215.51531707047252</c:v>
                </c:pt>
                <c:pt idx="20">
                  <c:v>215.51531707047252</c:v>
                </c:pt>
                <c:pt idx="21">
                  <c:v>215.51531707047252</c:v>
                </c:pt>
                <c:pt idx="22">
                  <c:v>215.51531707047252</c:v>
                </c:pt>
                <c:pt idx="23">
                  <c:v>215.51531707047252</c:v>
                </c:pt>
              </c:numCache>
            </c:numRef>
          </c:val>
          <c:smooth val="0"/>
        </c:ser>
        <c:axId val="36582124"/>
        <c:axId val="60803661"/>
      </c:line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803661"/>
        <c:crossesAt val="0"/>
        <c:auto val="1"/>
        <c:lblOffset val="100"/>
        <c:tickLblSkip val="1"/>
        <c:noMultiLvlLbl val="0"/>
      </c:catAx>
      <c:valAx>
        <c:axId val="60803661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582124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85725"/>
          <c:w val="0.903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น้ำควร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ปง จ.พะเยา</a:t>
            </a:r>
          </a:p>
        </c:rich>
      </c:tx>
      <c:layout>
        <c:manualLayout>
          <c:xMode val="factor"/>
          <c:yMode val="factor"/>
          <c:x val="0.04375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23175"/>
          <c:w val="0.85825"/>
          <c:h val="0.70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Y.36'!$B$5:$B$29</c:f>
              <c:numCach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Y.36'!$C$5:$C$28</c:f>
              <c:numCache>
                <c:ptCount val="24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341.8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515.74</c:v>
                </c:pt>
                <c:pt idx="9">
                  <c:v>322.65</c:v>
                </c:pt>
                <c:pt idx="10">
                  <c:v>584.13</c:v>
                </c:pt>
                <c:pt idx="11">
                  <c:v>159.24</c:v>
                </c:pt>
                <c:pt idx="12">
                  <c:v>427.0674240000001</c:v>
                </c:pt>
                <c:pt idx="13">
                  <c:v>798.4560959999999</c:v>
                </c:pt>
                <c:pt idx="14">
                  <c:v>385.86585600000006</c:v>
                </c:pt>
                <c:pt idx="15">
                  <c:v>238.49251200000003</c:v>
                </c:pt>
                <c:pt idx="16">
                  <c:v>436.90752000000003</c:v>
                </c:pt>
                <c:pt idx="17">
                  <c:v>178.26004800000004</c:v>
                </c:pt>
                <c:pt idx="18">
                  <c:v>448.82121599999994</c:v>
                </c:pt>
                <c:pt idx="19">
                  <c:v>431.3</c:v>
                </c:pt>
                <c:pt idx="20">
                  <c:v>584.5</c:v>
                </c:pt>
                <c:pt idx="21">
                  <c:v>270.6</c:v>
                </c:pt>
                <c:pt idx="22">
                  <c:v>133.6</c:v>
                </c:pt>
                <c:pt idx="23">
                  <c:v>233.9498592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(2541 -  2564 ) 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Y.36'!$B$5:$B$29</c:f>
              <c:numCach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Y.36'!$E$5:$E$28</c:f>
              <c:numCache>
                <c:ptCount val="24"/>
                <c:pt idx="0">
                  <c:v>371.5560441333334</c:v>
                </c:pt>
                <c:pt idx="1">
                  <c:v>371.5560441333334</c:v>
                </c:pt>
                <c:pt idx="2">
                  <c:v>371.5560441333334</c:v>
                </c:pt>
                <c:pt idx="3">
                  <c:v>371.5560441333334</c:v>
                </c:pt>
                <c:pt idx="4">
                  <c:v>371.5560441333334</c:v>
                </c:pt>
                <c:pt idx="5">
                  <c:v>371.5560441333334</c:v>
                </c:pt>
                <c:pt idx="6">
                  <c:v>371.5560441333334</c:v>
                </c:pt>
                <c:pt idx="7">
                  <c:v>371.5560441333334</c:v>
                </c:pt>
                <c:pt idx="8">
                  <c:v>371.5560441333334</c:v>
                </c:pt>
                <c:pt idx="9">
                  <c:v>371.5560441333334</c:v>
                </c:pt>
                <c:pt idx="10">
                  <c:v>371.5560441333334</c:v>
                </c:pt>
                <c:pt idx="11">
                  <c:v>371.5560441333334</c:v>
                </c:pt>
                <c:pt idx="12">
                  <c:v>371.5560441333334</c:v>
                </c:pt>
                <c:pt idx="13">
                  <c:v>371.5560441333334</c:v>
                </c:pt>
                <c:pt idx="14">
                  <c:v>371.5560441333334</c:v>
                </c:pt>
                <c:pt idx="15">
                  <c:v>371.5560441333334</c:v>
                </c:pt>
                <c:pt idx="16">
                  <c:v>371.5560441333334</c:v>
                </c:pt>
                <c:pt idx="17">
                  <c:v>371.5560441333334</c:v>
                </c:pt>
                <c:pt idx="18">
                  <c:v>371.5560441333334</c:v>
                </c:pt>
                <c:pt idx="19">
                  <c:v>371.5560441333334</c:v>
                </c:pt>
                <c:pt idx="20">
                  <c:v>371.5560441333334</c:v>
                </c:pt>
                <c:pt idx="21">
                  <c:v>371.5560441333334</c:v>
                </c:pt>
                <c:pt idx="22">
                  <c:v>371.5560441333334</c:v>
                </c:pt>
                <c:pt idx="23">
                  <c:v>371.5560441333334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Y.36'!$B$5:$B$29</c:f>
              <c:numCach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Y.36'!$D$5:$D$29</c:f>
              <c:numCache>
                <c:ptCount val="25"/>
                <c:pt idx="24">
                  <c:v>359.56854720000024</c:v>
                </c:pt>
              </c:numCache>
            </c:numRef>
          </c:val>
          <c:smooth val="0"/>
        </c:ser>
        <c:marker val="1"/>
        <c:axId val="10362038"/>
        <c:axId val="26149479"/>
      </c:line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149479"/>
        <c:crossesAt val="0"/>
        <c:auto val="1"/>
        <c:lblOffset val="100"/>
        <c:tickLblSkip val="1"/>
        <c:noMultiLvlLbl val="0"/>
      </c:catAx>
      <c:valAx>
        <c:axId val="2614947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362038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67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0.2535</cdr:x>
      <cdr:y>0.5955</cdr:y>
    </cdr:from>
    <cdr:to>
      <cdr:x>0.388</cdr:x>
      <cdr:y>0.629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667125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0.5895</cdr:x>
      <cdr:y>0.52375</cdr:y>
    </cdr:from>
    <cdr:to>
      <cdr:x>0.73075</cdr:x>
      <cdr:y>0.55725</cdr:y>
    </cdr:to>
    <cdr:sp>
      <cdr:nvSpPr>
        <cdr:cNvPr id="2" name="TextBox 1"/>
        <cdr:cNvSpPr txBox="1">
          <a:spLocks noChangeArrowheads="1"/>
        </cdr:cNvSpPr>
      </cdr:nvSpPr>
      <cdr:spPr>
        <a:xfrm>
          <a:off x="5534025" y="3228975"/>
          <a:ext cx="1323975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528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0.27225</cdr:x>
      <cdr:y>0.6615</cdr:y>
    </cdr:from>
    <cdr:to>
      <cdr:x>0.415</cdr:x>
      <cdr:y>0.6965</cdr:y>
    </cdr:to>
    <cdr:sp>
      <cdr:nvSpPr>
        <cdr:cNvPr id="3" name="TextBox 1"/>
        <cdr:cNvSpPr txBox="1">
          <a:spLocks noChangeArrowheads="1"/>
        </cdr:cNvSpPr>
      </cdr:nvSpPr>
      <cdr:spPr>
        <a:xfrm>
          <a:off x="2552700" y="4076700"/>
          <a:ext cx="13430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216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0.5005</cdr:y>
    </cdr:from>
    <cdr:to>
      <cdr:x>0.2255</cdr:x>
      <cdr:y>0.6745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76400" y="3086100"/>
          <a:ext cx="438150" cy="1076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17">
      <selection activeCell="K30" sqref="K3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2541</v>
      </c>
      <c r="C5" s="59">
        <v>151.185</v>
      </c>
      <c r="D5" s="60"/>
      <c r="E5" s="61">
        <f aca="true" t="shared" si="0" ref="E5:E28">$C$74</f>
        <v>371.5560441333334</v>
      </c>
      <c r="F5" s="62">
        <f aca="true" t="shared" si="1" ref="F5:F28">+$C$77</f>
        <v>215.51531707047252</v>
      </c>
      <c r="G5" s="63">
        <f aca="true" t="shared" si="2" ref="G5:G28">$C$75</f>
        <v>156.04072706286087</v>
      </c>
      <c r="H5" s="64">
        <f aca="true" t="shared" si="3" ref="H5:H28">+$C$78</f>
        <v>527.5967711961943</v>
      </c>
      <c r="I5" s="2">
        <v>1</v>
      </c>
    </row>
    <row r="6" spans="2:9" ht="11.25">
      <c r="B6" s="22">
        <v>2542</v>
      </c>
      <c r="C6" s="65">
        <v>387.571</v>
      </c>
      <c r="D6" s="60"/>
      <c r="E6" s="66">
        <f t="shared" si="0"/>
        <v>371.5560441333334</v>
      </c>
      <c r="F6" s="67">
        <f t="shared" si="1"/>
        <v>215.51531707047252</v>
      </c>
      <c r="G6" s="68">
        <f t="shared" si="2"/>
        <v>156.04072706286087</v>
      </c>
      <c r="H6" s="69">
        <f t="shared" si="3"/>
        <v>527.5967711961943</v>
      </c>
      <c r="I6" s="2">
        <f>I5+1</f>
        <v>2</v>
      </c>
    </row>
    <row r="7" spans="2:9" ht="11.25">
      <c r="B7" s="22">
        <v>2543</v>
      </c>
      <c r="C7" s="65">
        <v>347.05699999999996</v>
      </c>
      <c r="D7" s="60"/>
      <c r="E7" s="66">
        <f t="shared" si="0"/>
        <v>371.5560441333334</v>
      </c>
      <c r="F7" s="67">
        <f t="shared" si="1"/>
        <v>215.51531707047252</v>
      </c>
      <c r="G7" s="68">
        <f t="shared" si="2"/>
        <v>156.04072706286087</v>
      </c>
      <c r="H7" s="69">
        <f t="shared" si="3"/>
        <v>527.5967711961943</v>
      </c>
      <c r="I7" s="2">
        <f aca="true" t="shared" si="4" ref="I7:I28">I6+1</f>
        <v>3</v>
      </c>
    </row>
    <row r="8" spans="2:9" ht="11.25">
      <c r="B8" s="22">
        <v>2544</v>
      </c>
      <c r="C8" s="65">
        <v>471.332</v>
      </c>
      <c r="D8" s="60"/>
      <c r="E8" s="66">
        <f t="shared" si="0"/>
        <v>371.5560441333334</v>
      </c>
      <c r="F8" s="67">
        <f t="shared" si="1"/>
        <v>215.51531707047252</v>
      </c>
      <c r="G8" s="68">
        <f t="shared" si="2"/>
        <v>156.04072706286087</v>
      </c>
      <c r="H8" s="69">
        <f t="shared" si="3"/>
        <v>527.5967711961943</v>
      </c>
      <c r="I8" s="2">
        <f t="shared" si="4"/>
        <v>4</v>
      </c>
    </row>
    <row r="9" spans="2:9" ht="11.25">
      <c r="B9" s="22">
        <v>2545</v>
      </c>
      <c r="C9" s="65">
        <v>341.8</v>
      </c>
      <c r="D9" s="60"/>
      <c r="E9" s="66">
        <f t="shared" si="0"/>
        <v>371.5560441333334</v>
      </c>
      <c r="F9" s="67">
        <f t="shared" si="1"/>
        <v>215.51531707047252</v>
      </c>
      <c r="G9" s="68">
        <f t="shared" si="2"/>
        <v>156.04072706286087</v>
      </c>
      <c r="H9" s="69">
        <f t="shared" si="3"/>
        <v>527.5967711961943</v>
      </c>
      <c r="I9" s="2">
        <f t="shared" si="4"/>
        <v>5</v>
      </c>
    </row>
    <row r="10" spans="2:9" ht="11.25">
      <c r="B10" s="22">
        <v>2546</v>
      </c>
      <c r="C10" s="65">
        <v>360.538</v>
      </c>
      <c r="D10" s="60"/>
      <c r="E10" s="66">
        <f t="shared" si="0"/>
        <v>371.5560441333334</v>
      </c>
      <c r="F10" s="67">
        <f t="shared" si="1"/>
        <v>215.51531707047252</v>
      </c>
      <c r="G10" s="68">
        <f t="shared" si="2"/>
        <v>156.04072706286087</v>
      </c>
      <c r="H10" s="69">
        <f t="shared" si="3"/>
        <v>527.5967711961943</v>
      </c>
      <c r="I10" s="2">
        <f t="shared" si="4"/>
        <v>6</v>
      </c>
    </row>
    <row r="11" spans="2:9" ht="11.25">
      <c r="B11" s="22">
        <v>2547</v>
      </c>
      <c r="C11" s="65">
        <v>347.819</v>
      </c>
      <c r="D11" s="60"/>
      <c r="E11" s="66">
        <f t="shared" si="0"/>
        <v>371.5560441333334</v>
      </c>
      <c r="F11" s="67">
        <f t="shared" si="1"/>
        <v>215.51531707047252</v>
      </c>
      <c r="G11" s="68">
        <f t="shared" si="2"/>
        <v>156.04072706286087</v>
      </c>
      <c r="H11" s="69">
        <f t="shared" si="3"/>
        <v>527.5967711961943</v>
      </c>
      <c r="I11" s="2">
        <f t="shared" si="4"/>
        <v>7</v>
      </c>
    </row>
    <row r="12" spans="2:9" ht="11.25">
      <c r="B12" s="22">
        <v>2548</v>
      </c>
      <c r="C12" s="65">
        <v>360.462528</v>
      </c>
      <c r="D12" s="60"/>
      <c r="E12" s="66">
        <f t="shared" si="0"/>
        <v>371.5560441333334</v>
      </c>
      <c r="F12" s="67">
        <f t="shared" si="1"/>
        <v>215.51531707047252</v>
      </c>
      <c r="G12" s="68">
        <f t="shared" si="2"/>
        <v>156.04072706286087</v>
      </c>
      <c r="H12" s="69">
        <f t="shared" si="3"/>
        <v>527.5967711961943</v>
      </c>
      <c r="I12" s="2">
        <f t="shared" si="4"/>
        <v>8</v>
      </c>
    </row>
    <row r="13" spans="2:9" ht="11.25">
      <c r="B13" s="22">
        <v>2549</v>
      </c>
      <c r="C13" s="65">
        <v>515.74</v>
      </c>
      <c r="D13" s="60"/>
      <c r="E13" s="66">
        <f t="shared" si="0"/>
        <v>371.5560441333334</v>
      </c>
      <c r="F13" s="67">
        <f t="shared" si="1"/>
        <v>215.51531707047252</v>
      </c>
      <c r="G13" s="68">
        <f t="shared" si="2"/>
        <v>156.04072706286087</v>
      </c>
      <c r="H13" s="69">
        <f t="shared" si="3"/>
        <v>527.5967711961943</v>
      </c>
      <c r="I13" s="2">
        <f t="shared" si="4"/>
        <v>9</v>
      </c>
    </row>
    <row r="14" spans="2:9" ht="11.25">
      <c r="B14" s="22">
        <v>2550</v>
      </c>
      <c r="C14" s="65">
        <v>322.65</v>
      </c>
      <c r="D14" s="60"/>
      <c r="E14" s="66">
        <f t="shared" si="0"/>
        <v>371.5560441333334</v>
      </c>
      <c r="F14" s="67">
        <f t="shared" si="1"/>
        <v>215.51531707047252</v>
      </c>
      <c r="G14" s="68">
        <f t="shared" si="2"/>
        <v>156.04072706286087</v>
      </c>
      <c r="H14" s="69">
        <f t="shared" si="3"/>
        <v>527.5967711961943</v>
      </c>
      <c r="I14" s="2">
        <f t="shared" si="4"/>
        <v>10</v>
      </c>
    </row>
    <row r="15" spans="2:9" ht="11.25">
      <c r="B15" s="22">
        <v>2551</v>
      </c>
      <c r="C15" s="65">
        <v>584.13</v>
      </c>
      <c r="D15" s="60"/>
      <c r="E15" s="66">
        <f t="shared" si="0"/>
        <v>371.5560441333334</v>
      </c>
      <c r="F15" s="67">
        <f t="shared" si="1"/>
        <v>215.51531707047252</v>
      </c>
      <c r="G15" s="68">
        <f t="shared" si="2"/>
        <v>156.04072706286087</v>
      </c>
      <c r="H15" s="69">
        <f t="shared" si="3"/>
        <v>527.5967711961943</v>
      </c>
      <c r="I15" s="2">
        <f t="shared" si="4"/>
        <v>11</v>
      </c>
    </row>
    <row r="16" spans="2:9" ht="11.25">
      <c r="B16" s="22">
        <v>2552</v>
      </c>
      <c r="C16" s="65">
        <v>159.24</v>
      </c>
      <c r="D16" s="60"/>
      <c r="E16" s="66">
        <f t="shared" si="0"/>
        <v>371.5560441333334</v>
      </c>
      <c r="F16" s="67">
        <f t="shared" si="1"/>
        <v>215.51531707047252</v>
      </c>
      <c r="G16" s="68">
        <f t="shared" si="2"/>
        <v>156.04072706286087</v>
      </c>
      <c r="H16" s="69">
        <f t="shared" si="3"/>
        <v>527.5967711961943</v>
      </c>
      <c r="I16" s="2">
        <f t="shared" si="4"/>
        <v>12</v>
      </c>
    </row>
    <row r="17" spans="2:9" ht="11.25">
      <c r="B17" s="22">
        <v>2553</v>
      </c>
      <c r="C17" s="65">
        <v>427.0674240000001</v>
      </c>
      <c r="D17" s="60"/>
      <c r="E17" s="66">
        <f t="shared" si="0"/>
        <v>371.5560441333334</v>
      </c>
      <c r="F17" s="67">
        <f t="shared" si="1"/>
        <v>215.51531707047252</v>
      </c>
      <c r="G17" s="68">
        <f t="shared" si="2"/>
        <v>156.04072706286087</v>
      </c>
      <c r="H17" s="69">
        <f t="shared" si="3"/>
        <v>527.5967711961943</v>
      </c>
      <c r="I17" s="2">
        <f t="shared" si="4"/>
        <v>13</v>
      </c>
    </row>
    <row r="18" spans="2:9" ht="11.25">
      <c r="B18" s="22">
        <v>2554</v>
      </c>
      <c r="C18" s="65">
        <v>798.4560959999999</v>
      </c>
      <c r="D18" s="60"/>
      <c r="E18" s="66">
        <f t="shared" si="0"/>
        <v>371.5560441333334</v>
      </c>
      <c r="F18" s="67">
        <f t="shared" si="1"/>
        <v>215.51531707047252</v>
      </c>
      <c r="G18" s="68">
        <f t="shared" si="2"/>
        <v>156.04072706286087</v>
      </c>
      <c r="H18" s="69">
        <f t="shared" si="3"/>
        <v>527.5967711961943</v>
      </c>
      <c r="I18" s="2">
        <f t="shared" si="4"/>
        <v>14</v>
      </c>
    </row>
    <row r="19" spans="2:9" ht="11.25">
      <c r="B19" s="22">
        <v>2555</v>
      </c>
      <c r="C19" s="65">
        <v>385.86585600000006</v>
      </c>
      <c r="D19" s="60"/>
      <c r="E19" s="66">
        <f t="shared" si="0"/>
        <v>371.5560441333334</v>
      </c>
      <c r="F19" s="67">
        <f t="shared" si="1"/>
        <v>215.51531707047252</v>
      </c>
      <c r="G19" s="68">
        <f t="shared" si="2"/>
        <v>156.04072706286087</v>
      </c>
      <c r="H19" s="69">
        <f t="shared" si="3"/>
        <v>527.5967711961943</v>
      </c>
      <c r="I19" s="2">
        <f t="shared" si="4"/>
        <v>15</v>
      </c>
    </row>
    <row r="20" spans="2:9" ht="11.25">
      <c r="B20" s="22">
        <v>2556</v>
      </c>
      <c r="C20" s="65">
        <v>238.49251200000003</v>
      </c>
      <c r="D20" s="60"/>
      <c r="E20" s="66">
        <f t="shared" si="0"/>
        <v>371.5560441333334</v>
      </c>
      <c r="F20" s="67">
        <f t="shared" si="1"/>
        <v>215.51531707047252</v>
      </c>
      <c r="G20" s="68">
        <f t="shared" si="2"/>
        <v>156.04072706286087</v>
      </c>
      <c r="H20" s="69">
        <f t="shared" si="3"/>
        <v>527.5967711961943</v>
      </c>
      <c r="I20" s="2">
        <f t="shared" si="4"/>
        <v>16</v>
      </c>
    </row>
    <row r="21" spans="2:9" ht="11.25">
      <c r="B21" s="22">
        <v>2557</v>
      </c>
      <c r="C21" s="70">
        <v>436.90752000000003</v>
      </c>
      <c r="D21" s="60"/>
      <c r="E21" s="66">
        <f t="shared" si="0"/>
        <v>371.5560441333334</v>
      </c>
      <c r="F21" s="67">
        <f t="shared" si="1"/>
        <v>215.51531707047252</v>
      </c>
      <c r="G21" s="68">
        <f t="shared" si="2"/>
        <v>156.04072706286087</v>
      </c>
      <c r="H21" s="69">
        <f t="shared" si="3"/>
        <v>527.5967711961943</v>
      </c>
      <c r="I21" s="2">
        <f t="shared" si="4"/>
        <v>17</v>
      </c>
    </row>
    <row r="22" spans="2:9" ht="11.25">
      <c r="B22" s="22">
        <v>2558</v>
      </c>
      <c r="C22" s="70">
        <v>178.26004800000004</v>
      </c>
      <c r="D22" s="60"/>
      <c r="E22" s="66">
        <f t="shared" si="0"/>
        <v>371.5560441333334</v>
      </c>
      <c r="F22" s="67">
        <f t="shared" si="1"/>
        <v>215.51531707047252</v>
      </c>
      <c r="G22" s="68">
        <f t="shared" si="2"/>
        <v>156.04072706286087</v>
      </c>
      <c r="H22" s="69">
        <f t="shared" si="3"/>
        <v>527.5967711961943</v>
      </c>
      <c r="I22" s="2">
        <f t="shared" si="4"/>
        <v>18</v>
      </c>
    </row>
    <row r="23" spans="2:9" ht="11.25">
      <c r="B23" s="22">
        <v>2559</v>
      </c>
      <c r="C23" s="65">
        <v>448.82121599999994</v>
      </c>
      <c r="D23" s="60"/>
      <c r="E23" s="66">
        <f t="shared" si="0"/>
        <v>371.5560441333334</v>
      </c>
      <c r="F23" s="67">
        <f t="shared" si="1"/>
        <v>215.51531707047252</v>
      </c>
      <c r="G23" s="68">
        <f t="shared" si="2"/>
        <v>156.04072706286087</v>
      </c>
      <c r="H23" s="69">
        <f t="shared" si="3"/>
        <v>527.5967711961943</v>
      </c>
      <c r="I23" s="2">
        <f t="shared" si="4"/>
        <v>19</v>
      </c>
    </row>
    <row r="24" spans="2:9" ht="11.25">
      <c r="B24" s="22">
        <v>2560</v>
      </c>
      <c r="C24" s="65">
        <v>431.3</v>
      </c>
      <c r="D24" s="60"/>
      <c r="E24" s="66">
        <f t="shared" si="0"/>
        <v>371.5560441333334</v>
      </c>
      <c r="F24" s="67">
        <f t="shared" si="1"/>
        <v>215.51531707047252</v>
      </c>
      <c r="G24" s="68">
        <f t="shared" si="2"/>
        <v>156.04072706286087</v>
      </c>
      <c r="H24" s="69">
        <f t="shared" si="3"/>
        <v>527.5967711961943</v>
      </c>
      <c r="I24" s="2">
        <f t="shared" si="4"/>
        <v>20</v>
      </c>
    </row>
    <row r="25" spans="2:9" ht="11.25">
      <c r="B25" s="22">
        <v>2561</v>
      </c>
      <c r="C25" s="65">
        <v>584.5</v>
      </c>
      <c r="D25" s="60"/>
      <c r="E25" s="66">
        <f t="shared" si="0"/>
        <v>371.5560441333334</v>
      </c>
      <c r="F25" s="67">
        <f t="shared" si="1"/>
        <v>215.51531707047252</v>
      </c>
      <c r="G25" s="68">
        <f t="shared" si="2"/>
        <v>156.04072706286087</v>
      </c>
      <c r="H25" s="69">
        <f t="shared" si="3"/>
        <v>527.5967711961943</v>
      </c>
      <c r="I25" s="2">
        <f t="shared" si="4"/>
        <v>21</v>
      </c>
    </row>
    <row r="26" spans="2:9" ht="11.25">
      <c r="B26" s="79">
        <v>2562</v>
      </c>
      <c r="C26" s="70">
        <v>270.6</v>
      </c>
      <c r="D26" s="80"/>
      <c r="E26" s="66">
        <f t="shared" si="0"/>
        <v>371.5560441333334</v>
      </c>
      <c r="F26" s="67">
        <f t="shared" si="1"/>
        <v>215.51531707047252</v>
      </c>
      <c r="G26" s="68">
        <f t="shared" si="2"/>
        <v>156.04072706286087</v>
      </c>
      <c r="H26" s="69">
        <f t="shared" si="3"/>
        <v>527.5967711961943</v>
      </c>
      <c r="I26" s="2">
        <f t="shared" si="4"/>
        <v>22</v>
      </c>
    </row>
    <row r="27" spans="2:9" ht="11.25">
      <c r="B27" s="22">
        <v>2563</v>
      </c>
      <c r="C27" s="65">
        <v>133.6</v>
      </c>
      <c r="D27" s="60"/>
      <c r="E27" s="66">
        <f t="shared" si="0"/>
        <v>371.5560441333334</v>
      </c>
      <c r="F27" s="67">
        <f t="shared" si="1"/>
        <v>215.51531707047252</v>
      </c>
      <c r="G27" s="68">
        <f t="shared" si="2"/>
        <v>156.04072706286087</v>
      </c>
      <c r="H27" s="69">
        <f t="shared" si="3"/>
        <v>527.5967711961943</v>
      </c>
      <c r="I27" s="2">
        <f t="shared" si="4"/>
        <v>23</v>
      </c>
    </row>
    <row r="28" spans="2:9" ht="11.25">
      <c r="B28" s="79">
        <v>2564</v>
      </c>
      <c r="C28" s="65">
        <v>233.9498592</v>
      </c>
      <c r="D28" s="78"/>
      <c r="E28" s="66">
        <f t="shared" si="0"/>
        <v>371.5560441333334</v>
      </c>
      <c r="F28" s="67">
        <f t="shared" si="1"/>
        <v>215.51531707047252</v>
      </c>
      <c r="G28" s="68">
        <f t="shared" si="2"/>
        <v>156.04072706286087</v>
      </c>
      <c r="H28" s="69">
        <f t="shared" si="3"/>
        <v>527.5967711961943</v>
      </c>
      <c r="I28" s="2">
        <f t="shared" si="4"/>
        <v>24</v>
      </c>
    </row>
    <row r="29" spans="2:14" ht="11.25">
      <c r="B29" s="81">
        <v>2565</v>
      </c>
      <c r="C29" s="82">
        <v>359.56854720000024</v>
      </c>
      <c r="D29" s="78">
        <f>C29</f>
        <v>359.56854720000024</v>
      </c>
      <c r="E29" s="66"/>
      <c r="F29" s="67"/>
      <c r="G29" s="68"/>
      <c r="H29" s="69"/>
      <c r="K29" s="86" t="str">
        <f>'[1]std. - Y.1C'!$K$48:$N$48</f>
        <v>ปี 2565 ปริมาณน้ำสะสม 1 เม.ย.65 - 31 มี.ค.66</v>
      </c>
      <c r="L29" s="86"/>
      <c r="M29" s="86"/>
      <c r="N29" s="86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7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AVERAGE(C5:C28)</f>
        <v>371.5560441333334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STDEV(C5:C28)</f>
        <v>156.04072706286087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0.41996551940591076</v>
      </c>
      <c r="D76" s="38"/>
      <c r="E76" s="49">
        <f>C76*100</f>
        <v>41.996551940591075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17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215.51531707047252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3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527.5967711961943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4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1.25">
      <c r="A80" s="32"/>
      <c r="C80" s="32"/>
    </row>
    <row r="81" spans="1:3" ht="11.25">
      <c r="A81" s="32"/>
      <c r="C81" s="2">
        <f>MAX(I5:I70)</f>
        <v>24</v>
      </c>
    </row>
    <row r="82" ht="11.25">
      <c r="C82" s="2">
        <f>COUNTIF(C5:C28,"&gt;534")</f>
        <v>3</v>
      </c>
    </row>
    <row r="83" ht="11.25">
      <c r="C83" s="2">
        <f>COUNTIF(C5:C28,"&lt;221")</f>
        <v>4</v>
      </c>
    </row>
  </sheetData>
  <sheetProtection/>
  <mergeCells count="2">
    <mergeCell ref="B2:B4"/>
    <mergeCell ref="K29:N2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2023-04-24T09:17:15Z</dcterms:modified>
  <cp:category/>
  <cp:version/>
  <cp:contentType/>
  <cp:contentStatus/>
</cp:coreProperties>
</file>