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<sst xmlns="http://schemas.openxmlformats.org/spreadsheetml/2006/main" count="50" uniqueCount="25">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</sst>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Y.36 น้ำควร อ.ปง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Y.36'!$D$33:$O$33</c:f>
              <c:numCache/>
            </c:numRef>
          </c:xVal>
          <c:yVal>
            <c:numRef>
              <c:f>'Return Y.36'!$D$34:$O$34</c:f>
              <c:numCache/>
            </c:numRef>
          </c:yVal>
          <c:smooth val="0"/>
        </c:ser>
        <c:axId val="57851387"/>
        <c:axId val="50900436"/>
      </c:scatterChart>
      <c:valAx>
        <c:axId val="5785138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900436"/>
        <c:crossesAt val="100"/>
        <c:crossBetween val="midCat"/>
        <c:dispUnits/>
        <c:majorUnit val="10"/>
      </c:valAx>
      <c:valAx>
        <c:axId val="5090043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8513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2" sqref="T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217.9261904761905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14346.388714761886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303.8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119.77641134531409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274.8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144.95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174.01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265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167.82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171.16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344.2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140.04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355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39.8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217.05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525.92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142.18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65.3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198.53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132.87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374.6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128.5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317.85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16">
        <v>93.07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200.15</v>
      </c>
      <c r="E34" s="53">
        <f aca="true" t="shared" si="1" ref="E34:O34">ROUND((((-LN(-LN(1-1/E33)))+$B$83*$B$84)/$B$83),2)</f>
        <v>260.21</v>
      </c>
      <c r="F34" s="55">
        <f t="shared" si="1"/>
        <v>298.65</v>
      </c>
      <c r="G34" s="55">
        <f t="shared" si="1"/>
        <v>327.1</v>
      </c>
      <c r="H34" s="55">
        <f t="shared" si="1"/>
        <v>349.73</v>
      </c>
      <c r="I34" s="55">
        <f t="shared" si="1"/>
        <v>411.15</v>
      </c>
      <c r="J34" s="55">
        <f t="shared" si="1"/>
        <v>491.78</v>
      </c>
      <c r="K34" s="55">
        <f t="shared" si="1"/>
        <v>517.35</v>
      </c>
      <c r="L34" s="55">
        <f t="shared" si="1"/>
        <v>596.14</v>
      </c>
      <c r="M34" s="55">
        <f t="shared" si="1"/>
        <v>674.34</v>
      </c>
      <c r="N34" s="55">
        <f t="shared" si="1"/>
        <v>752.26</v>
      </c>
      <c r="O34" s="55">
        <f t="shared" si="1"/>
        <v>855.06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9"/>
      <c r="C41" s="49"/>
      <c r="D41" s="49"/>
      <c r="E41" s="23"/>
      <c r="G41" s="63" t="s">
        <v>21</v>
      </c>
      <c r="I41" s="26">
        <v>2542</v>
      </c>
      <c r="J41" s="25">
        <v>303.8</v>
      </c>
      <c r="K41" s="26"/>
      <c r="S41" s="26"/>
      <c r="Y41" s="6"/>
      <c r="Z41" s="6"/>
      <c r="AA41" s="6"/>
      <c r="AB41" s="6"/>
    </row>
    <row r="42" spans="1:28" ht="21">
      <c r="A42" s="24"/>
      <c r="B42" s="56"/>
      <c r="C42" s="56"/>
      <c r="D42" s="56"/>
      <c r="E42" s="1"/>
      <c r="I42" s="26">
        <v>2543</v>
      </c>
      <c r="J42" s="25">
        <v>274.8</v>
      </c>
      <c r="K42" s="26"/>
      <c r="S42" s="26"/>
      <c r="Y42" s="6"/>
      <c r="Z42" s="6"/>
      <c r="AA42" s="6"/>
      <c r="AB42" s="6"/>
    </row>
    <row r="43" spans="1:28" ht="21">
      <c r="A43" s="24"/>
      <c r="B43" s="64"/>
      <c r="C43" s="64"/>
      <c r="D43" s="64"/>
      <c r="E43" s="1"/>
      <c r="I43" s="26">
        <v>2544</v>
      </c>
      <c r="J43" s="25">
        <v>144.95</v>
      </c>
      <c r="K43" s="26"/>
      <c r="S43" s="26"/>
      <c r="Y43" s="6"/>
      <c r="Z43" s="6"/>
      <c r="AA43" s="6"/>
      <c r="AB43" s="6"/>
    </row>
    <row r="44" spans="1:28" ht="21">
      <c r="A44" s="24"/>
      <c r="B44" s="56"/>
      <c r="C44" s="56"/>
      <c r="D44" s="56"/>
      <c r="E44" s="1"/>
      <c r="I44" s="26">
        <v>2545</v>
      </c>
      <c r="J44" s="25">
        <v>174.01</v>
      </c>
      <c r="K44" s="26"/>
      <c r="S44" s="26"/>
      <c r="Y44" s="6"/>
      <c r="Z44" s="6"/>
      <c r="AA44" s="6"/>
      <c r="AB44" s="6"/>
    </row>
    <row r="45" spans="1:28" ht="21">
      <c r="A45" s="24"/>
      <c r="B45" s="56"/>
      <c r="C45" s="56"/>
      <c r="D45" s="56"/>
      <c r="E45" s="65"/>
      <c r="I45" s="26">
        <v>2546</v>
      </c>
      <c r="J45" s="25">
        <v>265</v>
      </c>
      <c r="K45" s="26"/>
      <c r="S45" s="26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6">
        <v>2547</v>
      </c>
      <c r="J46" s="25">
        <v>167.82</v>
      </c>
      <c r="K46" s="26"/>
      <c r="S46" s="26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6">
        <v>2548</v>
      </c>
      <c r="J47" s="25">
        <v>171.16</v>
      </c>
      <c r="K47" s="26"/>
      <c r="S47" s="26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6">
        <v>2549</v>
      </c>
      <c r="J48" s="25">
        <v>344.2</v>
      </c>
      <c r="K48" s="26"/>
      <c r="S48" s="26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6">
        <v>2550</v>
      </c>
      <c r="J49" s="25">
        <v>140.04</v>
      </c>
      <c r="K49" s="26"/>
      <c r="S49" s="26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6">
        <v>2551</v>
      </c>
      <c r="J50" s="25">
        <v>355</v>
      </c>
      <c r="K50" s="26"/>
      <c r="S50" s="26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6">
        <v>2552</v>
      </c>
      <c r="J51" s="25">
        <v>39.8</v>
      </c>
      <c r="K51" s="26"/>
      <c r="S51" s="26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6">
        <v>2553</v>
      </c>
      <c r="J52" s="25">
        <v>217.05</v>
      </c>
      <c r="K52" s="26"/>
      <c r="S52" s="26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6">
        <v>2554</v>
      </c>
      <c r="J53" s="25">
        <v>525.92</v>
      </c>
      <c r="K53" s="26"/>
      <c r="S53" s="26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68">
        <v>2555</v>
      </c>
      <c r="J54" s="25">
        <v>142.18</v>
      </c>
      <c r="K54" s="26"/>
      <c r="S54" s="26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6">
        <v>2556</v>
      </c>
      <c r="J55" s="25">
        <v>65.3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2557</v>
      </c>
      <c r="J56" s="26">
        <v>198.53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68">
        <v>2558</v>
      </c>
      <c r="J57" s="25">
        <v>132.87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2559</v>
      </c>
      <c r="J58" s="26">
        <v>374.6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2560</v>
      </c>
      <c r="J59" s="26">
        <v>128.5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8">
        <v>2561</v>
      </c>
      <c r="J60" s="26">
        <v>317.85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2562</v>
      </c>
      <c r="J61" s="26">
        <v>93.07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6">
        <f>IF($A$79&gt;=6,VLOOKUP($F$78,$X$3:$AC$38,$A$79-4),VLOOKUP($A$78,$X$3:$AC$38,$A$79+1))</f>
        <v>0.525224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6">
        <f>IF($A$79&gt;=6,VLOOKUP($F$78,$Y$58:$AD$97,$A$79-4),VLOOKUP($A$78,$Y$58:$AD$97,$A$79+1))</f>
        <v>1.069377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7">
        <f>B81/V6</f>
        <v>0.008928110201239856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8">
        <f>V4-(B80/B83)</f>
        <v>159.09806356451085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2020-06-09T06:52:13Z</dcterms:modified>
  <cp:category/>
  <cp:version/>
  <cp:contentType/>
  <cp:contentStatus/>
</cp:coreProperties>
</file>