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<sst xmlns="http://schemas.openxmlformats.org/spreadsheetml/2006/main" count="38" uniqueCount="23">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</sst>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น้ำแม่หล่าย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จ.แพร่</a:t>
            </a:r>
          </a:p>
        </c:rich>
      </c:tx>
      <c:layout>
        <c:manualLayout>
          <c:xMode val="factor"/>
          <c:yMode val="factor"/>
          <c:x val="0.043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14"/>
          <c:w val="0.864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Y.34'!$C$5:$C$31</c:f>
              <c:numCache>
                <c:ptCount val="27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79.6</c:v>
                </c:pt>
                <c:pt idx="24">
                  <c:v>48.384</c:v>
                </c:pt>
                <c:pt idx="25">
                  <c:v>113.91131520000002</c:v>
                </c:pt>
                <c:pt idx="26">
                  <c:v>42.5480256</c:v>
                </c:pt>
              </c:numCache>
            </c:numRef>
          </c:val>
        </c:ser>
        <c:axId val="29174841"/>
        <c:axId val="61246978"/>
      </c:barChart>
      <c:lineChart>
        <c:grouping val="standard"/>
        <c:varyColors val="0"/>
        <c:ser>
          <c:idx val="1"/>
          <c:order val="1"/>
          <c:tx>
            <c:v>ค่าเฉลี่ย (2539 - 2565 )อยู่ระหว่างค่า+- SD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Y.34'!$E$5:$E$30</c:f>
              <c:numCache>
                <c:ptCount val="26"/>
                <c:pt idx="0">
                  <c:v>110.65768212307691</c:v>
                </c:pt>
                <c:pt idx="1">
                  <c:v>110.65768212307691</c:v>
                </c:pt>
                <c:pt idx="2">
                  <c:v>110.65768212307691</c:v>
                </c:pt>
                <c:pt idx="3">
                  <c:v>110.65768212307691</c:v>
                </c:pt>
                <c:pt idx="4">
                  <c:v>110.65768212307691</c:v>
                </c:pt>
                <c:pt idx="5">
                  <c:v>110.65768212307691</c:v>
                </c:pt>
                <c:pt idx="6">
                  <c:v>110.65768212307691</c:v>
                </c:pt>
                <c:pt idx="7">
                  <c:v>110.65768212307691</c:v>
                </c:pt>
                <c:pt idx="8">
                  <c:v>110.65768212307691</c:v>
                </c:pt>
                <c:pt idx="9">
                  <c:v>110.65768212307691</c:v>
                </c:pt>
                <c:pt idx="10">
                  <c:v>110.65768212307691</c:v>
                </c:pt>
                <c:pt idx="11">
                  <c:v>110.65768212307691</c:v>
                </c:pt>
                <c:pt idx="12">
                  <c:v>110.65768212307691</c:v>
                </c:pt>
                <c:pt idx="13">
                  <c:v>110.65768212307691</c:v>
                </c:pt>
                <c:pt idx="14">
                  <c:v>110.65768212307691</c:v>
                </c:pt>
                <c:pt idx="15">
                  <c:v>110.65768212307691</c:v>
                </c:pt>
                <c:pt idx="16">
                  <c:v>110.65768212307691</c:v>
                </c:pt>
                <c:pt idx="17">
                  <c:v>110.65768212307691</c:v>
                </c:pt>
                <c:pt idx="18">
                  <c:v>110.65768212307691</c:v>
                </c:pt>
                <c:pt idx="19">
                  <c:v>110.65768212307691</c:v>
                </c:pt>
                <c:pt idx="20">
                  <c:v>110.65768212307691</c:v>
                </c:pt>
                <c:pt idx="21">
                  <c:v>110.65768212307691</c:v>
                </c:pt>
                <c:pt idx="22">
                  <c:v>110.65768212307691</c:v>
                </c:pt>
                <c:pt idx="23">
                  <c:v>110.65768212307691</c:v>
                </c:pt>
                <c:pt idx="24">
                  <c:v>110.65768212307691</c:v>
                </c:pt>
                <c:pt idx="25">
                  <c:v>110.65768212307691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Y.34'!$H$5:$H$30</c:f>
              <c:numCache>
                <c:ptCount val="26"/>
                <c:pt idx="0">
                  <c:v>193.96781517855587</c:v>
                </c:pt>
                <c:pt idx="1">
                  <c:v>193.96781517855587</c:v>
                </c:pt>
                <c:pt idx="2">
                  <c:v>193.96781517855587</c:v>
                </c:pt>
                <c:pt idx="3">
                  <c:v>193.96781517855587</c:v>
                </c:pt>
                <c:pt idx="4">
                  <c:v>193.96781517855587</c:v>
                </c:pt>
                <c:pt idx="5">
                  <c:v>193.96781517855587</c:v>
                </c:pt>
                <c:pt idx="6">
                  <c:v>193.96781517855587</c:v>
                </c:pt>
                <c:pt idx="7">
                  <c:v>193.96781517855587</c:v>
                </c:pt>
                <c:pt idx="8">
                  <c:v>193.96781517855587</c:v>
                </c:pt>
                <c:pt idx="9">
                  <c:v>193.96781517855587</c:v>
                </c:pt>
                <c:pt idx="10">
                  <c:v>193.96781517855587</c:v>
                </c:pt>
                <c:pt idx="11">
                  <c:v>193.96781517855587</c:v>
                </c:pt>
                <c:pt idx="12">
                  <c:v>193.96781517855587</c:v>
                </c:pt>
                <c:pt idx="13">
                  <c:v>193.96781517855587</c:v>
                </c:pt>
                <c:pt idx="14">
                  <c:v>193.96781517855587</c:v>
                </c:pt>
                <c:pt idx="15">
                  <c:v>193.96781517855587</c:v>
                </c:pt>
                <c:pt idx="16">
                  <c:v>193.96781517855587</c:v>
                </c:pt>
                <c:pt idx="17">
                  <c:v>193.96781517855587</c:v>
                </c:pt>
                <c:pt idx="18">
                  <c:v>193.96781517855587</c:v>
                </c:pt>
                <c:pt idx="19">
                  <c:v>193.96781517855587</c:v>
                </c:pt>
                <c:pt idx="20">
                  <c:v>193.96781517855587</c:v>
                </c:pt>
                <c:pt idx="21">
                  <c:v>193.96781517855587</c:v>
                </c:pt>
                <c:pt idx="22">
                  <c:v>193.96781517855587</c:v>
                </c:pt>
                <c:pt idx="23">
                  <c:v>193.96781517855587</c:v>
                </c:pt>
                <c:pt idx="24">
                  <c:v>193.96781517855587</c:v>
                </c:pt>
                <c:pt idx="25">
                  <c:v>193.96781517855587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Y.34'!$F$5:$F$30</c:f>
              <c:numCache>
                <c:ptCount val="26"/>
                <c:pt idx="0">
                  <c:v>27.347549067597953</c:v>
                </c:pt>
                <c:pt idx="1">
                  <c:v>27.347549067597953</c:v>
                </c:pt>
                <c:pt idx="2">
                  <c:v>27.347549067597953</c:v>
                </c:pt>
                <c:pt idx="3">
                  <c:v>27.347549067597953</c:v>
                </c:pt>
                <c:pt idx="4">
                  <c:v>27.347549067597953</c:v>
                </c:pt>
                <c:pt idx="5">
                  <c:v>27.347549067597953</c:v>
                </c:pt>
                <c:pt idx="6">
                  <c:v>27.347549067597953</c:v>
                </c:pt>
                <c:pt idx="7">
                  <c:v>27.347549067597953</c:v>
                </c:pt>
                <c:pt idx="8">
                  <c:v>27.347549067597953</c:v>
                </c:pt>
                <c:pt idx="9">
                  <c:v>27.347549067597953</c:v>
                </c:pt>
                <c:pt idx="10">
                  <c:v>27.347549067597953</c:v>
                </c:pt>
                <c:pt idx="11">
                  <c:v>27.347549067597953</c:v>
                </c:pt>
                <c:pt idx="12">
                  <c:v>27.347549067597953</c:v>
                </c:pt>
                <c:pt idx="13">
                  <c:v>27.347549067597953</c:v>
                </c:pt>
                <c:pt idx="14">
                  <c:v>27.347549067597953</c:v>
                </c:pt>
                <c:pt idx="15">
                  <c:v>27.347549067597953</c:v>
                </c:pt>
                <c:pt idx="16">
                  <c:v>27.347549067597953</c:v>
                </c:pt>
                <c:pt idx="17">
                  <c:v>27.347549067597953</c:v>
                </c:pt>
                <c:pt idx="18">
                  <c:v>27.347549067597953</c:v>
                </c:pt>
                <c:pt idx="19">
                  <c:v>27.347549067597953</c:v>
                </c:pt>
                <c:pt idx="20">
                  <c:v>27.347549067597953</c:v>
                </c:pt>
                <c:pt idx="21">
                  <c:v>27.347549067597953</c:v>
                </c:pt>
                <c:pt idx="22">
                  <c:v>27.347549067597953</c:v>
                </c:pt>
                <c:pt idx="23">
                  <c:v>27.347549067597953</c:v>
                </c:pt>
                <c:pt idx="24">
                  <c:v>27.347549067597953</c:v>
                </c:pt>
                <c:pt idx="25">
                  <c:v>27.347549067597953</c:v>
                </c:pt>
              </c:numCache>
            </c:numRef>
          </c:val>
          <c:smooth val="0"/>
        </c:ser>
        <c:axId val="29174841"/>
        <c:axId val="61246978"/>
      </c:lineChart>
      <c:catAx>
        <c:axId val="2917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246978"/>
        <c:crossesAt val="0"/>
        <c:auto val="1"/>
        <c:lblOffset val="100"/>
        <c:tickLblSkip val="1"/>
        <c:noMultiLvlLbl val="0"/>
      </c:catAx>
      <c:valAx>
        <c:axId val="6124697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17484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85575"/>
          <c:w val="0.959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น้ำแม่หล่าย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จ.แพร่</a:t>
            </a:r>
          </a:p>
        </c:rich>
      </c:tx>
      <c:layout>
        <c:manualLayout>
          <c:xMode val="factor"/>
          <c:yMode val="factor"/>
          <c:x val="0.028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135"/>
          <c:w val="0.85875"/>
          <c:h val="0.699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Y.34'!$C$5:$C$30</c:f>
              <c:numCache>
                <c:ptCount val="26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79.6</c:v>
                </c:pt>
                <c:pt idx="24">
                  <c:v>48.384</c:v>
                </c:pt>
                <c:pt idx="25">
                  <c:v>113.91131520000002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2565 )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Y.34'!$E$5:$E$30</c:f>
              <c:numCache>
                <c:ptCount val="26"/>
                <c:pt idx="0">
                  <c:v>110.65768212307691</c:v>
                </c:pt>
                <c:pt idx="1">
                  <c:v>110.65768212307691</c:v>
                </c:pt>
                <c:pt idx="2">
                  <c:v>110.65768212307691</c:v>
                </c:pt>
                <c:pt idx="3">
                  <c:v>110.65768212307691</c:v>
                </c:pt>
                <c:pt idx="4">
                  <c:v>110.65768212307691</c:v>
                </c:pt>
                <c:pt idx="5">
                  <c:v>110.65768212307691</c:v>
                </c:pt>
                <c:pt idx="6">
                  <c:v>110.65768212307691</c:v>
                </c:pt>
                <c:pt idx="7">
                  <c:v>110.65768212307691</c:v>
                </c:pt>
                <c:pt idx="8">
                  <c:v>110.65768212307691</c:v>
                </c:pt>
                <c:pt idx="9">
                  <c:v>110.65768212307691</c:v>
                </c:pt>
                <c:pt idx="10">
                  <c:v>110.65768212307691</c:v>
                </c:pt>
                <c:pt idx="11">
                  <c:v>110.65768212307691</c:v>
                </c:pt>
                <c:pt idx="12">
                  <c:v>110.65768212307691</c:v>
                </c:pt>
                <c:pt idx="13">
                  <c:v>110.65768212307691</c:v>
                </c:pt>
                <c:pt idx="14">
                  <c:v>110.65768212307691</c:v>
                </c:pt>
                <c:pt idx="15">
                  <c:v>110.65768212307691</c:v>
                </c:pt>
                <c:pt idx="16">
                  <c:v>110.65768212307691</c:v>
                </c:pt>
                <c:pt idx="17">
                  <c:v>110.65768212307691</c:v>
                </c:pt>
                <c:pt idx="18">
                  <c:v>110.65768212307691</c:v>
                </c:pt>
                <c:pt idx="19">
                  <c:v>110.65768212307691</c:v>
                </c:pt>
                <c:pt idx="20">
                  <c:v>110.65768212307691</c:v>
                </c:pt>
                <c:pt idx="21">
                  <c:v>110.65768212307691</c:v>
                </c:pt>
                <c:pt idx="22">
                  <c:v>110.65768212307691</c:v>
                </c:pt>
                <c:pt idx="23">
                  <c:v>110.65768212307691</c:v>
                </c:pt>
                <c:pt idx="24">
                  <c:v>110.65768212307691</c:v>
                </c:pt>
                <c:pt idx="25">
                  <c:v>110.65768212307691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Y.34'!$B$5:$B$31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'std. - Y.34'!$D$5:$D$31</c:f>
              <c:numCache>
                <c:ptCount val="27"/>
                <c:pt idx="26">
                  <c:v>42.5480256</c:v>
                </c:pt>
              </c:numCache>
            </c:numRef>
          </c:val>
          <c:smooth val="0"/>
        </c:ser>
        <c:marker val="1"/>
        <c:axId val="14351891"/>
        <c:axId val="62058156"/>
      </c:lineChart>
      <c:catAx>
        <c:axId val="1435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058156"/>
        <c:crossesAt val="0"/>
        <c:auto val="1"/>
        <c:lblOffset val="100"/>
        <c:tickLblSkip val="1"/>
        <c:noMultiLvlLbl val="0"/>
      </c:catAx>
      <c:valAx>
        <c:axId val="6205815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35189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97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19</xdr:row>
      <xdr:rowOff>142875</xdr:rowOff>
    </xdr:from>
    <xdr:ext cx="1962150" cy="438150"/>
    <xdr:sp>
      <xdr:nvSpPr>
        <xdr:cNvPr id="1" name="Text Box 6"/>
        <xdr:cNvSpPr txBox="1">
          <a:spLocks noChangeArrowheads="1"/>
        </xdr:cNvSpPr>
      </xdr:nvSpPr>
      <xdr:spPr>
        <a:xfrm>
          <a:off x="5286375" y="2924175"/>
          <a:ext cx="1962150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2556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0.61375</cdr:y>
    </cdr:from>
    <cdr:to>
      <cdr:x>0.5745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3781425"/>
          <a:ext cx="127635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0.649</cdr:x>
      <cdr:y>0.52625</cdr:y>
    </cdr:from>
    <cdr:to>
      <cdr:x>0.79375</cdr:x>
      <cdr:y>0.55825</cdr:y>
    </cdr:to>
    <cdr:sp>
      <cdr:nvSpPr>
        <cdr:cNvPr id="2" name="TextBox 1"/>
        <cdr:cNvSpPr txBox="1">
          <a:spLocks noChangeArrowheads="1"/>
        </cdr:cNvSpPr>
      </cdr:nvSpPr>
      <cdr:spPr>
        <a:xfrm>
          <a:off x="6096000" y="3248025"/>
          <a:ext cx="1362075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194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0.2155</cdr:x>
      <cdr:y>0.69825</cdr:y>
    </cdr:from>
    <cdr:to>
      <cdr:x>0.36025</cdr:x>
      <cdr:y>0.7315</cdr:y>
    </cdr:to>
    <cdr:sp>
      <cdr:nvSpPr>
        <cdr:cNvPr id="3" name="TextBox 1"/>
        <cdr:cNvSpPr txBox="1">
          <a:spLocks noChangeArrowheads="1"/>
        </cdr:cNvSpPr>
      </cdr:nvSpPr>
      <cdr:spPr>
        <a:xfrm>
          <a:off x="2019300" y="4305300"/>
          <a:ext cx="13620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0.41325</cdr:y>
    </cdr:from>
    <cdr:to>
      <cdr:x>0.23375</cdr:x>
      <cdr:y>0.69675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543175"/>
          <a:ext cx="438150" cy="1743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9">
        <v>75.981</v>
      </c>
      <c r="D5" s="60"/>
      <c r="E5" s="61">
        <f aca="true" t="shared" si="0" ref="E5:E29">$C$75</f>
        <v>110.65768212307691</v>
      </c>
      <c r="F5" s="62">
        <f aca="true" t="shared" si="1" ref="F5:F30">+$C$78</f>
        <v>27.347549067597953</v>
      </c>
      <c r="G5" s="63">
        <f aca="true" t="shared" si="2" ref="G5:G30">$C$76</f>
        <v>83.31013305547896</v>
      </c>
      <c r="H5" s="64">
        <f aca="true" t="shared" si="3" ref="H5:H30">+$C$79</f>
        <v>193.96781517855587</v>
      </c>
      <c r="I5" s="2">
        <v>1</v>
      </c>
    </row>
    <row r="6" spans="2:9" ht="11.25">
      <c r="B6" s="22">
        <v>2540</v>
      </c>
      <c r="C6" s="65">
        <v>103.84800000000001</v>
      </c>
      <c r="D6" s="60"/>
      <c r="E6" s="66">
        <f t="shared" si="0"/>
        <v>110.65768212307691</v>
      </c>
      <c r="F6" s="67">
        <f t="shared" si="1"/>
        <v>27.347549067597953</v>
      </c>
      <c r="G6" s="68">
        <f t="shared" si="2"/>
        <v>83.31013305547896</v>
      </c>
      <c r="H6" s="69">
        <f t="shared" si="3"/>
        <v>193.96781517855587</v>
      </c>
      <c r="I6" s="2">
        <f>I5+1</f>
        <v>2</v>
      </c>
    </row>
    <row r="7" spans="2:9" ht="11.25">
      <c r="B7" s="22">
        <v>2541</v>
      </c>
      <c r="C7" s="65">
        <v>89.36599999999999</v>
      </c>
      <c r="D7" s="60"/>
      <c r="E7" s="66">
        <f t="shared" si="0"/>
        <v>110.65768212307691</v>
      </c>
      <c r="F7" s="67">
        <f t="shared" si="1"/>
        <v>27.347549067597953</v>
      </c>
      <c r="G7" s="68">
        <f t="shared" si="2"/>
        <v>83.31013305547896</v>
      </c>
      <c r="H7" s="69">
        <f t="shared" si="3"/>
        <v>193.96781517855587</v>
      </c>
      <c r="I7" s="2">
        <f aca="true" t="shared" si="4" ref="I7:I29">I6+1</f>
        <v>3</v>
      </c>
    </row>
    <row r="8" spans="2:9" ht="11.25">
      <c r="B8" s="22">
        <v>2542</v>
      </c>
      <c r="C8" s="65">
        <v>58.3177</v>
      </c>
      <c r="D8" s="60"/>
      <c r="E8" s="66">
        <f t="shared" si="0"/>
        <v>110.65768212307691</v>
      </c>
      <c r="F8" s="67">
        <f t="shared" si="1"/>
        <v>27.347549067597953</v>
      </c>
      <c r="G8" s="68">
        <f t="shared" si="2"/>
        <v>83.31013305547896</v>
      </c>
      <c r="H8" s="69">
        <f t="shared" si="3"/>
        <v>193.96781517855587</v>
      </c>
      <c r="I8" s="2">
        <f t="shared" si="4"/>
        <v>4</v>
      </c>
    </row>
    <row r="9" spans="2:9" ht="11.25">
      <c r="B9" s="22">
        <v>2543</v>
      </c>
      <c r="C9" s="65">
        <v>78.227</v>
      </c>
      <c r="D9" s="60"/>
      <c r="E9" s="66">
        <f t="shared" si="0"/>
        <v>110.65768212307691</v>
      </c>
      <c r="F9" s="67">
        <f t="shared" si="1"/>
        <v>27.347549067597953</v>
      </c>
      <c r="G9" s="68">
        <f t="shared" si="2"/>
        <v>83.31013305547896</v>
      </c>
      <c r="H9" s="69">
        <f t="shared" si="3"/>
        <v>193.96781517855587</v>
      </c>
      <c r="I9" s="2">
        <f t="shared" si="4"/>
        <v>5</v>
      </c>
    </row>
    <row r="10" spans="2:9" ht="11.25">
      <c r="B10" s="22">
        <v>2544</v>
      </c>
      <c r="C10" s="65">
        <v>73.90599999999999</v>
      </c>
      <c r="D10" s="60"/>
      <c r="E10" s="66">
        <f t="shared" si="0"/>
        <v>110.65768212307691</v>
      </c>
      <c r="F10" s="67">
        <f t="shared" si="1"/>
        <v>27.347549067597953</v>
      </c>
      <c r="G10" s="68">
        <f t="shared" si="2"/>
        <v>83.31013305547896</v>
      </c>
      <c r="H10" s="69">
        <f t="shared" si="3"/>
        <v>193.96781517855587</v>
      </c>
      <c r="I10" s="2">
        <f t="shared" si="4"/>
        <v>6</v>
      </c>
    </row>
    <row r="11" spans="2:9" ht="11.25">
      <c r="B11" s="22">
        <v>2545</v>
      </c>
      <c r="C11" s="65">
        <v>119.389</v>
      </c>
      <c r="D11" s="60"/>
      <c r="E11" s="66">
        <f t="shared" si="0"/>
        <v>110.65768212307691</v>
      </c>
      <c r="F11" s="67">
        <f t="shared" si="1"/>
        <v>27.347549067597953</v>
      </c>
      <c r="G11" s="68">
        <f t="shared" si="2"/>
        <v>83.31013305547896</v>
      </c>
      <c r="H11" s="69">
        <f t="shared" si="3"/>
        <v>193.96781517855587</v>
      </c>
      <c r="I11" s="2">
        <f t="shared" si="4"/>
        <v>7</v>
      </c>
    </row>
    <row r="12" spans="2:9" ht="11.25">
      <c r="B12" s="22">
        <v>2546</v>
      </c>
      <c r="C12" s="65">
        <v>70.763</v>
      </c>
      <c r="D12" s="60"/>
      <c r="E12" s="66">
        <f t="shared" si="0"/>
        <v>110.65768212307691</v>
      </c>
      <c r="F12" s="67">
        <f t="shared" si="1"/>
        <v>27.347549067597953</v>
      </c>
      <c r="G12" s="68">
        <f t="shared" si="2"/>
        <v>83.31013305547896</v>
      </c>
      <c r="H12" s="69">
        <f t="shared" si="3"/>
        <v>193.96781517855587</v>
      </c>
      <c r="I12" s="2">
        <f t="shared" si="4"/>
        <v>8</v>
      </c>
    </row>
    <row r="13" spans="2:9" ht="11.25">
      <c r="B13" s="22">
        <v>2547</v>
      </c>
      <c r="C13" s="65">
        <v>139.87296</v>
      </c>
      <c r="D13" s="60"/>
      <c r="E13" s="66">
        <f t="shared" si="0"/>
        <v>110.65768212307691</v>
      </c>
      <c r="F13" s="67">
        <f t="shared" si="1"/>
        <v>27.347549067597953</v>
      </c>
      <c r="G13" s="68">
        <f t="shared" si="2"/>
        <v>83.31013305547896</v>
      </c>
      <c r="H13" s="69">
        <f t="shared" si="3"/>
        <v>193.96781517855587</v>
      </c>
      <c r="I13" s="2">
        <f t="shared" si="4"/>
        <v>9</v>
      </c>
    </row>
    <row r="14" spans="2:9" ht="11.25">
      <c r="B14" s="22">
        <v>2548</v>
      </c>
      <c r="C14" s="65">
        <v>329.2565760000001</v>
      </c>
      <c r="D14" s="60"/>
      <c r="E14" s="66">
        <f t="shared" si="0"/>
        <v>110.65768212307691</v>
      </c>
      <c r="F14" s="67">
        <f t="shared" si="1"/>
        <v>27.347549067597953</v>
      </c>
      <c r="G14" s="68">
        <f t="shared" si="2"/>
        <v>83.31013305547896</v>
      </c>
      <c r="H14" s="69">
        <f t="shared" si="3"/>
        <v>193.96781517855587</v>
      </c>
      <c r="I14" s="2">
        <f t="shared" si="4"/>
        <v>10</v>
      </c>
    </row>
    <row r="15" spans="2:9" ht="11.25">
      <c r="B15" s="22">
        <v>2549</v>
      </c>
      <c r="C15" s="65">
        <v>375.04857599999997</v>
      </c>
      <c r="D15" s="60"/>
      <c r="E15" s="66">
        <f t="shared" si="0"/>
        <v>110.65768212307691</v>
      </c>
      <c r="F15" s="67">
        <f t="shared" si="1"/>
        <v>27.347549067597953</v>
      </c>
      <c r="G15" s="68">
        <f t="shared" si="2"/>
        <v>83.31013305547896</v>
      </c>
      <c r="H15" s="69">
        <f t="shared" si="3"/>
        <v>193.96781517855587</v>
      </c>
      <c r="I15" s="2">
        <f t="shared" si="4"/>
        <v>11</v>
      </c>
    </row>
    <row r="16" spans="2:9" ht="11.25">
      <c r="B16" s="22">
        <v>2550</v>
      </c>
      <c r="C16" s="65">
        <v>54.612576000000026</v>
      </c>
      <c r="D16" s="60"/>
      <c r="E16" s="66">
        <f t="shared" si="0"/>
        <v>110.65768212307691</v>
      </c>
      <c r="F16" s="67">
        <f t="shared" si="1"/>
        <v>27.347549067597953</v>
      </c>
      <c r="G16" s="68">
        <f t="shared" si="2"/>
        <v>83.31013305547896</v>
      </c>
      <c r="H16" s="69">
        <f t="shared" si="3"/>
        <v>193.96781517855587</v>
      </c>
      <c r="I16" s="2">
        <f t="shared" si="4"/>
        <v>12</v>
      </c>
    </row>
    <row r="17" spans="2:9" ht="11.25">
      <c r="B17" s="22">
        <v>2551</v>
      </c>
      <c r="C17" s="65">
        <v>53.91446400000001</v>
      </c>
      <c r="D17" s="60"/>
      <c r="E17" s="66">
        <f t="shared" si="0"/>
        <v>110.65768212307691</v>
      </c>
      <c r="F17" s="67">
        <f t="shared" si="1"/>
        <v>27.347549067597953</v>
      </c>
      <c r="G17" s="68">
        <f t="shared" si="2"/>
        <v>83.31013305547896</v>
      </c>
      <c r="H17" s="69">
        <f t="shared" si="3"/>
        <v>193.96781517855587</v>
      </c>
      <c r="I17" s="2">
        <f t="shared" si="4"/>
        <v>13</v>
      </c>
    </row>
    <row r="18" spans="2:9" ht="11.25">
      <c r="B18" s="22">
        <v>2552</v>
      </c>
      <c r="C18" s="65">
        <v>61.23686399999991</v>
      </c>
      <c r="D18" s="60"/>
      <c r="E18" s="66">
        <f t="shared" si="0"/>
        <v>110.65768212307691</v>
      </c>
      <c r="F18" s="67">
        <f t="shared" si="1"/>
        <v>27.347549067597953</v>
      </c>
      <c r="G18" s="68">
        <f t="shared" si="2"/>
        <v>83.31013305547896</v>
      </c>
      <c r="H18" s="69">
        <f t="shared" si="3"/>
        <v>193.96781517855587</v>
      </c>
      <c r="I18" s="2">
        <f t="shared" si="4"/>
        <v>14</v>
      </c>
    </row>
    <row r="19" spans="2:9" ht="11.25">
      <c r="B19" s="22">
        <v>2553</v>
      </c>
      <c r="C19" s="65">
        <v>73.89791999999998</v>
      </c>
      <c r="D19" s="60"/>
      <c r="E19" s="66">
        <f t="shared" si="0"/>
        <v>110.65768212307691</v>
      </c>
      <c r="F19" s="67">
        <f t="shared" si="1"/>
        <v>27.347549067597953</v>
      </c>
      <c r="G19" s="68">
        <f t="shared" si="2"/>
        <v>83.31013305547896</v>
      </c>
      <c r="H19" s="69">
        <f t="shared" si="3"/>
        <v>193.96781517855587</v>
      </c>
      <c r="I19" s="2">
        <f t="shared" si="4"/>
        <v>15</v>
      </c>
    </row>
    <row r="20" spans="2:9" ht="12">
      <c r="B20" s="22">
        <v>2554</v>
      </c>
      <c r="C20" s="65">
        <v>216.930528</v>
      </c>
      <c r="D20" s="60"/>
      <c r="E20" s="66">
        <f t="shared" si="0"/>
        <v>110.65768212307691</v>
      </c>
      <c r="F20" s="67">
        <f t="shared" si="1"/>
        <v>27.347549067597953</v>
      </c>
      <c r="G20" s="68">
        <f t="shared" si="2"/>
        <v>83.31013305547896</v>
      </c>
      <c r="H20" s="69">
        <f t="shared" si="3"/>
        <v>193.96781517855587</v>
      </c>
      <c r="I20" s="2">
        <f t="shared" si="4"/>
        <v>16</v>
      </c>
    </row>
    <row r="21" spans="2:9" ht="12">
      <c r="B21" s="22">
        <v>2555</v>
      </c>
      <c r="C21" s="70">
        <v>196.05283200000002</v>
      </c>
      <c r="D21" s="60"/>
      <c r="E21" s="66">
        <f t="shared" si="0"/>
        <v>110.65768212307691</v>
      </c>
      <c r="F21" s="67">
        <f t="shared" si="1"/>
        <v>27.347549067597953</v>
      </c>
      <c r="G21" s="68">
        <f t="shared" si="2"/>
        <v>83.31013305547896</v>
      </c>
      <c r="H21" s="69">
        <f t="shared" si="3"/>
        <v>193.96781517855587</v>
      </c>
      <c r="I21" s="2">
        <f t="shared" si="4"/>
        <v>17</v>
      </c>
    </row>
    <row r="22" spans="2:9" ht="12">
      <c r="B22" s="22">
        <v>2557</v>
      </c>
      <c r="C22" s="70">
        <v>44.604864000000006</v>
      </c>
      <c r="D22" s="60"/>
      <c r="E22" s="66">
        <f t="shared" si="0"/>
        <v>110.65768212307691</v>
      </c>
      <c r="F22" s="67">
        <f t="shared" si="1"/>
        <v>27.347549067597953</v>
      </c>
      <c r="G22" s="68">
        <f t="shared" si="2"/>
        <v>83.31013305547896</v>
      </c>
      <c r="H22" s="69">
        <f t="shared" si="3"/>
        <v>193.96781517855587</v>
      </c>
      <c r="I22" s="2">
        <f t="shared" si="4"/>
        <v>18</v>
      </c>
    </row>
    <row r="23" spans="2:9" ht="12">
      <c r="B23" s="22">
        <v>2558</v>
      </c>
      <c r="C23" s="70">
        <v>29.255039999999997</v>
      </c>
      <c r="D23" s="60"/>
      <c r="E23" s="66">
        <f t="shared" si="0"/>
        <v>110.65768212307691</v>
      </c>
      <c r="F23" s="67">
        <f t="shared" si="1"/>
        <v>27.347549067597953</v>
      </c>
      <c r="G23" s="68">
        <f t="shared" si="2"/>
        <v>83.31013305547896</v>
      </c>
      <c r="H23" s="69">
        <f t="shared" si="3"/>
        <v>193.96781517855587</v>
      </c>
      <c r="I23" s="2">
        <f t="shared" si="4"/>
        <v>19</v>
      </c>
    </row>
    <row r="24" spans="2:9" ht="11.25">
      <c r="B24" s="22">
        <v>2559</v>
      </c>
      <c r="C24" s="65">
        <v>118.52352000000002</v>
      </c>
      <c r="D24" s="60"/>
      <c r="E24" s="66">
        <f t="shared" si="0"/>
        <v>110.65768212307691</v>
      </c>
      <c r="F24" s="67">
        <f t="shared" si="1"/>
        <v>27.347549067597953</v>
      </c>
      <c r="G24" s="68">
        <f t="shared" si="2"/>
        <v>83.31013305547896</v>
      </c>
      <c r="H24" s="69">
        <f t="shared" si="3"/>
        <v>193.96781517855587</v>
      </c>
      <c r="I24" s="2">
        <f t="shared" si="4"/>
        <v>20</v>
      </c>
    </row>
    <row r="25" spans="2:9" ht="11.25">
      <c r="B25" s="22">
        <v>2560</v>
      </c>
      <c r="C25" s="65">
        <v>81.7</v>
      </c>
      <c r="D25" s="60"/>
      <c r="E25" s="66">
        <f t="shared" si="0"/>
        <v>110.65768212307691</v>
      </c>
      <c r="F25" s="67">
        <f t="shared" si="1"/>
        <v>27.347549067597953</v>
      </c>
      <c r="G25" s="68">
        <f t="shared" si="2"/>
        <v>83.31013305547896</v>
      </c>
      <c r="H25" s="69">
        <f t="shared" si="3"/>
        <v>193.96781517855587</v>
      </c>
      <c r="I25" s="2">
        <f t="shared" si="4"/>
        <v>21</v>
      </c>
    </row>
    <row r="26" spans="2:9" ht="11.25">
      <c r="B26" s="22">
        <v>2561</v>
      </c>
      <c r="C26" s="65">
        <v>111.1</v>
      </c>
      <c r="D26" s="60"/>
      <c r="E26" s="66">
        <f t="shared" si="0"/>
        <v>110.65768212307691</v>
      </c>
      <c r="F26" s="67">
        <f t="shared" si="1"/>
        <v>27.347549067597953</v>
      </c>
      <c r="G26" s="68">
        <f t="shared" si="2"/>
        <v>83.31013305547896</v>
      </c>
      <c r="H26" s="69">
        <f t="shared" si="3"/>
        <v>193.96781517855587</v>
      </c>
      <c r="I26" s="2">
        <f t="shared" si="4"/>
        <v>22</v>
      </c>
    </row>
    <row r="27" spans="2:9" ht="11.25">
      <c r="B27" s="22">
        <v>2562</v>
      </c>
      <c r="C27" s="65">
        <v>79.4</v>
      </c>
      <c r="D27" s="60"/>
      <c r="E27" s="66">
        <f t="shared" si="0"/>
        <v>110.65768212307691</v>
      </c>
      <c r="F27" s="67">
        <f t="shared" si="1"/>
        <v>27.347549067597953</v>
      </c>
      <c r="G27" s="68">
        <f t="shared" si="2"/>
        <v>83.31013305547896</v>
      </c>
      <c r="H27" s="69">
        <f t="shared" si="3"/>
        <v>193.96781517855587</v>
      </c>
      <c r="I27" s="2">
        <f t="shared" si="4"/>
        <v>23</v>
      </c>
    </row>
    <row r="28" spans="2:9" ht="11.25">
      <c r="B28" s="22">
        <v>2563</v>
      </c>
      <c r="C28" s="65">
        <v>79.6</v>
      </c>
      <c r="D28" s="78"/>
      <c r="E28" s="66">
        <f t="shared" si="0"/>
        <v>110.65768212307691</v>
      </c>
      <c r="F28" s="67">
        <f t="shared" si="1"/>
        <v>27.347549067597953</v>
      </c>
      <c r="G28" s="68">
        <f t="shared" si="2"/>
        <v>83.31013305547896</v>
      </c>
      <c r="H28" s="69">
        <f t="shared" si="3"/>
        <v>193.96781517855587</v>
      </c>
      <c r="I28" s="2">
        <f t="shared" si="4"/>
        <v>24</v>
      </c>
    </row>
    <row r="29" spans="2:9" ht="11.25">
      <c r="B29" s="22">
        <v>2564</v>
      </c>
      <c r="C29" s="65">
        <v>48.384</v>
      </c>
      <c r="D29" s="78"/>
      <c r="E29" s="66">
        <f t="shared" si="0"/>
        <v>110.65768212307691</v>
      </c>
      <c r="F29" s="67">
        <f t="shared" si="1"/>
        <v>27.347549067597953</v>
      </c>
      <c r="G29" s="68">
        <f t="shared" si="2"/>
        <v>83.31013305547896</v>
      </c>
      <c r="H29" s="69">
        <f t="shared" si="3"/>
        <v>193.96781517855587</v>
      </c>
      <c r="I29" s="2">
        <f t="shared" si="4"/>
        <v>25</v>
      </c>
    </row>
    <row r="30" spans="2:14" ht="11.25">
      <c r="B30" s="22">
        <v>2565</v>
      </c>
      <c r="C30" s="65">
        <v>113.91131520000002</v>
      </c>
      <c r="D30" s="60"/>
      <c r="E30" s="66">
        <f>$C$75</f>
        <v>110.65768212307691</v>
      </c>
      <c r="F30" s="67">
        <f t="shared" si="1"/>
        <v>27.347549067597953</v>
      </c>
      <c r="G30" s="68">
        <f t="shared" si="2"/>
        <v>83.31013305547896</v>
      </c>
      <c r="H30" s="69">
        <f t="shared" si="3"/>
        <v>193.96781517855587</v>
      </c>
      <c r="K30" s="84" t="str">
        <f>'[1]std. - Y.1C'!$K$48:$N$48</f>
        <v>ปี 2565 ปริมาณน้ำสะสม 1 เม.ย.65 - 31 ม.ค.67</v>
      </c>
      <c r="L30" s="84"/>
      <c r="M30" s="84"/>
      <c r="N30" s="84"/>
    </row>
    <row r="31" spans="2:8" ht="11.25">
      <c r="B31" s="22">
        <v>2566</v>
      </c>
      <c r="C31" s="79">
        <v>42.5480256</v>
      </c>
      <c r="D31" s="80">
        <f>C31</f>
        <v>42.5480256</v>
      </c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7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AVERAGE(C5:C30)</f>
        <v>110.65768212307691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STDEV(C5:C30)</f>
        <v>83.31013305547896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0.7528635288313634</v>
      </c>
      <c r="D77" s="38"/>
      <c r="E77" s="49">
        <f>C77*100</f>
        <v>75.28635288313635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22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27.347549067597953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3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193.96781517855587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0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25</v>
      </c>
    </row>
    <row r="83" ht="11.25">
      <c r="C83" s="2">
        <f>COUNTIF(C5:C29,"&gt;199")</f>
        <v>3</v>
      </c>
    </row>
    <row r="84" ht="11.25">
      <c r="C84" s="2">
        <f>COUNTIF(C5:C29,"&lt;27")</f>
        <v>0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2024-02-22T07:24:33Z</dcterms:modified>
  <cp:category/>
  <cp:version/>
  <cp:contentType/>
  <cp:contentStatus/>
</cp:coreProperties>
</file>