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195" windowHeight="4200" activeTab="0"/>
  </bookViews>
  <sheets>
    <sheet name="H05Y34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'H05Y34'!$A$1:$O$45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<sst xmlns="http://schemas.openxmlformats.org/spreadsheetml/2006/main" count="47" uniqueCount="28">
  <si>
    <t>ปริมาณน้ำรายเดือน - ล้านลูกบาศก์เมตร</t>
  </si>
  <si>
    <t>สถานี  : บ้านแม่หล่าย   อ.เมือง   จ.แพร่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</si>
  <si>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</si>
  <si>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</si>
  <si>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</si>
  <si>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</si>
  <si>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</si>
  <si>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</si>
  <si>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</si>
  <si>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</si>
  <si>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</si>
  <si>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</si>
  <si>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</si>
  <si>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</si>
  <si>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</si>
  <si>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</si>
  <si>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</si>
  <si>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</si>
  <si>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</si>
  <si>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</si>
  <si>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</si>
  <si>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</si>
  <si>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</si>
  <si>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2.ไม่คำนวนปริมาณน้ำ ปี2556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</si>
  <si>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1. เม.ย. ถึง 31 มี.ค. ของปีต่อไป</t>
    </r>
  </si>
  <si>
    <t xml:space="preserve"> พี้นที่รับน้ำ   336     ตร.กม. </t>
  </si>
  <si>
    <t>แม่น้ำ  : น้ำแม่หล่าย  Y.34</t>
  </si>
  <si>
    <t>ปริมาณน้ำเฉลี่ย 111.71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</si>
</sst>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TH SarabunPSK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2" fontId="54" fillId="0" borderId="14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78" fontId="6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2" fontId="6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/>
    </xf>
    <xf numFmtId="2" fontId="54" fillId="0" borderId="18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2" fontId="7" fillId="0" borderId="16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2" fontId="54" fillId="0" borderId="2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 applyProtection="1">
      <alignment horizontal="right"/>
      <protection/>
    </xf>
    <xf numFmtId="2" fontId="6" fillId="0" borderId="11" xfId="0" applyNumberFormat="1" applyFont="1" applyBorder="1" applyAlignment="1">
      <alignment/>
    </xf>
    <xf numFmtId="2" fontId="54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Continuous"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Y.34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แม่น้ำยม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48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8025"/>
          <c:w val="0.9292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กราฟปริมาณน้ำรายปี!$B$3:$B$29</c:f>
              <c:numCache/>
            </c:numRef>
          </c:val>
        </c:ser>
        <c:axId val="43406190"/>
        <c:axId val="55111391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111.71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กราฟปริมาณน้ำรายปี!$C$3:$C$29</c:f>
              <c:numCache/>
            </c:numRef>
          </c:val>
          <c:smooth val="0"/>
        </c:ser>
        <c:axId val="43406190"/>
        <c:axId val="55111391"/>
      </c:lineChart>
      <c:dateAx>
        <c:axId val="43406190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5111391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5511139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40619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25"/>
          <c:y val="0.2515"/>
          <c:w val="0.271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47625</xdr:rowOff>
    </xdr:from>
    <xdr:to>
      <xdr:col>16</xdr:col>
      <xdr:colOff>428625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524125" y="523875"/>
        <a:ext cx="68008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9">
      <selection activeCell="R31" sqref="R31"/>
    </sheetView>
  </sheetViews>
  <sheetFormatPr defaultColWidth="9.33203125" defaultRowHeight="21"/>
  <cols>
    <col min="1" max="1" width="5.5" style="4" customWidth="1"/>
    <col min="2" max="5" width="6.83203125" style="5" customWidth="1"/>
    <col min="6" max="6" width="7.33203125" style="5" customWidth="1"/>
    <col min="7" max="7" width="8" style="5" customWidth="1"/>
    <col min="8" max="13" width="6.83203125" style="5" customWidth="1"/>
    <col min="14" max="14" width="9.83203125" style="5" customWidth="1"/>
    <col min="15" max="15" width="9.33203125" style="5" customWidth="1"/>
    <col min="16" max="16384" width="9.33203125" style="4" customWidth="1"/>
  </cols>
  <sheetData>
    <row r="1" spans="1:15" ht="34.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spans="14:15" ht="15" customHeight="1">
      <c r="N2" s="6"/>
      <c r="O2" s="6"/>
    </row>
    <row r="3" spans="1:16" s="12" customFormat="1" ht="27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4"/>
      <c r="K3" s="7" t="s">
        <v>25</v>
      </c>
      <c r="L3" s="4"/>
      <c r="M3" s="9"/>
      <c r="N3" s="10"/>
      <c r="O3" s="6"/>
      <c r="P3" s="11"/>
    </row>
    <row r="4" spans="1:16" s="12" customFormat="1" ht="27.75" customHeight="1">
      <c r="A4" s="7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13"/>
      <c r="M4" s="9"/>
      <c r="N4" s="10"/>
      <c r="O4" s="6"/>
      <c r="P4" s="11"/>
    </row>
    <row r="5" spans="1:16" s="12" customFormat="1" ht="23.25" customHeight="1">
      <c r="A5" s="14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5"/>
      <c r="N5" s="15" t="s">
        <v>2</v>
      </c>
      <c r="O5" s="15" t="s">
        <v>2</v>
      </c>
      <c r="P5" s="11"/>
    </row>
    <row r="6" spans="1:16" s="12" customFormat="1" ht="23.25" customHeight="1">
      <c r="A6" s="16" t="s">
        <v>3</v>
      </c>
      <c r="B6" s="27" t="s">
        <v>4</v>
      </c>
      <c r="C6" s="48" t="s">
        <v>5</v>
      </c>
      <c r="D6" s="48" t="s">
        <v>6</v>
      </c>
      <c r="E6" s="48" t="s">
        <v>7</v>
      </c>
      <c r="F6" s="48" t="s">
        <v>8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27" t="s">
        <v>15</v>
      </c>
      <c r="N6" s="17" t="s">
        <v>16</v>
      </c>
      <c r="O6" s="17" t="s">
        <v>17</v>
      </c>
      <c r="P6" s="11"/>
    </row>
    <row r="7" spans="1:16" s="12" customFormat="1" ht="23.25" customHeight="1">
      <c r="A7" s="18"/>
      <c r="B7" s="46"/>
      <c r="C7" s="49"/>
      <c r="D7" s="49"/>
      <c r="E7" s="49"/>
      <c r="F7" s="49"/>
      <c r="G7" s="49"/>
      <c r="H7" s="49"/>
      <c r="I7" s="49"/>
      <c r="J7" s="49"/>
      <c r="K7" s="49"/>
      <c r="L7" s="49"/>
      <c r="M7" s="46"/>
      <c r="N7" s="19" t="s">
        <v>18</v>
      </c>
      <c r="O7" s="19" t="s">
        <v>19</v>
      </c>
      <c r="P7" s="11"/>
    </row>
    <row r="8" spans="1:15" ht="18" customHeight="1">
      <c r="A8" s="41">
        <v>2539</v>
      </c>
      <c r="B8" s="36">
        <v>0.791</v>
      </c>
      <c r="C8" s="20">
        <v>6.284</v>
      </c>
      <c r="D8" s="20">
        <v>11.567</v>
      </c>
      <c r="E8" s="20">
        <v>3.936</v>
      </c>
      <c r="F8" s="20">
        <v>14.185</v>
      </c>
      <c r="G8" s="20">
        <v>21.112</v>
      </c>
      <c r="H8" s="20">
        <v>13.841</v>
      </c>
      <c r="I8" s="20">
        <v>3.052</v>
      </c>
      <c r="J8" s="20">
        <v>0.609</v>
      </c>
      <c r="K8" s="20">
        <v>0.319</v>
      </c>
      <c r="L8" s="20">
        <v>0.136</v>
      </c>
      <c r="M8" s="50">
        <v>0.149</v>
      </c>
      <c r="N8" s="54">
        <f>SUM(B8:M8)</f>
        <v>75.981</v>
      </c>
      <c r="O8" s="54">
        <f>+N8*1000000/(60*60*24*365)</f>
        <v>2.409341704718417</v>
      </c>
    </row>
    <row r="9" spans="1:15" ht="18" customHeight="1">
      <c r="A9" s="42">
        <v>2540</v>
      </c>
      <c r="B9" s="37">
        <v>0.045</v>
      </c>
      <c r="C9" s="21">
        <v>0.036</v>
      </c>
      <c r="D9" s="21">
        <v>4.064</v>
      </c>
      <c r="E9" s="21">
        <v>6.652</v>
      </c>
      <c r="F9" s="21">
        <v>32.143</v>
      </c>
      <c r="G9" s="21">
        <v>28.148</v>
      </c>
      <c r="H9" s="21">
        <v>15.501</v>
      </c>
      <c r="I9" s="21">
        <v>9.823</v>
      </c>
      <c r="J9" s="21">
        <v>3.161</v>
      </c>
      <c r="K9" s="21">
        <v>2.553</v>
      </c>
      <c r="L9" s="21">
        <v>0.51</v>
      </c>
      <c r="M9" s="51">
        <v>1.212</v>
      </c>
      <c r="N9" s="55">
        <f>SUM(B9:M9)</f>
        <v>103.84800000000001</v>
      </c>
      <c r="O9" s="55">
        <f aca="true" t="shared" si="0" ref="O9:O23">+N9*1000000/(60*60*24*365)</f>
        <v>3.2929984779299852</v>
      </c>
    </row>
    <row r="10" spans="1:15" ht="18" customHeight="1">
      <c r="A10" s="42">
        <v>2541</v>
      </c>
      <c r="B10" s="37">
        <v>1.623</v>
      </c>
      <c r="C10" s="21">
        <v>1.687</v>
      </c>
      <c r="D10" s="21">
        <v>1.683</v>
      </c>
      <c r="E10" s="21">
        <v>2.433</v>
      </c>
      <c r="F10" s="21">
        <v>10.644</v>
      </c>
      <c r="G10" s="21">
        <v>49.602</v>
      </c>
      <c r="H10" s="21">
        <v>13.266</v>
      </c>
      <c r="I10" s="21">
        <v>1.886</v>
      </c>
      <c r="J10" s="21">
        <v>1.719</v>
      </c>
      <c r="K10" s="21">
        <v>1.624</v>
      </c>
      <c r="L10" s="21">
        <v>1.584</v>
      </c>
      <c r="M10" s="51">
        <v>1.615</v>
      </c>
      <c r="N10" s="56">
        <f>+SUM(B10:M10)</f>
        <v>89.36599999999999</v>
      </c>
      <c r="O10" s="55">
        <f t="shared" si="0"/>
        <v>2.8337772704211055</v>
      </c>
    </row>
    <row r="11" spans="1:15" ht="18" customHeight="1">
      <c r="A11" s="42">
        <v>2542</v>
      </c>
      <c r="B11" s="38">
        <v>0</v>
      </c>
      <c r="C11" s="22">
        <v>0</v>
      </c>
      <c r="D11" s="22">
        <v>0</v>
      </c>
      <c r="E11" s="21">
        <v>3.782</v>
      </c>
      <c r="F11" s="21">
        <v>9.0087</v>
      </c>
      <c r="G11" s="21">
        <v>17.544</v>
      </c>
      <c r="H11" s="21">
        <v>9.838</v>
      </c>
      <c r="I11" s="21">
        <v>12.165</v>
      </c>
      <c r="J11" s="21">
        <v>4.139</v>
      </c>
      <c r="K11" s="21">
        <v>1.661</v>
      </c>
      <c r="L11" s="21">
        <v>0.18</v>
      </c>
      <c r="M11" s="51">
        <v>0</v>
      </c>
      <c r="N11" s="56">
        <f>+SUM(B11:M11)</f>
        <v>58.3177</v>
      </c>
      <c r="O11" s="55">
        <f t="shared" si="0"/>
        <v>1.849242135971588</v>
      </c>
    </row>
    <row r="12" spans="1:15" ht="18" customHeight="1">
      <c r="A12" s="42">
        <v>2543</v>
      </c>
      <c r="B12" s="37">
        <v>0.17</v>
      </c>
      <c r="C12" s="21">
        <v>2.714</v>
      </c>
      <c r="D12" s="21">
        <v>1.964</v>
      </c>
      <c r="E12" s="21">
        <v>2.957</v>
      </c>
      <c r="F12" s="21">
        <v>7.456</v>
      </c>
      <c r="G12" s="21">
        <v>29.24</v>
      </c>
      <c r="H12" s="21">
        <v>11.161</v>
      </c>
      <c r="I12" s="21">
        <v>9.358</v>
      </c>
      <c r="J12" s="21">
        <v>3.361</v>
      </c>
      <c r="K12" s="21">
        <v>1.864</v>
      </c>
      <c r="L12" s="21">
        <v>0.9</v>
      </c>
      <c r="M12" s="51">
        <v>7.082</v>
      </c>
      <c r="N12" s="56">
        <f>SUM(B12:M12)</f>
        <v>78.227</v>
      </c>
      <c r="O12" s="55">
        <f t="shared" si="0"/>
        <v>2.4805618975139523</v>
      </c>
    </row>
    <row r="13" spans="1:15" ht="18" customHeight="1">
      <c r="A13" s="42">
        <v>2544</v>
      </c>
      <c r="B13" s="37">
        <v>1.21</v>
      </c>
      <c r="C13" s="21">
        <v>1.02</v>
      </c>
      <c r="D13" s="21">
        <v>1.706</v>
      </c>
      <c r="E13" s="21">
        <v>9.233</v>
      </c>
      <c r="F13" s="21">
        <v>43.257</v>
      </c>
      <c r="G13" s="21">
        <v>3.764</v>
      </c>
      <c r="H13" s="21">
        <v>3.688</v>
      </c>
      <c r="I13" s="21">
        <v>3.551</v>
      </c>
      <c r="J13" s="21">
        <v>2.336</v>
      </c>
      <c r="K13" s="21">
        <v>2.109</v>
      </c>
      <c r="L13" s="21">
        <v>1.02</v>
      </c>
      <c r="M13" s="51">
        <v>1.012</v>
      </c>
      <c r="N13" s="56">
        <f>SUM(B13:M13)</f>
        <v>73.90599999999999</v>
      </c>
      <c r="O13" s="55">
        <f t="shared" si="0"/>
        <v>2.343543886352105</v>
      </c>
    </row>
    <row r="14" spans="1:15" ht="18" customHeight="1">
      <c r="A14" s="42">
        <v>2545</v>
      </c>
      <c r="B14" s="39">
        <v>0.847</v>
      </c>
      <c r="C14" s="23">
        <v>1.28</v>
      </c>
      <c r="D14" s="23">
        <v>1.46</v>
      </c>
      <c r="E14" s="23">
        <v>2.536</v>
      </c>
      <c r="F14" s="23">
        <v>19.017</v>
      </c>
      <c r="G14" s="23">
        <v>48.282</v>
      </c>
      <c r="H14" s="23">
        <v>16.841</v>
      </c>
      <c r="I14" s="23">
        <v>16.814</v>
      </c>
      <c r="J14" s="23">
        <v>4.901</v>
      </c>
      <c r="K14" s="23">
        <v>3.91</v>
      </c>
      <c r="L14" s="23">
        <v>1.805</v>
      </c>
      <c r="M14" s="52">
        <v>1.696</v>
      </c>
      <c r="N14" s="56">
        <f>SUM(B14:M14)</f>
        <v>119.389</v>
      </c>
      <c r="O14" s="55">
        <f t="shared" si="0"/>
        <v>3.78580035514967</v>
      </c>
    </row>
    <row r="15" spans="1:15" ht="18" customHeight="1">
      <c r="A15" s="42">
        <v>2546</v>
      </c>
      <c r="B15" s="39">
        <v>0.88</v>
      </c>
      <c r="C15" s="23">
        <v>0.937</v>
      </c>
      <c r="D15" s="23">
        <v>2.055</v>
      </c>
      <c r="E15" s="23">
        <v>6.579</v>
      </c>
      <c r="F15" s="23">
        <v>10.282</v>
      </c>
      <c r="G15" s="23">
        <v>35.31</v>
      </c>
      <c r="H15" s="23">
        <v>4.267</v>
      </c>
      <c r="I15" s="23">
        <v>5.899</v>
      </c>
      <c r="J15" s="23">
        <v>1.857</v>
      </c>
      <c r="K15" s="23">
        <v>0.902</v>
      </c>
      <c r="L15" s="23">
        <v>1.058</v>
      </c>
      <c r="M15" s="52">
        <v>0.737</v>
      </c>
      <c r="N15" s="56">
        <f>SUM(B15:M15)</f>
        <v>70.763</v>
      </c>
      <c r="O15" s="55">
        <f t="shared" si="0"/>
        <v>2.2438800101471332</v>
      </c>
    </row>
    <row r="16" spans="1:15" ht="18" customHeight="1">
      <c r="A16" s="42">
        <v>2547</v>
      </c>
      <c r="B16" s="39">
        <v>7.6351679999999975</v>
      </c>
      <c r="C16" s="23">
        <v>8.796383999999996</v>
      </c>
      <c r="D16" s="23">
        <v>34.43299200000001</v>
      </c>
      <c r="E16" s="23">
        <v>8.454239999999997</v>
      </c>
      <c r="F16" s="23">
        <v>11.978495999999996</v>
      </c>
      <c r="G16" s="23">
        <v>38.90073600000001</v>
      </c>
      <c r="H16" s="23">
        <v>5.2306560000000015</v>
      </c>
      <c r="I16" s="23">
        <v>4.977504</v>
      </c>
      <c r="J16" s="23">
        <v>4.835808000000002</v>
      </c>
      <c r="K16" s="23">
        <v>9.190368000000003</v>
      </c>
      <c r="L16" s="23">
        <v>4.4928</v>
      </c>
      <c r="M16" s="52">
        <v>0.9478080000000002</v>
      </c>
      <c r="N16" s="56">
        <v>139.87296</v>
      </c>
      <c r="O16" s="55">
        <f t="shared" si="0"/>
        <v>4.435342465753425</v>
      </c>
    </row>
    <row r="17" spans="1:16" ht="18" customHeight="1">
      <c r="A17" s="42">
        <v>2548</v>
      </c>
      <c r="B17" s="39">
        <v>0.6661439999999998</v>
      </c>
      <c r="C17" s="23">
        <v>0.6549120000000004</v>
      </c>
      <c r="D17" s="23">
        <v>16.636319999999994</v>
      </c>
      <c r="E17" s="23">
        <v>6.327072000000003</v>
      </c>
      <c r="F17" s="23">
        <v>89.48016000000001</v>
      </c>
      <c r="G17" s="23">
        <v>122.94547200000005</v>
      </c>
      <c r="H17" s="23">
        <v>83.92896000000002</v>
      </c>
      <c r="I17" s="23">
        <v>5.010335999999999</v>
      </c>
      <c r="J17" s="23">
        <v>0.9011519999999997</v>
      </c>
      <c r="K17" s="23">
        <v>0.9374399999999995</v>
      </c>
      <c r="L17" s="23">
        <v>0.8467199999999997</v>
      </c>
      <c r="M17" s="52">
        <v>0.9218879999999996</v>
      </c>
      <c r="N17" s="56">
        <v>329.2565760000001</v>
      </c>
      <c r="O17" s="55">
        <f t="shared" si="0"/>
        <v>10.44065753424658</v>
      </c>
      <c r="P17" s="24"/>
    </row>
    <row r="18" spans="1:15" ht="18" customHeight="1">
      <c r="A18" s="42">
        <v>2549</v>
      </c>
      <c r="B18" s="39">
        <v>4.665599999999998</v>
      </c>
      <c r="C18" s="23">
        <v>16.513631999999998</v>
      </c>
      <c r="D18" s="23">
        <v>10.782720000000007</v>
      </c>
      <c r="E18" s="23">
        <v>24.03129599999994</v>
      </c>
      <c r="F18" s="23">
        <v>70.36156799999999</v>
      </c>
      <c r="G18" s="23">
        <v>142.33708800000002</v>
      </c>
      <c r="H18" s="23">
        <v>74.36102399999999</v>
      </c>
      <c r="I18" s="23">
        <v>17.295552000000004</v>
      </c>
      <c r="J18" s="23">
        <v>3.3851519999999997</v>
      </c>
      <c r="K18" s="23">
        <v>4.171391999999999</v>
      </c>
      <c r="L18" s="23">
        <v>3.483648000000001</v>
      </c>
      <c r="M18" s="52">
        <v>3.659903999999999</v>
      </c>
      <c r="N18" s="57">
        <v>375.04857599999997</v>
      </c>
      <c r="O18" s="55">
        <f t="shared" si="0"/>
        <v>11.892712328767121</v>
      </c>
    </row>
    <row r="19" spans="1:15" ht="18" customHeight="1">
      <c r="A19" s="42">
        <v>2550</v>
      </c>
      <c r="B19" s="39">
        <v>2.592864000000001</v>
      </c>
      <c r="C19" s="23">
        <v>2.4062399999999995</v>
      </c>
      <c r="D19" s="23">
        <v>3.8914560000000002</v>
      </c>
      <c r="E19" s="23">
        <v>3.0369600000000077</v>
      </c>
      <c r="F19" s="23">
        <v>12.286080000000002</v>
      </c>
      <c r="G19" s="23">
        <v>13.834368000000007</v>
      </c>
      <c r="H19" s="23">
        <v>3.808512</v>
      </c>
      <c r="I19" s="23">
        <v>3.2071680000000025</v>
      </c>
      <c r="J19" s="23">
        <v>2.267136000000001</v>
      </c>
      <c r="K19" s="23">
        <v>2.580768</v>
      </c>
      <c r="L19" s="23">
        <v>2.500415999999994</v>
      </c>
      <c r="M19" s="52">
        <v>2.200608000000002</v>
      </c>
      <c r="N19" s="57">
        <v>54.612576000000026</v>
      </c>
      <c r="O19" s="55">
        <f t="shared" si="0"/>
        <v>1.731753424657535</v>
      </c>
    </row>
    <row r="20" spans="1:15" ht="18" customHeight="1">
      <c r="A20" s="42">
        <v>2551</v>
      </c>
      <c r="B20" s="39">
        <v>2.12976</v>
      </c>
      <c r="C20" s="23">
        <v>2.2688639999999998</v>
      </c>
      <c r="D20" s="23">
        <v>8.836992000000004</v>
      </c>
      <c r="E20" s="23">
        <v>5.196959999999998</v>
      </c>
      <c r="F20" s="23">
        <v>6.215616000000001</v>
      </c>
      <c r="G20" s="23">
        <v>7.049376</v>
      </c>
      <c r="H20" s="23">
        <v>5.4293759999999995</v>
      </c>
      <c r="I20" s="23">
        <v>4.09536</v>
      </c>
      <c r="J20" s="23">
        <v>3.1648319999999996</v>
      </c>
      <c r="K20" s="23">
        <v>3.353184000000002</v>
      </c>
      <c r="L20" s="23">
        <v>2.830464000000002</v>
      </c>
      <c r="M20" s="52">
        <v>3.343680000000002</v>
      </c>
      <c r="N20" s="57">
        <v>53.91446400000001</v>
      </c>
      <c r="O20" s="55">
        <f t="shared" si="0"/>
        <v>1.7096164383561647</v>
      </c>
    </row>
    <row r="21" spans="1:15" ht="18" customHeight="1">
      <c r="A21" s="42">
        <v>2552</v>
      </c>
      <c r="B21" s="39">
        <v>1.3651200000000003</v>
      </c>
      <c r="C21" s="23">
        <v>1.2528</v>
      </c>
      <c r="D21" s="23">
        <v>4.2336</v>
      </c>
      <c r="E21" s="23">
        <v>9.676799999999922</v>
      </c>
      <c r="F21" s="23">
        <v>14.045183999999999</v>
      </c>
      <c r="G21" s="23">
        <v>8.838719999999999</v>
      </c>
      <c r="H21" s="23">
        <v>8.933759999999998</v>
      </c>
      <c r="I21" s="23">
        <v>3.31776</v>
      </c>
      <c r="J21" s="23">
        <v>2.96352</v>
      </c>
      <c r="K21" s="23">
        <v>2.808</v>
      </c>
      <c r="L21" s="23">
        <v>1.7625600000000006</v>
      </c>
      <c r="M21" s="52">
        <v>2.0390399999999995</v>
      </c>
      <c r="N21" s="57">
        <v>61.23686399999991</v>
      </c>
      <c r="O21" s="55">
        <f t="shared" si="0"/>
        <v>1.9418082191780794</v>
      </c>
    </row>
    <row r="22" spans="1:15" ht="18" customHeight="1">
      <c r="A22" s="42">
        <v>2553</v>
      </c>
      <c r="B22" s="39">
        <v>1.3651200000000003</v>
      </c>
      <c r="C22" s="23">
        <v>1.6830720000000003</v>
      </c>
      <c r="D22" s="23">
        <v>1.9180799999999991</v>
      </c>
      <c r="E22" s="23">
        <v>2.8736639999999998</v>
      </c>
      <c r="F22" s="23">
        <v>21.672576</v>
      </c>
      <c r="G22" s="23">
        <v>18.529344000000005</v>
      </c>
      <c r="H22" s="23">
        <v>9.650879999999997</v>
      </c>
      <c r="I22" s="23">
        <v>5.467391999999997</v>
      </c>
      <c r="J22" s="23">
        <v>2.16</v>
      </c>
      <c r="K22" s="23">
        <v>3.201983999999998</v>
      </c>
      <c r="L22" s="23">
        <v>2.083967999999999</v>
      </c>
      <c r="M22" s="52">
        <v>3.29184</v>
      </c>
      <c r="N22" s="57">
        <v>73.89791999999998</v>
      </c>
      <c r="O22" s="55">
        <f t="shared" si="0"/>
        <v>2.343287671232876</v>
      </c>
    </row>
    <row r="23" spans="1:15" ht="18" customHeight="1">
      <c r="A23" s="42">
        <v>2554</v>
      </c>
      <c r="B23" s="39">
        <v>2.9393279999999993</v>
      </c>
      <c r="C23" s="23">
        <v>8.674560000000001</v>
      </c>
      <c r="D23" s="23">
        <v>16.64928</v>
      </c>
      <c r="E23" s="23">
        <v>25.18128</v>
      </c>
      <c r="F23" s="23">
        <v>74.34288</v>
      </c>
      <c r="G23" s="23">
        <v>51.55488</v>
      </c>
      <c r="H23" s="23">
        <v>21.371039999999994</v>
      </c>
      <c r="I23" s="23">
        <v>4.981823999999998</v>
      </c>
      <c r="J23" s="23">
        <v>2.8114559999999997</v>
      </c>
      <c r="K23" s="23">
        <v>2.6360639999999997</v>
      </c>
      <c r="L23" s="23">
        <v>2.1608639999999975</v>
      </c>
      <c r="M23" s="52">
        <v>3.6270719999999983</v>
      </c>
      <c r="N23" s="57">
        <v>216.930528</v>
      </c>
      <c r="O23" s="55">
        <f t="shared" si="0"/>
        <v>6.878821917808219</v>
      </c>
    </row>
    <row r="24" spans="1:15" ht="18" customHeight="1">
      <c r="A24" s="42">
        <v>2555</v>
      </c>
      <c r="B24" s="39">
        <v>2.979072000000002</v>
      </c>
      <c r="C24" s="23">
        <v>19.743264000000007</v>
      </c>
      <c r="D24" s="23">
        <v>10.859616000000008</v>
      </c>
      <c r="E24" s="23">
        <v>27.400896000000007</v>
      </c>
      <c r="F24" s="23">
        <v>49.051871999999996</v>
      </c>
      <c r="G24" s="23">
        <v>46.135872000000006</v>
      </c>
      <c r="H24" s="23">
        <v>25.176959999999998</v>
      </c>
      <c r="I24" s="23">
        <v>8.303040000000003</v>
      </c>
      <c r="J24" s="23">
        <v>5.892480000000003</v>
      </c>
      <c r="K24" s="23">
        <v>0.50976</v>
      </c>
      <c r="L24" s="23">
        <v>0</v>
      </c>
      <c r="M24" s="52">
        <v>0</v>
      </c>
      <c r="N24" s="57">
        <v>196.05283200000002</v>
      </c>
      <c r="O24" s="55">
        <f>+N24*1000000/(60*60*24*365)</f>
        <v>6.216794520547946</v>
      </c>
    </row>
    <row r="25" spans="1:15" ht="18" customHeight="1">
      <c r="A25" s="42">
        <v>2556</v>
      </c>
      <c r="B25" s="40" t="s">
        <v>22</v>
      </c>
      <c r="C25" s="25" t="s">
        <v>22</v>
      </c>
      <c r="D25" s="25" t="s">
        <v>22</v>
      </c>
      <c r="E25" s="25" t="s">
        <v>22</v>
      </c>
      <c r="F25" s="25" t="s">
        <v>22</v>
      </c>
      <c r="G25" s="25" t="s">
        <v>22</v>
      </c>
      <c r="H25" s="25" t="s">
        <v>22</v>
      </c>
      <c r="I25" s="25" t="s">
        <v>22</v>
      </c>
      <c r="J25" s="25" t="s">
        <v>22</v>
      </c>
      <c r="K25" s="25" t="s">
        <v>22</v>
      </c>
      <c r="L25" s="25" t="s">
        <v>22</v>
      </c>
      <c r="M25" s="53" t="s">
        <v>22</v>
      </c>
      <c r="N25" s="58" t="s">
        <v>22</v>
      </c>
      <c r="O25" s="58" t="s">
        <v>22</v>
      </c>
    </row>
    <row r="26" spans="1:15" ht="18" customHeight="1">
      <c r="A26" s="42">
        <v>2557</v>
      </c>
      <c r="B26" s="39">
        <v>0</v>
      </c>
      <c r="C26" s="23">
        <v>0</v>
      </c>
      <c r="D26" s="23">
        <v>0</v>
      </c>
      <c r="E26" s="23">
        <v>0</v>
      </c>
      <c r="F26" s="23">
        <v>8.715168</v>
      </c>
      <c r="G26" s="23">
        <v>25.894944</v>
      </c>
      <c r="H26" s="23">
        <v>9.994752</v>
      </c>
      <c r="I26" s="23">
        <v>0</v>
      </c>
      <c r="J26" s="23">
        <v>0</v>
      </c>
      <c r="K26" s="23">
        <v>0</v>
      </c>
      <c r="L26" s="23">
        <v>0</v>
      </c>
      <c r="M26" s="52">
        <v>0</v>
      </c>
      <c r="N26" s="57">
        <v>44.604864000000006</v>
      </c>
      <c r="O26" s="55">
        <f aca="true" t="shared" si="1" ref="O26:O34">+N26*1000000/(60*60*24*365)</f>
        <v>1.4144109589041098</v>
      </c>
    </row>
    <row r="27" spans="1:15" ht="18" customHeight="1">
      <c r="A27" s="42">
        <v>2558</v>
      </c>
      <c r="B27" s="39">
        <v>0</v>
      </c>
      <c r="C27" s="23">
        <v>0</v>
      </c>
      <c r="D27" s="23">
        <v>0</v>
      </c>
      <c r="E27" s="23">
        <v>0.19008000000000003</v>
      </c>
      <c r="F27" s="23">
        <v>9.642239999999996</v>
      </c>
      <c r="G27" s="23">
        <v>8.398079999999998</v>
      </c>
      <c r="H27" s="23">
        <v>9.74592</v>
      </c>
      <c r="I27" s="23">
        <v>1.27872</v>
      </c>
      <c r="J27" s="23">
        <v>0</v>
      </c>
      <c r="K27" s="23">
        <v>0</v>
      </c>
      <c r="L27" s="23">
        <v>0</v>
      </c>
      <c r="M27" s="52">
        <v>0</v>
      </c>
      <c r="N27" s="57">
        <v>29.255039999999997</v>
      </c>
      <c r="O27" s="55">
        <f t="shared" si="1"/>
        <v>0.9276712328767122</v>
      </c>
    </row>
    <row r="28" spans="1:15" ht="18" customHeight="1">
      <c r="A28" s="42">
        <v>2559</v>
      </c>
      <c r="B28" s="39">
        <v>0</v>
      </c>
      <c r="C28" s="23">
        <v>0</v>
      </c>
      <c r="D28" s="23">
        <v>0</v>
      </c>
      <c r="E28" s="23">
        <v>8.325503999999999</v>
      </c>
      <c r="F28" s="23">
        <v>27.65145600000001</v>
      </c>
      <c r="G28" s="23">
        <v>36.224928</v>
      </c>
      <c r="H28" s="23">
        <v>36.37526400000001</v>
      </c>
      <c r="I28" s="23">
        <v>9.946368</v>
      </c>
      <c r="J28" s="23">
        <v>0</v>
      </c>
      <c r="K28" s="23">
        <v>0</v>
      </c>
      <c r="L28" s="23">
        <v>0</v>
      </c>
      <c r="M28" s="52">
        <v>0</v>
      </c>
      <c r="N28" s="57">
        <v>118.52352000000003</v>
      </c>
      <c r="O28" s="55">
        <f t="shared" si="1"/>
        <v>3.758356164383563</v>
      </c>
    </row>
    <row r="29" spans="1:15" ht="18" customHeight="1">
      <c r="A29" s="42">
        <v>2560</v>
      </c>
      <c r="B29" s="39">
        <v>0</v>
      </c>
      <c r="C29" s="23">
        <v>1.1050560000000003</v>
      </c>
      <c r="D29" s="23">
        <v>2.188512</v>
      </c>
      <c r="E29" s="23">
        <v>19.166976000000002</v>
      </c>
      <c r="F29" s="23">
        <v>13.879296000000004</v>
      </c>
      <c r="G29" s="23">
        <v>17.12016</v>
      </c>
      <c r="H29" s="23">
        <v>15.83625600000001</v>
      </c>
      <c r="I29" s="23">
        <v>2.9635200000000017</v>
      </c>
      <c r="J29" s="23">
        <v>2.886624</v>
      </c>
      <c r="K29" s="23">
        <v>2.162591999999999</v>
      </c>
      <c r="L29" s="23">
        <v>1.9828800000000002</v>
      </c>
      <c r="M29" s="52">
        <v>2.3898240000000004</v>
      </c>
      <c r="N29" s="57">
        <v>81.68169600000002</v>
      </c>
      <c r="O29" s="55">
        <f t="shared" si="1"/>
        <v>2.5901095890410963</v>
      </c>
    </row>
    <row r="30" spans="1:15" ht="18" customHeight="1">
      <c r="A30" s="42">
        <v>2561</v>
      </c>
      <c r="B30" s="39">
        <v>3.184704000000001</v>
      </c>
      <c r="C30" s="23">
        <v>5.474304000000001</v>
      </c>
      <c r="D30" s="23">
        <v>2.6861760000000006</v>
      </c>
      <c r="E30" s="23">
        <v>32.02675200000001</v>
      </c>
      <c r="F30" s="23">
        <v>30.908735999999994</v>
      </c>
      <c r="G30" s="23">
        <v>13.233024000000004</v>
      </c>
      <c r="H30" s="23">
        <v>9.190368000000001</v>
      </c>
      <c r="I30" s="23">
        <v>3.7411199999999996</v>
      </c>
      <c r="J30" s="23">
        <v>2.8356479999999995</v>
      </c>
      <c r="K30" s="23">
        <v>2.8900800000000006</v>
      </c>
      <c r="L30" s="23">
        <v>2.6490239999999994</v>
      </c>
      <c r="M30" s="52">
        <v>2.2550399999999993</v>
      </c>
      <c r="N30" s="57">
        <v>111.07497600000005</v>
      </c>
      <c r="O30" s="55">
        <f t="shared" si="1"/>
        <v>3.522164383561645</v>
      </c>
    </row>
    <row r="31" spans="1:15" ht="18" customHeight="1">
      <c r="A31" s="42">
        <v>2562</v>
      </c>
      <c r="B31" s="39">
        <v>2.203200000000001</v>
      </c>
      <c r="C31" s="23">
        <v>2.2766400000000013</v>
      </c>
      <c r="D31" s="23">
        <v>2.1038400000000013</v>
      </c>
      <c r="E31" s="23">
        <v>1.6053120000000005</v>
      </c>
      <c r="F31" s="23">
        <v>24.00192</v>
      </c>
      <c r="G31" s="23">
        <v>22.58496</v>
      </c>
      <c r="H31" s="23">
        <v>7.7690880000000035</v>
      </c>
      <c r="I31" s="23">
        <v>4.898879999999998</v>
      </c>
      <c r="J31" s="23">
        <v>5.088960000000001</v>
      </c>
      <c r="K31" s="23">
        <v>2.1124799999999997</v>
      </c>
      <c r="L31" s="23">
        <v>2.155679999999999</v>
      </c>
      <c r="M31" s="52">
        <v>2.4019200000000005</v>
      </c>
      <c r="N31" s="57">
        <v>79.20288000000001</v>
      </c>
      <c r="O31" s="55">
        <f t="shared" si="1"/>
        <v>2.511506849315069</v>
      </c>
    </row>
    <row r="32" spans="1:15" ht="18" customHeight="1">
      <c r="A32" s="42">
        <v>2563</v>
      </c>
      <c r="B32" s="39">
        <v>2.315519999999999</v>
      </c>
      <c r="C32" s="23">
        <v>2.5228799999999993</v>
      </c>
      <c r="D32" s="23">
        <v>2.367359999999999</v>
      </c>
      <c r="E32" s="23">
        <v>2.4105599999999985</v>
      </c>
      <c r="F32" s="23">
        <v>26.894592000000003</v>
      </c>
      <c r="G32" s="23">
        <v>15.745536000000001</v>
      </c>
      <c r="H32" s="23">
        <v>12.921120000000002</v>
      </c>
      <c r="I32" s="23">
        <v>5.617728000000003</v>
      </c>
      <c r="J32" s="23">
        <v>0.4527359999999999</v>
      </c>
      <c r="K32" s="23">
        <v>2.98944</v>
      </c>
      <c r="L32" s="23">
        <v>2.4719040000000008</v>
      </c>
      <c r="M32" s="52">
        <v>2.8823039999999995</v>
      </c>
      <c r="N32" s="57">
        <v>79.59168</v>
      </c>
      <c r="O32" s="55">
        <f t="shared" si="1"/>
        <v>2.523835616438356</v>
      </c>
    </row>
    <row r="33" spans="1:15" ht="18" customHeight="1">
      <c r="A33" s="42">
        <v>2564</v>
      </c>
      <c r="B33" s="39">
        <v>2.680128</v>
      </c>
      <c r="C33" s="23">
        <v>2.1098879999999998</v>
      </c>
      <c r="D33" s="23">
        <v>2.6092800000000005</v>
      </c>
      <c r="E33" s="23">
        <v>4.008960000000001</v>
      </c>
      <c r="F33" s="23">
        <v>10.678176000000002</v>
      </c>
      <c r="G33" s="23">
        <v>13.551839999999999</v>
      </c>
      <c r="H33" s="23">
        <v>7.677504000000001</v>
      </c>
      <c r="I33" s="23">
        <v>3.6754560000000027</v>
      </c>
      <c r="J33" s="23">
        <v>3.416256</v>
      </c>
      <c r="K33" s="23">
        <v>3.2762880000000005</v>
      </c>
      <c r="L33" s="23">
        <v>0.0864</v>
      </c>
      <c r="M33" s="52">
        <v>0</v>
      </c>
      <c r="N33" s="57">
        <v>53.770176000000006</v>
      </c>
      <c r="O33" s="55">
        <f t="shared" si="1"/>
        <v>1.7050410958904112</v>
      </c>
    </row>
    <row r="34" spans="1:15" ht="18" customHeight="1">
      <c r="A34" s="42">
        <v>2565</v>
      </c>
      <c r="B34" s="39">
        <v>3.530304000000001</v>
      </c>
      <c r="C34" s="23">
        <v>3.8534400000000013</v>
      </c>
      <c r="D34" s="23">
        <v>3.684096000000002</v>
      </c>
      <c r="E34" s="23">
        <v>13.649471999999998</v>
      </c>
      <c r="F34" s="23">
        <v>35.608896000000016</v>
      </c>
      <c r="G34" s="23">
        <v>27.22464000000001</v>
      </c>
      <c r="H34" s="23">
        <v>19.232639999999996</v>
      </c>
      <c r="I34" s="23">
        <v>9.156672</v>
      </c>
      <c r="J34" s="23">
        <v>5.657472000000001</v>
      </c>
      <c r="K34" s="23">
        <v>1.8809279999999988</v>
      </c>
      <c r="L34" s="23">
        <v>0.5667840000000003</v>
      </c>
      <c r="M34" s="52">
        <v>0.5374080000000002</v>
      </c>
      <c r="N34" s="57">
        <v>124.58275200000003</v>
      </c>
      <c r="O34" s="55">
        <f t="shared" si="1"/>
        <v>3.9504931506849323</v>
      </c>
    </row>
    <row r="35" spans="1:15" ht="18" customHeight="1">
      <c r="A35" s="42"/>
      <c r="B35" s="3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2"/>
      <c r="N35" s="57"/>
      <c r="O35" s="57"/>
    </row>
    <row r="36" spans="1:15" ht="18" customHeight="1">
      <c r="A36" s="42"/>
      <c r="B36" s="3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2"/>
      <c r="N36" s="57"/>
      <c r="O36" s="57"/>
    </row>
    <row r="37" spans="1:15" ht="18" customHeight="1">
      <c r="A37" s="60" t="s">
        <v>20</v>
      </c>
      <c r="B37" s="61">
        <f>+MAX(B8:B10,B26:B36,B12:B24)</f>
        <v>7.6351679999999975</v>
      </c>
      <c r="C37" s="62">
        <f>+MAX(C8:C10,C26:C36,C12:C24)</f>
        <v>19.743264000000007</v>
      </c>
      <c r="D37" s="62">
        <f>+MAX(D8:D10,D26:D36,D12:D24)</f>
        <v>34.43299200000001</v>
      </c>
      <c r="E37" s="62">
        <f aca="true" t="shared" si="2" ref="E37:O37">+MAX(E8:E24,E26:E36)</f>
        <v>32.02675200000001</v>
      </c>
      <c r="F37" s="62">
        <f t="shared" si="2"/>
        <v>89.48016000000001</v>
      </c>
      <c r="G37" s="62">
        <f t="shared" si="2"/>
        <v>142.33708800000002</v>
      </c>
      <c r="H37" s="62">
        <f t="shared" si="2"/>
        <v>83.92896000000002</v>
      </c>
      <c r="I37" s="62">
        <f t="shared" si="2"/>
        <v>17.295552000000004</v>
      </c>
      <c r="J37" s="62">
        <f t="shared" si="2"/>
        <v>5.892480000000003</v>
      </c>
      <c r="K37" s="62">
        <f t="shared" si="2"/>
        <v>9.190368000000003</v>
      </c>
      <c r="L37" s="62">
        <f t="shared" si="2"/>
        <v>4.4928</v>
      </c>
      <c r="M37" s="63">
        <f t="shared" si="2"/>
        <v>7.082</v>
      </c>
      <c r="N37" s="64">
        <f t="shared" si="2"/>
        <v>375.04857599999997</v>
      </c>
      <c r="O37" s="64">
        <f t="shared" si="2"/>
        <v>11.892712328767121</v>
      </c>
    </row>
    <row r="38" spans="1:15" ht="18" customHeight="1">
      <c r="A38" s="43" t="s">
        <v>17</v>
      </c>
      <c r="B38" s="39">
        <f>+AVERAGE(B8:B10,B12:B24,B26:B36)</f>
        <v>1.8327212800000001</v>
      </c>
      <c r="C38" s="23">
        <f>+AVERAGE(C8:C10,C12:C24,C26:C36)</f>
        <v>3.731757440000001</v>
      </c>
      <c r="D38" s="23">
        <f>+AVERAGE(D8:D10,D12:D24,D26:D36)</f>
        <v>5.935172800000001</v>
      </c>
      <c r="E38" s="23">
        <f aca="true" t="shared" si="3" ref="E38:M38">+AVERAGE(E8:E24,E26:E36)</f>
        <v>8.910414769230766</v>
      </c>
      <c r="F38" s="23">
        <f t="shared" si="3"/>
        <v>26.284908153846153</v>
      </c>
      <c r="G38" s="23">
        <f t="shared" si="3"/>
        <v>33.1963833846154</v>
      </c>
      <c r="H38" s="23">
        <f t="shared" si="3"/>
        <v>17.501426153846154</v>
      </c>
      <c r="I38" s="23">
        <f t="shared" si="3"/>
        <v>6.172399999999997</v>
      </c>
      <c r="J38" s="23">
        <f t="shared" si="3"/>
        <v>2.7231627692307687</v>
      </c>
      <c r="K38" s="23">
        <f t="shared" si="3"/>
        <v>2.293952615384615</v>
      </c>
      <c r="L38" s="23">
        <f t="shared" si="3"/>
        <v>1.4333504615384611</v>
      </c>
      <c r="M38" s="52">
        <f t="shared" si="3"/>
        <v>1.692359076923077</v>
      </c>
      <c r="N38" s="57">
        <f>SUM(B38:M38)</f>
        <v>111.70800890461541</v>
      </c>
      <c r="O38" s="57">
        <f>AVERAGE(O8:O24,O26:O36)</f>
        <v>3.5282126653787618</v>
      </c>
    </row>
    <row r="39" spans="1:15" ht="18" customHeight="1">
      <c r="A39" s="44" t="s">
        <v>21</v>
      </c>
      <c r="B39" s="39">
        <f>+MIN(B8:B10,B12:B24,B26:B36)</f>
        <v>0</v>
      </c>
      <c r="C39" s="23">
        <f>+MIN(C8:C10,C12:C24,C26:C36)</f>
        <v>0</v>
      </c>
      <c r="D39" s="23">
        <f>+MIN(D8:D10,D12:D24,D26:D36)</f>
        <v>0</v>
      </c>
      <c r="E39" s="23">
        <f aca="true" t="shared" si="4" ref="E39:O39">+MIN(E8:E24,E26:E36)</f>
        <v>0</v>
      </c>
      <c r="F39" s="23">
        <f t="shared" si="4"/>
        <v>6.215616000000001</v>
      </c>
      <c r="G39" s="23">
        <f t="shared" si="4"/>
        <v>3.764</v>
      </c>
      <c r="H39" s="23">
        <f t="shared" si="4"/>
        <v>3.688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52">
        <f t="shared" si="4"/>
        <v>0</v>
      </c>
      <c r="N39" s="59">
        <f t="shared" si="4"/>
        <v>29.255039999999997</v>
      </c>
      <c r="O39" s="59">
        <f t="shared" si="4"/>
        <v>0.9276712328767122</v>
      </c>
    </row>
    <row r="40" spans="1:15" ht="21.75" customHeight="1">
      <c r="A40" s="33" t="s">
        <v>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9.5" customHeight="1">
      <c r="A41" s="31"/>
      <c r="B41" s="35" t="s">
        <v>23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24.75" customHeight="1">
      <c r="A42" s="31"/>
      <c r="B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8.75">
      <c r="A43" s="34"/>
      <c r="B43" s="32"/>
      <c r="C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24.75" customHeight="1">
      <c r="A44" s="34"/>
      <c r="B44" s="32"/>
      <c r="C44" s="32"/>
      <c r="D44" s="3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sheetProtection/>
  <printOptions/>
  <pageMargins left="0.7874015748031497" right="0.15748031496062992" top="0.31496062992125984" bottom="0.3149606299212598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U13" sqref="U13"/>
    </sheetView>
  </sheetViews>
  <sheetFormatPr defaultColWidth="9.33203125" defaultRowHeight="21"/>
  <cols>
    <col min="1" max="1" width="15.66015625" style="4" bestFit="1" customWidth="1"/>
    <col min="2" max="16384" width="9.33203125" style="4" customWidth="1"/>
  </cols>
  <sheetData>
    <row r="1" spans="1:3" ht="18.75">
      <c r="A1" s="26" t="s">
        <v>3</v>
      </c>
      <c r="B1" s="27" t="s">
        <v>2</v>
      </c>
      <c r="C1" s="4" t="s">
        <v>27</v>
      </c>
    </row>
    <row r="2" spans="1:2" ht="18.75">
      <c r="A2" s="26"/>
      <c r="B2" s="27" t="s">
        <v>16</v>
      </c>
    </row>
    <row r="3" spans="1:3" ht="18.75">
      <c r="A3" s="28">
        <v>35337</v>
      </c>
      <c r="B3" s="5">
        <v>75.981</v>
      </c>
      <c r="C3" s="5">
        <v>111.71</v>
      </c>
    </row>
    <row r="4" spans="1:3" ht="18.75">
      <c r="A4" s="28">
        <v>35703</v>
      </c>
      <c r="B4" s="5">
        <v>103.84800000000001</v>
      </c>
      <c r="C4" s="5">
        <v>111.71</v>
      </c>
    </row>
    <row r="5" spans="1:3" ht="18.75">
      <c r="A5" s="28">
        <v>36069</v>
      </c>
      <c r="B5" s="5">
        <v>89.36599999999999</v>
      </c>
      <c r="C5" s="5">
        <v>111.71</v>
      </c>
    </row>
    <row r="6" spans="1:3" ht="18.75">
      <c r="A6" s="28">
        <v>36435</v>
      </c>
      <c r="B6" s="5">
        <v>58.3177</v>
      </c>
      <c r="C6" s="5">
        <v>111.71</v>
      </c>
    </row>
    <row r="7" spans="1:3" ht="18.75">
      <c r="A7" s="28">
        <v>36801</v>
      </c>
      <c r="B7" s="5">
        <v>78.227</v>
      </c>
      <c r="C7" s="5">
        <v>111.71</v>
      </c>
    </row>
    <row r="8" spans="1:3" ht="18.75">
      <c r="A8" s="28">
        <v>37167</v>
      </c>
      <c r="B8" s="5">
        <v>73.90599999999999</v>
      </c>
      <c r="C8" s="5">
        <v>111.71</v>
      </c>
    </row>
    <row r="9" spans="1:3" ht="18.75">
      <c r="A9" s="28">
        <v>37533</v>
      </c>
      <c r="B9" s="5">
        <v>119.389</v>
      </c>
      <c r="C9" s="5">
        <v>111.71</v>
      </c>
    </row>
    <row r="10" spans="1:3" ht="18.75">
      <c r="A10" s="28">
        <v>37899</v>
      </c>
      <c r="B10" s="5">
        <v>70.763</v>
      </c>
      <c r="C10" s="5">
        <v>111.71</v>
      </c>
    </row>
    <row r="11" spans="1:3" ht="18.75">
      <c r="A11" s="28">
        <v>38265</v>
      </c>
      <c r="B11" s="5">
        <v>139.87296</v>
      </c>
      <c r="C11" s="5">
        <v>111.71</v>
      </c>
    </row>
    <row r="12" spans="1:3" ht="18.75">
      <c r="A12" s="28">
        <v>38631</v>
      </c>
      <c r="B12" s="6">
        <v>329.2565760000001</v>
      </c>
      <c r="C12" s="5">
        <v>111.71</v>
      </c>
    </row>
    <row r="13" spans="1:3" ht="18.75">
      <c r="A13" s="28">
        <v>38997</v>
      </c>
      <c r="B13" s="5">
        <v>375.04857599999997</v>
      </c>
      <c r="C13" s="5">
        <v>111.71</v>
      </c>
    </row>
    <row r="14" spans="1:3" ht="18.75">
      <c r="A14" s="28">
        <v>39363</v>
      </c>
      <c r="B14" s="5">
        <v>57.6</v>
      </c>
      <c r="C14" s="5">
        <v>111.71</v>
      </c>
    </row>
    <row r="15" spans="1:3" ht="18.75">
      <c r="A15" s="28">
        <v>39729</v>
      </c>
      <c r="B15" s="5">
        <v>58.72</v>
      </c>
      <c r="C15" s="5">
        <v>111.71</v>
      </c>
    </row>
    <row r="16" spans="1:3" ht="18.75">
      <c r="A16" s="28">
        <v>40094</v>
      </c>
      <c r="B16" s="5">
        <v>61.24</v>
      </c>
      <c r="C16" s="5">
        <v>111.71</v>
      </c>
    </row>
    <row r="17" spans="1:3" ht="18.75">
      <c r="A17" s="28">
        <v>40459</v>
      </c>
      <c r="B17" s="5">
        <v>73.9</v>
      </c>
      <c r="C17" s="5">
        <v>111.71</v>
      </c>
    </row>
    <row r="18" spans="1:3" ht="18.75">
      <c r="A18" s="28">
        <v>40824</v>
      </c>
      <c r="B18" s="5">
        <v>216.93</v>
      </c>
      <c r="C18" s="5">
        <v>111.71</v>
      </c>
    </row>
    <row r="19" spans="1:3" ht="18.75">
      <c r="A19" s="28">
        <v>41190</v>
      </c>
      <c r="B19" s="5">
        <v>196.05</v>
      </c>
      <c r="C19" s="5">
        <v>111.71</v>
      </c>
    </row>
    <row r="20" spans="1:3" ht="18.75">
      <c r="A20" s="28">
        <v>41555</v>
      </c>
      <c r="B20" s="29" t="s">
        <v>22</v>
      </c>
      <c r="C20" s="5">
        <v>111.71</v>
      </c>
    </row>
    <row r="21" spans="1:3" ht="18.75">
      <c r="A21" s="28">
        <v>41920</v>
      </c>
      <c r="B21" s="5">
        <v>44.6</v>
      </c>
      <c r="C21" s="5">
        <v>111.71</v>
      </c>
    </row>
    <row r="22" spans="1:3" ht="18.75">
      <c r="A22" s="28">
        <v>42285</v>
      </c>
      <c r="B22" s="5">
        <v>29.26</v>
      </c>
      <c r="C22" s="5">
        <v>111.71</v>
      </c>
    </row>
    <row r="23" spans="1:3" ht="18.75">
      <c r="A23" s="28">
        <v>42651</v>
      </c>
      <c r="B23" s="5">
        <v>118.52</v>
      </c>
      <c r="C23" s="5">
        <v>111.71</v>
      </c>
    </row>
    <row r="24" spans="1:3" ht="18.75">
      <c r="A24" s="28">
        <v>43016</v>
      </c>
      <c r="B24" s="4">
        <v>81.68</v>
      </c>
      <c r="C24" s="5">
        <v>111.71</v>
      </c>
    </row>
    <row r="25" spans="1:3" ht="18.75">
      <c r="A25" s="28">
        <v>43381</v>
      </c>
      <c r="B25" s="4">
        <v>111.07</v>
      </c>
      <c r="C25" s="5">
        <v>111.71</v>
      </c>
    </row>
    <row r="26" spans="1:3" ht="18.75">
      <c r="A26" s="28">
        <v>43746</v>
      </c>
      <c r="B26" s="5">
        <v>79.2</v>
      </c>
      <c r="C26" s="5">
        <v>111.71</v>
      </c>
    </row>
    <row r="27" spans="1:3" ht="18.75">
      <c r="A27" s="28">
        <v>44112</v>
      </c>
      <c r="B27" s="4">
        <v>79.59</v>
      </c>
      <c r="C27" s="5">
        <v>111.71</v>
      </c>
    </row>
    <row r="28" spans="1:3" ht="18.75">
      <c r="A28" s="28">
        <v>44477</v>
      </c>
      <c r="B28" s="4">
        <v>53.77</v>
      </c>
      <c r="C28" s="5">
        <v>111.71</v>
      </c>
    </row>
    <row r="29" spans="1:3" ht="18.75">
      <c r="A29" s="28">
        <v>44842</v>
      </c>
      <c r="B29" s="4">
        <v>124.58</v>
      </c>
      <c r="C29" s="5">
        <v>111.71</v>
      </c>
    </row>
    <row r="30" ht="18.75">
      <c r="A30" s="28"/>
    </row>
    <row r="31" ht="18.75">
      <c r="A31" s="28"/>
    </row>
    <row r="32" ht="18.75">
      <c r="A32" s="28"/>
    </row>
    <row r="33" ht="18.75">
      <c r="A33" s="28"/>
    </row>
    <row r="34" ht="18.75">
      <c r="A34" s="28"/>
    </row>
    <row r="35" ht="18.75">
      <c r="A35" s="28"/>
    </row>
    <row r="36" ht="18.75">
      <c r="A36" s="28"/>
    </row>
    <row r="37" ht="18.75">
      <c r="A37" s="28"/>
    </row>
    <row r="38" ht="18.75">
      <c r="A38" s="28"/>
    </row>
    <row r="39" ht="18.75">
      <c r="A39" s="28"/>
    </row>
    <row r="40" ht="18.75">
      <c r="A40" s="28"/>
    </row>
    <row r="41" ht="18.75">
      <c r="A41" s="28"/>
    </row>
    <row r="42" ht="18.75">
      <c r="A42" s="28"/>
    </row>
    <row r="43" ht="18.75">
      <c r="A43" s="28"/>
    </row>
    <row r="44" ht="18.75">
      <c r="A44" s="28"/>
    </row>
    <row r="45" ht="18.75">
      <c r="A45" s="28"/>
    </row>
    <row r="46" ht="18.75">
      <c r="A46" s="28"/>
    </row>
    <row r="47" ht="18.75">
      <c r="A47" s="28"/>
    </row>
    <row r="48" ht="18.75">
      <c r="A48" s="28"/>
    </row>
    <row r="49" ht="18.75">
      <c r="A49" s="28"/>
    </row>
    <row r="50" ht="18.75">
      <c r="A50" s="28"/>
    </row>
    <row r="51" ht="18.75">
      <c r="A51" s="28"/>
    </row>
    <row r="52" ht="18.75">
      <c r="A52" s="28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Noom</cp:lastModifiedBy>
  <cp:lastPrinted>2007-11-23T04:04:36Z</cp:lastPrinted>
  <dcterms:created xsi:type="dcterms:W3CDTF">1999-03-18T04:30:39Z</dcterms:created>
  <dcterms:modified xsi:type="dcterms:W3CDTF">2023-06-07T04:16:22Z</dcterms:modified>
  <cp:category/>
  <cp:version/>
  <cp:contentType/>
  <cp:contentStatus/>
</cp:coreProperties>
</file>