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Y.34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<sst xmlns="http://schemas.openxmlformats.org/spreadsheetml/2006/main" count="39" uniqueCount="24">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</sst>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น้ำแม่หล่าย สถานี Y.34 อ.เมือง จ.แพร่</a:t>
            </a:r>
          </a:p>
        </c:rich>
      </c:tx>
      <c:layout>
        <c:manualLayout>
          <c:xMode val="factor"/>
          <c:yMode val="factor"/>
          <c:x val="0.039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69"/>
          <c:w val="0.8745"/>
          <c:h val="0.67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Y.34'!$B$5:$B$28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'std. - Y.34'!$C$5:$C$28</c:f>
              <c:numCache>
                <c:ptCount val="24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139.87296</c:v>
                </c:pt>
                <c:pt idx="9">
                  <c:v>329.2565760000001</c:v>
                </c:pt>
                <c:pt idx="10">
                  <c:v>375.04857599999997</c:v>
                </c:pt>
                <c:pt idx="11">
                  <c:v>54.612576000000026</c:v>
                </c:pt>
                <c:pt idx="12">
                  <c:v>53.91446400000001</c:v>
                </c:pt>
                <c:pt idx="13">
                  <c:v>61.23686399999991</c:v>
                </c:pt>
                <c:pt idx="14">
                  <c:v>73.89791999999998</c:v>
                </c:pt>
                <c:pt idx="15">
                  <c:v>216.930528</c:v>
                </c:pt>
                <c:pt idx="16">
                  <c:v>196.05283200000002</c:v>
                </c:pt>
                <c:pt idx="17">
                  <c:v>44.604864000000006</c:v>
                </c:pt>
                <c:pt idx="18">
                  <c:v>29.255039999999997</c:v>
                </c:pt>
                <c:pt idx="19">
                  <c:v>118.52352000000002</c:v>
                </c:pt>
                <c:pt idx="20">
                  <c:v>81.7</c:v>
                </c:pt>
                <c:pt idx="21">
                  <c:v>111.1</c:v>
                </c:pt>
                <c:pt idx="22">
                  <c:v>79.4</c:v>
                </c:pt>
                <c:pt idx="23">
                  <c:v>76.2</c:v>
                </c:pt>
              </c:numCache>
            </c:numRef>
          </c:val>
        </c:ser>
        <c:axId val="64503524"/>
        <c:axId val="43660805"/>
      </c:barChart>
      <c:lineChart>
        <c:grouping val="standard"/>
        <c:varyColors val="0"/>
        <c:ser>
          <c:idx val="1"/>
          <c:order val="1"/>
          <c:tx>
            <c:v>ค่าเฉลี่ย (2539 - 2562 )อยู่ระหว่างค่า+- SD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Y.34'!$B$5:$B$27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</c:numCache>
            </c:numRef>
          </c:cat>
          <c:val>
            <c:numRef>
              <c:f>'std. - Y.34'!$E$5:$E$27</c:f>
              <c:numCache>
                <c:ptCount val="23"/>
                <c:pt idx="0">
                  <c:v>114.57410521739129</c:v>
                </c:pt>
                <c:pt idx="1">
                  <c:v>114.57410521739129</c:v>
                </c:pt>
                <c:pt idx="2">
                  <c:v>114.57410521739129</c:v>
                </c:pt>
                <c:pt idx="3">
                  <c:v>114.57410521739129</c:v>
                </c:pt>
                <c:pt idx="4">
                  <c:v>114.57410521739129</c:v>
                </c:pt>
                <c:pt idx="5">
                  <c:v>114.57410521739129</c:v>
                </c:pt>
                <c:pt idx="6">
                  <c:v>114.57410521739129</c:v>
                </c:pt>
                <c:pt idx="7">
                  <c:v>114.57410521739129</c:v>
                </c:pt>
                <c:pt idx="8">
                  <c:v>114.57410521739129</c:v>
                </c:pt>
                <c:pt idx="9">
                  <c:v>114.57410521739129</c:v>
                </c:pt>
                <c:pt idx="10">
                  <c:v>114.57410521739129</c:v>
                </c:pt>
                <c:pt idx="11">
                  <c:v>114.57410521739129</c:v>
                </c:pt>
                <c:pt idx="12">
                  <c:v>114.57410521739129</c:v>
                </c:pt>
                <c:pt idx="13">
                  <c:v>114.57410521739129</c:v>
                </c:pt>
                <c:pt idx="14">
                  <c:v>114.57410521739129</c:v>
                </c:pt>
                <c:pt idx="15">
                  <c:v>114.57410521739129</c:v>
                </c:pt>
                <c:pt idx="16">
                  <c:v>114.57410521739129</c:v>
                </c:pt>
                <c:pt idx="17">
                  <c:v>114.57410521739129</c:v>
                </c:pt>
                <c:pt idx="18">
                  <c:v>114.57410521739129</c:v>
                </c:pt>
                <c:pt idx="19">
                  <c:v>114.57410521739129</c:v>
                </c:pt>
                <c:pt idx="20">
                  <c:v>114.57410521739129</c:v>
                </c:pt>
                <c:pt idx="21">
                  <c:v>114.57410521739129</c:v>
                </c:pt>
                <c:pt idx="22">
                  <c:v>114.57410521739129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Y.34'!$B$5:$B$27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</c:numCache>
            </c:numRef>
          </c:cat>
          <c:val>
            <c:numRef>
              <c:f>'std. - Y.34'!$H$5:$H$27</c:f>
              <c:numCache>
                <c:ptCount val="23"/>
                <c:pt idx="0">
                  <c:v>202.0405915276509</c:v>
                </c:pt>
                <c:pt idx="1">
                  <c:v>202.0405915276509</c:v>
                </c:pt>
                <c:pt idx="2">
                  <c:v>202.0405915276509</c:v>
                </c:pt>
                <c:pt idx="3">
                  <c:v>202.0405915276509</c:v>
                </c:pt>
                <c:pt idx="4">
                  <c:v>202.0405915276509</c:v>
                </c:pt>
                <c:pt idx="5">
                  <c:v>202.0405915276509</c:v>
                </c:pt>
                <c:pt idx="6">
                  <c:v>202.0405915276509</c:v>
                </c:pt>
                <c:pt idx="7">
                  <c:v>202.0405915276509</c:v>
                </c:pt>
                <c:pt idx="8">
                  <c:v>202.0405915276509</c:v>
                </c:pt>
                <c:pt idx="9">
                  <c:v>202.0405915276509</c:v>
                </c:pt>
                <c:pt idx="10">
                  <c:v>202.0405915276509</c:v>
                </c:pt>
                <c:pt idx="11">
                  <c:v>202.0405915276509</c:v>
                </c:pt>
                <c:pt idx="12">
                  <c:v>202.0405915276509</c:v>
                </c:pt>
                <c:pt idx="13">
                  <c:v>202.0405915276509</c:v>
                </c:pt>
                <c:pt idx="14">
                  <c:v>202.0405915276509</c:v>
                </c:pt>
                <c:pt idx="15">
                  <c:v>202.0405915276509</c:v>
                </c:pt>
                <c:pt idx="16">
                  <c:v>202.0405915276509</c:v>
                </c:pt>
                <c:pt idx="17">
                  <c:v>202.0405915276509</c:v>
                </c:pt>
                <c:pt idx="18">
                  <c:v>202.0405915276509</c:v>
                </c:pt>
                <c:pt idx="19">
                  <c:v>202.0405915276509</c:v>
                </c:pt>
                <c:pt idx="20">
                  <c:v>202.0405915276509</c:v>
                </c:pt>
                <c:pt idx="21">
                  <c:v>202.0405915276509</c:v>
                </c:pt>
                <c:pt idx="22">
                  <c:v>202.0405915276509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Y.34'!$B$5:$B$27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</c:numCache>
            </c:numRef>
          </c:cat>
          <c:val>
            <c:numRef>
              <c:f>'std. - Y.34'!$F$5:$F$27</c:f>
              <c:numCache>
                <c:ptCount val="23"/>
                <c:pt idx="0">
                  <c:v>27.107618907131695</c:v>
                </c:pt>
                <c:pt idx="1">
                  <c:v>27.107618907131695</c:v>
                </c:pt>
                <c:pt idx="2">
                  <c:v>27.107618907131695</c:v>
                </c:pt>
                <c:pt idx="3">
                  <c:v>27.107618907131695</c:v>
                </c:pt>
                <c:pt idx="4">
                  <c:v>27.107618907131695</c:v>
                </c:pt>
                <c:pt idx="5">
                  <c:v>27.107618907131695</c:v>
                </c:pt>
                <c:pt idx="6">
                  <c:v>27.107618907131695</c:v>
                </c:pt>
                <c:pt idx="7">
                  <c:v>27.107618907131695</c:v>
                </c:pt>
                <c:pt idx="8">
                  <c:v>27.107618907131695</c:v>
                </c:pt>
                <c:pt idx="9">
                  <c:v>27.107618907131695</c:v>
                </c:pt>
                <c:pt idx="10">
                  <c:v>27.107618907131695</c:v>
                </c:pt>
                <c:pt idx="11">
                  <c:v>27.107618907131695</c:v>
                </c:pt>
                <c:pt idx="12">
                  <c:v>27.107618907131695</c:v>
                </c:pt>
                <c:pt idx="13">
                  <c:v>27.107618907131695</c:v>
                </c:pt>
                <c:pt idx="14">
                  <c:v>27.107618907131695</c:v>
                </c:pt>
                <c:pt idx="15">
                  <c:v>27.107618907131695</c:v>
                </c:pt>
                <c:pt idx="16">
                  <c:v>27.107618907131695</c:v>
                </c:pt>
                <c:pt idx="17">
                  <c:v>27.107618907131695</c:v>
                </c:pt>
                <c:pt idx="18">
                  <c:v>27.107618907131695</c:v>
                </c:pt>
                <c:pt idx="19">
                  <c:v>27.107618907131695</c:v>
                </c:pt>
                <c:pt idx="20">
                  <c:v>27.107618907131695</c:v>
                </c:pt>
                <c:pt idx="21">
                  <c:v>27.107618907131695</c:v>
                </c:pt>
                <c:pt idx="22">
                  <c:v>27.107618907131695</c:v>
                </c:pt>
              </c:numCache>
            </c:numRef>
          </c:val>
          <c:smooth val="0"/>
        </c:ser>
        <c:axId val="64503524"/>
        <c:axId val="43660805"/>
      </c:line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660805"/>
        <c:crossesAt val="0"/>
        <c:auto val="1"/>
        <c:lblOffset val="100"/>
        <c:tickLblSkip val="1"/>
        <c:noMultiLvlLbl val="0"/>
      </c:catAx>
      <c:valAx>
        <c:axId val="4366080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503524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35"/>
          <c:y val="0.86925"/>
          <c:w val="0.807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น้ำแม่หล่าย สถานี Y.34 อ. เมือง จ.แพร่</a:t>
            </a:r>
          </a:p>
        </c:rich>
      </c:tx>
      <c:layout>
        <c:manualLayout>
          <c:xMode val="factor"/>
          <c:yMode val="factor"/>
          <c:x val="0.024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25"/>
          <c:y val="0.1695"/>
          <c:w val="0.87075"/>
          <c:h val="0.746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Y.34'!$B$5:$B$28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'std. - Y.34'!$C$5:$C$28</c:f>
              <c:numCache>
                <c:ptCount val="24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139.87296</c:v>
                </c:pt>
                <c:pt idx="9">
                  <c:v>329.2565760000001</c:v>
                </c:pt>
                <c:pt idx="10">
                  <c:v>375.04857599999997</c:v>
                </c:pt>
                <c:pt idx="11">
                  <c:v>54.612576000000026</c:v>
                </c:pt>
                <c:pt idx="12">
                  <c:v>53.91446400000001</c:v>
                </c:pt>
                <c:pt idx="13">
                  <c:v>61.23686399999991</c:v>
                </c:pt>
                <c:pt idx="14">
                  <c:v>73.89791999999998</c:v>
                </c:pt>
                <c:pt idx="15">
                  <c:v>216.930528</c:v>
                </c:pt>
                <c:pt idx="16">
                  <c:v>196.05283200000002</c:v>
                </c:pt>
                <c:pt idx="17">
                  <c:v>44.604864000000006</c:v>
                </c:pt>
                <c:pt idx="18">
                  <c:v>29.255039999999997</c:v>
                </c:pt>
                <c:pt idx="19">
                  <c:v>118.52352000000002</c:v>
                </c:pt>
                <c:pt idx="20">
                  <c:v>81.7</c:v>
                </c:pt>
                <c:pt idx="21">
                  <c:v>111.1</c:v>
                </c:pt>
                <c:pt idx="22">
                  <c:v>79.4</c:v>
                </c:pt>
                <c:pt idx="23">
                  <c:v>89.1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 2562 )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'std. - Y.34'!$E$5:$E$27</c:f>
              <c:numCache>
                <c:ptCount val="23"/>
                <c:pt idx="0">
                  <c:v>114.57410521739129</c:v>
                </c:pt>
                <c:pt idx="1">
                  <c:v>114.57410521739129</c:v>
                </c:pt>
                <c:pt idx="2">
                  <c:v>114.57410521739129</c:v>
                </c:pt>
                <c:pt idx="3">
                  <c:v>114.57410521739129</c:v>
                </c:pt>
                <c:pt idx="4">
                  <c:v>114.57410521739129</c:v>
                </c:pt>
                <c:pt idx="5">
                  <c:v>114.57410521739129</c:v>
                </c:pt>
                <c:pt idx="6">
                  <c:v>114.57410521739129</c:v>
                </c:pt>
                <c:pt idx="7">
                  <c:v>114.57410521739129</c:v>
                </c:pt>
                <c:pt idx="8">
                  <c:v>114.57410521739129</c:v>
                </c:pt>
                <c:pt idx="9">
                  <c:v>114.57410521739129</c:v>
                </c:pt>
                <c:pt idx="10">
                  <c:v>114.57410521739129</c:v>
                </c:pt>
                <c:pt idx="11">
                  <c:v>114.57410521739129</c:v>
                </c:pt>
                <c:pt idx="12">
                  <c:v>114.57410521739129</c:v>
                </c:pt>
                <c:pt idx="13">
                  <c:v>114.57410521739129</c:v>
                </c:pt>
                <c:pt idx="14">
                  <c:v>114.57410521739129</c:v>
                </c:pt>
                <c:pt idx="15">
                  <c:v>114.57410521739129</c:v>
                </c:pt>
                <c:pt idx="16">
                  <c:v>114.57410521739129</c:v>
                </c:pt>
                <c:pt idx="17">
                  <c:v>114.57410521739129</c:v>
                </c:pt>
                <c:pt idx="18">
                  <c:v>114.57410521739129</c:v>
                </c:pt>
                <c:pt idx="19">
                  <c:v>114.57410521739129</c:v>
                </c:pt>
                <c:pt idx="20">
                  <c:v>114.57410521739129</c:v>
                </c:pt>
                <c:pt idx="21">
                  <c:v>114.57410521739129</c:v>
                </c:pt>
                <c:pt idx="22">
                  <c:v>114.57410521739129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Y.34'!$B$5:$B$28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'std. - Y.34'!$D$5:$D$28</c:f>
              <c:numCache>
                <c:ptCount val="24"/>
                <c:pt idx="23">
                  <c:v>89.1</c:v>
                </c:pt>
              </c:numCache>
            </c:numRef>
          </c:val>
          <c:smooth val="0"/>
        </c:ser>
        <c:marker val="1"/>
        <c:axId val="57402926"/>
        <c:axId val="46864287"/>
      </c:lineChart>
      <c:catAx>
        <c:axId val="5740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864287"/>
        <c:crossesAt val="0"/>
        <c:auto val="1"/>
        <c:lblOffset val="100"/>
        <c:tickLblSkip val="1"/>
        <c:noMultiLvlLbl val="0"/>
      </c:catAx>
      <c:valAx>
        <c:axId val="4686428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40292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175"/>
          <c:y val="0.9285"/>
          <c:w val="0.835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342900</xdr:colOff>
      <xdr:row>19</xdr:row>
      <xdr:rowOff>133350</xdr:rowOff>
    </xdr:from>
    <xdr:ext cx="1962150" cy="447675"/>
    <xdr:sp>
      <xdr:nvSpPr>
        <xdr:cNvPr id="1" name="TextBox 6"/>
        <xdr:cNvSpPr txBox="1">
          <a:spLocks noChangeArrowheads="1"/>
        </xdr:cNvSpPr>
      </xdr:nvSpPr>
      <xdr:spPr>
        <a:xfrm>
          <a:off x="5286375" y="2914650"/>
          <a:ext cx="1962150" cy="4476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ปี2556 ไม่มีการสำรวจปริมาณน้ำ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0.591</cdr:y>
    </cdr:from>
    <cdr:to>
      <cdr:x>0.65725</cdr:x>
      <cdr:y>0.63125</cdr:y>
    </cdr:to>
    <cdr:sp>
      <cdr:nvSpPr>
        <cdr:cNvPr id="1" name="TextBox 1"/>
        <cdr:cNvSpPr txBox="1">
          <a:spLocks noChangeArrowheads="1"/>
        </cdr:cNvSpPr>
      </cdr:nvSpPr>
      <cdr:spPr>
        <a:xfrm>
          <a:off x="4838700" y="3638550"/>
          <a:ext cx="13335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115 ล้าน ลบ.ม..</a:t>
          </a:r>
        </a:p>
      </cdr:txBody>
    </cdr:sp>
  </cdr:relSizeAnchor>
  <cdr:relSizeAnchor xmlns:cdr="http://schemas.openxmlformats.org/drawingml/2006/chartDrawing">
    <cdr:from>
      <cdr:x>0.73625</cdr:x>
      <cdr:y>0.48375</cdr:y>
    </cdr:from>
    <cdr:to>
      <cdr:x>0.88725</cdr:x>
      <cdr:y>0.5225</cdr:y>
    </cdr:to>
    <cdr:sp>
      <cdr:nvSpPr>
        <cdr:cNvPr id="2" name="TextBox 1"/>
        <cdr:cNvSpPr txBox="1">
          <a:spLocks noChangeArrowheads="1"/>
        </cdr:cNvSpPr>
      </cdr:nvSpPr>
      <cdr:spPr>
        <a:xfrm>
          <a:off x="6905625" y="2981325"/>
          <a:ext cx="141922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202 ล้าน ลบ.ม.</a:t>
          </a:r>
        </a:p>
      </cdr:txBody>
    </cdr:sp>
  </cdr:relSizeAnchor>
  <cdr:relSizeAnchor xmlns:cdr="http://schemas.openxmlformats.org/drawingml/2006/chartDrawing">
    <cdr:from>
      <cdr:x>0.2875</cdr:x>
      <cdr:y>0.72375</cdr:y>
    </cdr:from>
    <cdr:to>
      <cdr:x>0.438</cdr:x>
      <cdr:y>0.763</cdr:y>
    </cdr:to>
    <cdr:sp>
      <cdr:nvSpPr>
        <cdr:cNvPr id="3" name="TextBox 1"/>
        <cdr:cNvSpPr txBox="1">
          <a:spLocks noChangeArrowheads="1"/>
        </cdr:cNvSpPr>
      </cdr:nvSpPr>
      <cdr:spPr>
        <a:xfrm>
          <a:off x="2695575" y="4457700"/>
          <a:ext cx="14097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27 ล้าน ลบ.ม.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0.8245</cdr:x>
      <cdr:y>0.442</cdr:y>
    </cdr:from>
    <cdr:to>
      <cdr:x>0.84725</cdr:x>
      <cdr:y>0.7085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734300" y="2724150"/>
          <a:ext cx="209550" cy="1647825"/>
        </a:xfrm>
        <a:prstGeom prst="curvedConnector3">
          <a:avLst>
            <a:gd name="adj1" fmla="val 0"/>
            <a:gd name="adj2" fmla="val -2081648"/>
            <a:gd name="adj3" fmla="val -52377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14">
      <selection activeCell="K33" sqref="K3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2539</v>
      </c>
      <c r="C5" s="71">
        <v>75.981</v>
      </c>
      <c r="D5" s="72"/>
      <c r="E5" s="73">
        <f aca="true" t="shared" si="0" ref="E5:E27">$C$105</f>
        <v>114.57410521739129</v>
      </c>
      <c r="F5" s="74">
        <f aca="true" t="shared" si="1" ref="F5:F27">+$C$108</f>
        <v>27.107618907131695</v>
      </c>
      <c r="G5" s="75">
        <f aca="true" t="shared" si="2" ref="G5:G27">$C$106</f>
        <v>87.4664863102596</v>
      </c>
      <c r="H5" s="76">
        <f aca="true" t="shared" si="3" ref="H5:H27">+$C$109</f>
        <v>202.0405915276509</v>
      </c>
      <c r="I5" s="2">
        <v>1</v>
      </c>
    </row>
    <row r="6" spans="2:9" ht="11.25">
      <c r="B6" s="22">
        <v>2540</v>
      </c>
      <c r="C6" s="77">
        <v>103.84800000000001</v>
      </c>
      <c r="D6" s="72"/>
      <c r="E6" s="78">
        <f t="shared" si="0"/>
        <v>114.57410521739129</v>
      </c>
      <c r="F6" s="79">
        <f t="shared" si="1"/>
        <v>27.107618907131695</v>
      </c>
      <c r="G6" s="80">
        <f t="shared" si="2"/>
        <v>87.4664863102596</v>
      </c>
      <c r="H6" s="81">
        <f t="shared" si="3"/>
        <v>202.0405915276509</v>
      </c>
      <c r="I6" s="2">
        <f>I5+1</f>
        <v>2</v>
      </c>
    </row>
    <row r="7" spans="2:9" ht="11.25">
      <c r="B7" s="22">
        <v>2541</v>
      </c>
      <c r="C7" s="77">
        <v>89.36599999999999</v>
      </c>
      <c r="D7" s="72"/>
      <c r="E7" s="78">
        <f t="shared" si="0"/>
        <v>114.57410521739129</v>
      </c>
      <c r="F7" s="79">
        <f t="shared" si="1"/>
        <v>27.107618907131695</v>
      </c>
      <c r="G7" s="80">
        <f t="shared" si="2"/>
        <v>87.4664863102596</v>
      </c>
      <c r="H7" s="81">
        <f t="shared" si="3"/>
        <v>202.0405915276509</v>
      </c>
      <c r="I7" s="2">
        <f aca="true" t="shared" si="4" ref="I7:I27">I6+1</f>
        <v>3</v>
      </c>
    </row>
    <row r="8" spans="2:9" ht="11.25">
      <c r="B8" s="22">
        <v>2542</v>
      </c>
      <c r="C8" s="77">
        <v>58.3177</v>
      </c>
      <c r="D8" s="72"/>
      <c r="E8" s="78">
        <f t="shared" si="0"/>
        <v>114.57410521739129</v>
      </c>
      <c r="F8" s="79">
        <f t="shared" si="1"/>
        <v>27.107618907131695</v>
      </c>
      <c r="G8" s="80">
        <f t="shared" si="2"/>
        <v>87.4664863102596</v>
      </c>
      <c r="H8" s="81">
        <f t="shared" si="3"/>
        <v>202.0405915276509</v>
      </c>
      <c r="I8" s="2">
        <f t="shared" si="4"/>
        <v>4</v>
      </c>
    </row>
    <row r="9" spans="2:9" ht="11.25">
      <c r="B9" s="22">
        <v>2543</v>
      </c>
      <c r="C9" s="77">
        <v>78.227</v>
      </c>
      <c r="D9" s="72"/>
      <c r="E9" s="78">
        <f t="shared" si="0"/>
        <v>114.57410521739129</v>
      </c>
      <c r="F9" s="79">
        <f t="shared" si="1"/>
        <v>27.107618907131695</v>
      </c>
      <c r="G9" s="80">
        <f t="shared" si="2"/>
        <v>87.4664863102596</v>
      </c>
      <c r="H9" s="81">
        <f t="shared" si="3"/>
        <v>202.0405915276509</v>
      </c>
      <c r="I9" s="2">
        <f t="shared" si="4"/>
        <v>5</v>
      </c>
    </row>
    <row r="10" spans="2:9" ht="11.25">
      <c r="B10" s="22">
        <v>2544</v>
      </c>
      <c r="C10" s="77">
        <v>73.90599999999999</v>
      </c>
      <c r="D10" s="72"/>
      <c r="E10" s="78">
        <f t="shared" si="0"/>
        <v>114.57410521739129</v>
      </c>
      <c r="F10" s="79">
        <f t="shared" si="1"/>
        <v>27.107618907131695</v>
      </c>
      <c r="G10" s="80">
        <f t="shared" si="2"/>
        <v>87.4664863102596</v>
      </c>
      <c r="H10" s="81">
        <f t="shared" si="3"/>
        <v>202.0405915276509</v>
      </c>
      <c r="I10" s="2">
        <f t="shared" si="4"/>
        <v>6</v>
      </c>
    </row>
    <row r="11" spans="2:9" ht="11.25">
      <c r="B11" s="22">
        <v>2545</v>
      </c>
      <c r="C11" s="77">
        <v>119.389</v>
      </c>
      <c r="D11" s="72"/>
      <c r="E11" s="78">
        <f t="shared" si="0"/>
        <v>114.57410521739129</v>
      </c>
      <c r="F11" s="79">
        <f t="shared" si="1"/>
        <v>27.107618907131695</v>
      </c>
      <c r="G11" s="80">
        <f t="shared" si="2"/>
        <v>87.4664863102596</v>
      </c>
      <c r="H11" s="81">
        <f t="shared" si="3"/>
        <v>202.0405915276509</v>
      </c>
      <c r="I11" s="2">
        <f t="shared" si="4"/>
        <v>7</v>
      </c>
    </row>
    <row r="12" spans="2:9" ht="11.25">
      <c r="B12" s="22">
        <v>2546</v>
      </c>
      <c r="C12" s="77">
        <v>70.763</v>
      </c>
      <c r="D12" s="72"/>
      <c r="E12" s="78">
        <f t="shared" si="0"/>
        <v>114.57410521739129</v>
      </c>
      <c r="F12" s="79">
        <f t="shared" si="1"/>
        <v>27.107618907131695</v>
      </c>
      <c r="G12" s="80">
        <f t="shared" si="2"/>
        <v>87.4664863102596</v>
      </c>
      <c r="H12" s="81">
        <f t="shared" si="3"/>
        <v>202.0405915276509</v>
      </c>
      <c r="I12" s="2">
        <f t="shared" si="4"/>
        <v>8</v>
      </c>
    </row>
    <row r="13" spans="2:9" ht="11.25">
      <c r="B13" s="22">
        <v>2547</v>
      </c>
      <c r="C13" s="77">
        <v>139.87296</v>
      </c>
      <c r="D13" s="72"/>
      <c r="E13" s="78">
        <f t="shared" si="0"/>
        <v>114.57410521739129</v>
      </c>
      <c r="F13" s="79">
        <f t="shared" si="1"/>
        <v>27.107618907131695</v>
      </c>
      <c r="G13" s="80">
        <f t="shared" si="2"/>
        <v>87.4664863102596</v>
      </c>
      <c r="H13" s="81">
        <f t="shared" si="3"/>
        <v>202.0405915276509</v>
      </c>
      <c r="I13" s="2">
        <f t="shared" si="4"/>
        <v>9</v>
      </c>
    </row>
    <row r="14" spans="2:9" ht="11.25">
      <c r="B14" s="22">
        <v>2548</v>
      </c>
      <c r="C14" s="77">
        <v>329.2565760000001</v>
      </c>
      <c r="D14" s="72"/>
      <c r="E14" s="78">
        <f t="shared" si="0"/>
        <v>114.57410521739129</v>
      </c>
      <c r="F14" s="79">
        <f t="shared" si="1"/>
        <v>27.107618907131695</v>
      </c>
      <c r="G14" s="80">
        <f t="shared" si="2"/>
        <v>87.4664863102596</v>
      </c>
      <c r="H14" s="81">
        <f t="shared" si="3"/>
        <v>202.0405915276509</v>
      </c>
      <c r="I14" s="2">
        <f t="shared" si="4"/>
        <v>10</v>
      </c>
    </row>
    <row r="15" spans="2:9" ht="11.25">
      <c r="B15" s="22">
        <v>2549</v>
      </c>
      <c r="C15" s="77">
        <v>375.04857599999997</v>
      </c>
      <c r="D15" s="72"/>
      <c r="E15" s="78">
        <f t="shared" si="0"/>
        <v>114.57410521739129</v>
      </c>
      <c r="F15" s="79">
        <f t="shared" si="1"/>
        <v>27.107618907131695</v>
      </c>
      <c r="G15" s="80">
        <f t="shared" si="2"/>
        <v>87.4664863102596</v>
      </c>
      <c r="H15" s="81">
        <f t="shared" si="3"/>
        <v>202.0405915276509</v>
      </c>
      <c r="I15" s="2">
        <f t="shared" si="4"/>
        <v>11</v>
      </c>
    </row>
    <row r="16" spans="2:9" ht="11.25">
      <c r="B16" s="22">
        <v>2550</v>
      </c>
      <c r="C16" s="77">
        <v>54.612576000000026</v>
      </c>
      <c r="D16" s="72"/>
      <c r="E16" s="78">
        <f t="shared" si="0"/>
        <v>114.57410521739129</v>
      </c>
      <c r="F16" s="79">
        <f t="shared" si="1"/>
        <v>27.107618907131695</v>
      </c>
      <c r="G16" s="80">
        <f t="shared" si="2"/>
        <v>87.4664863102596</v>
      </c>
      <c r="H16" s="81">
        <f t="shared" si="3"/>
        <v>202.0405915276509</v>
      </c>
      <c r="I16" s="2">
        <f t="shared" si="4"/>
        <v>12</v>
      </c>
    </row>
    <row r="17" spans="2:9" ht="11.25">
      <c r="B17" s="22">
        <v>2551</v>
      </c>
      <c r="C17" s="77">
        <v>53.91446400000001</v>
      </c>
      <c r="D17" s="72"/>
      <c r="E17" s="78">
        <f t="shared" si="0"/>
        <v>114.57410521739129</v>
      </c>
      <c r="F17" s="79">
        <f t="shared" si="1"/>
        <v>27.107618907131695</v>
      </c>
      <c r="G17" s="80">
        <f t="shared" si="2"/>
        <v>87.4664863102596</v>
      </c>
      <c r="H17" s="81">
        <f t="shared" si="3"/>
        <v>202.0405915276509</v>
      </c>
      <c r="I17" s="2">
        <f t="shared" si="4"/>
        <v>13</v>
      </c>
    </row>
    <row r="18" spans="2:9" ht="11.25">
      <c r="B18" s="22">
        <v>2552</v>
      </c>
      <c r="C18" s="77">
        <v>61.23686399999991</v>
      </c>
      <c r="D18" s="72"/>
      <c r="E18" s="78">
        <f t="shared" si="0"/>
        <v>114.57410521739129</v>
      </c>
      <c r="F18" s="79">
        <f t="shared" si="1"/>
        <v>27.107618907131695</v>
      </c>
      <c r="G18" s="80">
        <f t="shared" si="2"/>
        <v>87.4664863102596</v>
      </c>
      <c r="H18" s="81">
        <f t="shared" si="3"/>
        <v>202.0405915276509</v>
      </c>
      <c r="I18" s="2">
        <f t="shared" si="4"/>
        <v>14</v>
      </c>
    </row>
    <row r="19" spans="2:9" ht="11.25">
      <c r="B19" s="22">
        <v>2553</v>
      </c>
      <c r="C19" s="77">
        <v>73.89791999999998</v>
      </c>
      <c r="D19" s="72"/>
      <c r="E19" s="78">
        <f t="shared" si="0"/>
        <v>114.57410521739129</v>
      </c>
      <c r="F19" s="79">
        <f t="shared" si="1"/>
        <v>27.107618907131695</v>
      </c>
      <c r="G19" s="80">
        <f t="shared" si="2"/>
        <v>87.4664863102596</v>
      </c>
      <c r="H19" s="81">
        <f t="shared" si="3"/>
        <v>202.0405915276509</v>
      </c>
      <c r="I19" s="2">
        <f t="shared" si="4"/>
        <v>15</v>
      </c>
    </row>
    <row r="20" spans="2:9" ht="12">
      <c r="B20" s="22">
        <v>2554</v>
      </c>
      <c r="C20" s="77">
        <v>216.930528</v>
      </c>
      <c r="D20" s="72"/>
      <c r="E20" s="78">
        <f t="shared" si="0"/>
        <v>114.57410521739129</v>
      </c>
      <c r="F20" s="79">
        <f t="shared" si="1"/>
        <v>27.107618907131695</v>
      </c>
      <c r="G20" s="80">
        <f t="shared" si="2"/>
        <v>87.4664863102596</v>
      </c>
      <c r="H20" s="81">
        <f t="shared" si="3"/>
        <v>202.0405915276509</v>
      </c>
      <c r="I20" s="2">
        <f t="shared" si="4"/>
        <v>16</v>
      </c>
    </row>
    <row r="21" spans="2:9" ht="12">
      <c r="B21" s="22">
        <v>2555</v>
      </c>
      <c r="C21" s="82">
        <v>196.05283200000002</v>
      </c>
      <c r="D21" s="72"/>
      <c r="E21" s="78">
        <f t="shared" si="0"/>
        <v>114.57410521739129</v>
      </c>
      <c r="F21" s="79">
        <f t="shared" si="1"/>
        <v>27.107618907131695</v>
      </c>
      <c r="G21" s="80">
        <f t="shared" si="2"/>
        <v>87.4664863102596</v>
      </c>
      <c r="H21" s="81">
        <f t="shared" si="3"/>
        <v>202.0405915276509</v>
      </c>
      <c r="I21" s="2">
        <f t="shared" si="4"/>
        <v>17</v>
      </c>
    </row>
    <row r="22" spans="2:9" ht="12">
      <c r="B22" s="22">
        <v>2557</v>
      </c>
      <c r="C22" s="82">
        <v>44.604864000000006</v>
      </c>
      <c r="D22" s="72"/>
      <c r="E22" s="78">
        <f t="shared" si="0"/>
        <v>114.57410521739129</v>
      </c>
      <c r="F22" s="79">
        <f t="shared" si="1"/>
        <v>27.107618907131695</v>
      </c>
      <c r="G22" s="80">
        <f t="shared" si="2"/>
        <v>87.4664863102596</v>
      </c>
      <c r="H22" s="81">
        <f t="shared" si="3"/>
        <v>202.0405915276509</v>
      </c>
      <c r="I22" s="2">
        <f t="shared" si="4"/>
        <v>18</v>
      </c>
    </row>
    <row r="23" spans="2:9" ht="12">
      <c r="B23" s="22">
        <v>2558</v>
      </c>
      <c r="C23" s="82">
        <v>29.255039999999997</v>
      </c>
      <c r="D23" s="72"/>
      <c r="E23" s="78">
        <f t="shared" si="0"/>
        <v>114.57410521739129</v>
      </c>
      <c r="F23" s="79">
        <f t="shared" si="1"/>
        <v>27.107618907131695</v>
      </c>
      <c r="G23" s="80">
        <f t="shared" si="2"/>
        <v>87.4664863102596</v>
      </c>
      <c r="H23" s="81">
        <f t="shared" si="3"/>
        <v>202.0405915276509</v>
      </c>
      <c r="I23" s="2">
        <f t="shared" si="4"/>
        <v>19</v>
      </c>
    </row>
    <row r="24" spans="2:9" ht="11.25">
      <c r="B24" s="22">
        <v>2559</v>
      </c>
      <c r="C24" s="77">
        <v>118.52352000000002</v>
      </c>
      <c r="D24" s="72"/>
      <c r="E24" s="78">
        <f t="shared" si="0"/>
        <v>114.57410521739129</v>
      </c>
      <c r="F24" s="79">
        <f t="shared" si="1"/>
        <v>27.107618907131695</v>
      </c>
      <c r="G24" s="80">
        <f t="shared" si="2"/>
        <v>87.4664863102596</v>
      </c>
      <c r="H24" s="81">
        <f t="shared" si="3"/>
        <v>202.0405915276509</v>
      </c>
      <c r="I24" s="2">
        <f t="shared" si="4"/>
        <v>20</v>
      </c>
    </row>
    <row r="25" spans="2:9" ht="11.25">
      <c r="B25" s="22">
        <v>2560</v>
      </c>
      <c r="C25" s="77">
        <v>81.7</v>
      </c>
      <c r="D25" s="72"/>
      <c r="E25" s="78">
        <f t="shared" si="0"/>
        <v>114.57410521739129</v>
      </c>
      <c r="F25" s="79">
        <f t="shared" si="1"/>
        <v>27.107618907131695</v>
      </c>
      <c r="G25" s="80">
        <f t="shared" si="2"/>
        <v>87.4664863102596</v>
      </c>
      <c r="H25" s="81">
        <f t="shared" si="3"/>
        <v>202.0405915276509</v>
      </c>
      <c r="I25" s="2">
        <f t="shared" si="4"/>
        <v>21</v>
      </c>
    </row>
    <row r="26" spans="2:9" ht="11.25">
      <c r="B26" s="22">
        <v>2561</v>
      </c>
      <c r="C26" s="77">
        <v>111.1</v>
      </c>
      <c r="D26" s="72"/>
      <c r="E26" s="78">
        <f t="shared" si="0"/>
        <v>114.57410521739129</v>
      </c>
      <c r="F26" s="79">
        <f t="shared" si="1"/>
        <v>27.107618907131695</v>
      </c>
      <c r="G26" s="80">
        <f t="shared" si="2"/>
        <v>87.4664863102596</v>
      </c>
      <c r="H26" s="81">
        <f t="shared" si="3"/>
        <v>202.0405915276509</v>
      </c>
      <c r="I26" s="2">
        <f t="shared" si="4"/>
        <v>22</v>
      </c>
    </row>
    <row r="27" spans="2:14" ht="11.25">
      <c r="B27" s="22">
        <v>2562</v>
      </c>
      <c r="C27" s="77">
        <v>79.4</v>
      </c>
      <c r="D27" s="72"/>
      <c r="E27" s="78">
        <f t="shared" si="0"/>
        <v>114.57410521739129</v>
      </c>
      <c r="F27" s="79">
        <f t="shared" si="1"/>
        <v>27.107618907131695</v>
      </c>
      <c r="G27" s="80">
        <f t="shared" si="2"/>
        <v>87.4664863102596</v>
      </c>
      <c r="H27" s="81">
        <f t="shared" si="3"/>
        <v>202.0405915276509</v>
      </c>
      <c r="I27" s="2">
        <f t="shared" si="4"/>
        <v>23</v>
      </c>
      <c r="K27" s="96" t="s">
        <v>23</v>
      </c>
      <c r="L27" s="96"/>
      <c r="M27" s="96"/>
      <c r="N27" s="96"/>
    </row>
    <row r="28" spans="2:8" ht="11.25">
      <c r="B28" s="91">
        <v>2563</v>
      </c>
      <c r="C28" s="89">
        <v>89.1</v>
      </c>
      <c r="D28" s="92">
        <f>C28</f>
        <v>89.1</v>
      </c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AVERAGE(C5:C27)</f>
        <v>114.57410521739129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STDEV(C5:C27)</f>
        <v>87.4664863102596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0.7634053623574185</v>
      </c>
      <c r="D107" s="48"/>
      <c r="E107" s="59">
        <f>C107*100</f>
        <v>76.34053623574185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20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27.107618907131695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202.0405915276509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0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23</v>
      </c>
    </row>
    <row r="113" ht="11.25">
      <c r="C113" s="2">
        <f>COUNTIF(C5:C27,"&gt;202")</f>
        <v>3</v>
      </c>
    </row>
    <row r="114" ht="11.25">
      <c r="C114" s="2">
        <f>COUNTIF(C5:C27,"&lt;27")</f>
        <v>0</v>
      </c>
    </row>
  </sheetData>
  <sheetProtection/>
  <mergeCells count="2">
    <mergeCell ref="B2:B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2021-04-27T03:39:05Z</dcterms:modified>
  <cp:category/>
  <cp:version/>
  <cp:contentType/>
  <cp:contentStatus/>
</cp:coreProperties>
</file>