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Y.3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<sst xmlns="http://schemas.openxmlformats.org/spreadsheetml/2006/main" count="52" uniqueCount="27">
  <si>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</si>
  <si>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</si>
  <si>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</si>
  <si>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</si>
  <si>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</si>
  <si>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</si>
  <si>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</si>
  <si>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</si>
  <si>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</si>
  <si>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</si>
  <si>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</si>
  <si>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</si>
  <si>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</si>
  <si>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</si>
  <si>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</si>
  <si>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</si>
  <si>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</si>
  <si>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</si>
  <si>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</si>
  <si>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</si>
  <si>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</si>
  <si>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</si>
  <si>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</si>
  <si>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</si>
  <si>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Y.34</t>
  </si>
  <si>
    <t>ไม่ประเมิน</t>
  </si>
  <si>
    <t>*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</si>
</sst>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8" fillId="0" borderId="8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1" fontId="7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1" fontId="8" fillId="0" borderId="6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7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221" fontId="8" fillId="0" borderId="14" xfId="0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3" fillId="2" borderId="17" xfId="0" applyNumberFormat="1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right"/>
    </xf>
    <xf numFmtId="1" fontId="8" fillId="2" borderId="17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Y.34 น้ำแม่หล่าย อ.เมือง จ.แพร่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Y.34'!$D$33:$O$33</c:f>
              <c:numCache/>
            </c:numRef>
          </c:xVal>
          <c:yVal>
            <c:numRef>
              <c:f>'Return Y.34'!$D$34:$O$34</c:f>
              <c:numCache/>
            </c:numRef>
          </c:yVal>
          <c:smooth val="0"/>
        </c:ser>
        <c:axId val="37727515"/>
        <c:axId val="4003316"/>
      </c:scatterChart>
      <c:valAx>
        <c:axId val="3772751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003316"/>
        <c:crossesAt val="100"/>
        <c:crossBetween val="midCat"/>
        <c:dispUnits/>
        <c:majorUnit val="10"/>
      </c:valAx>
      <c:valAx>
        <c:axId val="4003316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77275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91825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9" sqref="T19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9" t="s">
        <v>24</v>
      </c>
      <c r="B3" s="80"/>
      <c r="C3" s="80"/>
      <c r="D3" s="81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COUNT(J41:J59)</f>
        <v>18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2" t="s">
        <v>23</v>
      </c>
      <c r="B4" s="83"/>
      <c r="C4" s="83"/>
      <c r="D4" s="84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AVERAGE(J41:J59)</f>
        <v>155.35944444444442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(VAR(J41:J59))</f>
        <v>22926.74905261438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2543</v>
      </c>
      <c r="B6" s="16">
        <v>206.06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STDEV(J41:J59)</f>
        <v>151.4158150676949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2544</v>
      </c>
      <c r="B7" s="16">
        <v>350.5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2545</v>
      </c>
      <c r="B8" s="16">
        <v>73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2546</v>
      </c>
      <c r="B9" s="16">
        <v>149</v>
      </c>
      <c r="C9" s="17"/>
      <c r="D9" s="18"/>
      <c r="E9" s="20"/>
      <c r="F9" s="20"/>
      <c r="U9" s="2" t="s">
        <v>17</v>
      </c>
      <c r="V9" s="21">
        <f>+B80</f>
        <v>0.519798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2547</v>
      </c>
      <c r="B10" s="16">
        <v>626.6</v>
      </c>
      <c r="C10" s="17"/>
      <c r="D10" s="18"/>
      <c r="E10" s="22"/>
      <c r="F10" s="23"/>
      <c r="U10" s="2" t="s">
        <v>18</v>
      </c>
      <c r="V10" s="21">
        <f>+B81</f>
        <v>1.048076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2548</v>
      </c>
      <c r="B11" s="16">
        <v>110.1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2549</v>
      </c>
      <c r="B12" s="16">
        <v>295.88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2550</v>
      </c>
      <c r="B13" s="16">
        <v>27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2551</v>
      </c>
      <c r="B14" s="16">
        <v>23.76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2552</v>
      </c>
      <c r="B15" s="16">
        <v>52.92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2553</v>
      </c>
      <c r="B16" s="16">
        <v>145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2554</v>
      </c>
      <c r="B17" s="16">
        <v>262.15</v>
      </c>
      <c r="C17" s="17"/>
      <c r="D17" s="1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2555</v>
      </c>
      <c r="B18" s="16">
        <v>97.8</v>
      </c>
      <c r="C18" s="17"/>
      <c r="D18" s="18"/>
      <c r="E18" s="24"/>
      <c r="F18" s="27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2556</v>
      </c>
      <c r="B19" s="16" t="s">
        <v>25</v>
      </c>
      <c r="C19" s="28"/>
      <c r="D19" s="29"/>
      <c r="E19" s="24"/>
      <c r="F19" s="27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2557</v>
      </c>
      <c r="B20" s="30">
        <v>68.75</v>
      </c>
      <c r="C20" s="28"/>
      <c r="D20" s="29"/>
      <c r="E20" s="24"/>
      <c r="F20" s="27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2558</v>
      </c>
      <c r="B21" s="30">
        <v>9.7</v>
      </c>
      <c r="C21" s="17"/>
      <c r="D21" s="18"/>
      <c r="E21" s="24"/>
      <c r="F21" s="27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2559</v>
      </c>
      <c r="B22" s="16">
        <v>109.5</v>
      </c>
      <c r="C22" s="17"/>
      <c r="D22" s="18"/>
      <c r="E22" s="24"/>
      <c r="F22" s="27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2560</v>
      </c>
      <c r="B23" s="16">
        <v>71.5</v>
      </c>
      <c r="C23" s="17"/>
      <c r="D23" s="18"/>
      <c r="E23" s="24"/>
      <c r="F23" s="27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2561</v>
      </c>
      <c r="B24" s="16">
        <v>117.25</v>
      </c>
      <c r="C24" s="17"/>
      <c r="D24" s="18"/>
      <c r="E24" s="24"/>
      <c r="F24" s="27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16"/>
      <c r="C25" s="28"/>
      <c r="D25" s="29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16"/>
      <c r="C26" s="28"/>
      <c r="D26" s="29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2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3"/>
      <c r="D28" s="34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5"/>
      <c r="C29" s="31"/>
      <c r="D29" s="34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36"/>
      <c r="C30" s="37"/>
      <c r="D30" s="38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9"/>
      <c r="D31" s="40"/>
      <c r="E31" s="41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3"/>
      <c r="B32" s="44"/>
      <c r="C32" s="45"/>
      <c r="D32" s="46"/>
      <c r="E32" s="47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6"/>
      <c r="B33" s="49"/>
      <c r="C33" s="50" t="s">
        <v>10</v>
      </c>
      <c r="D33" s="51">
        <v>2</v>
      </c>
      <c r="E33" s="52">
        <v>3</v>
      </c>
      <c r="F33" s="52">
        <v>4</v>
      </c>
      <c r="G33" s="52">
        <v>5</v>
      </c>
      <c r="H33" s="52">
        <v>6</v>
      </c>
      <c r="I33" s="52">
        <v>10</v>
      </c>
      <c r="J33" s="52">
        <v>20</v>
      </c>
      <c r="K33" s="52">
        <v>25</v>
      </c>
      <c r="L33" s="52">
        <v>50</v>
      </c>
      <c r="M33" s="52">
        <v>100</v>
      </c>
      <c r="N33" s="52">
        <v>200</v>
      </c>
      <c r="O33" s="52">
        <v>500</v>
      </c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/>
      <c r="B34" s="49"/>
      <c r="C34" s="53" t="s">
        <v>2</v>
      </c>
      <c r="D34" s="54">
        <f>ROUND((((-LN(-LN(1-1/D33)))+$B$83*$B$84)/$B$83),2)</f>
        <v>133.21</v>
      </c>
      <c r="E34" s="53">
        <f aca="true" t="shared" si="1" ref="E34:O34">ROUND((((-LN(-LN(1-1/E33)))+$B$83*$B$84)/$B$83),2)</f>
        <v>210.68</v>
      </c>
      <c r="F34" s="55">
        <f t="shared" si="1"/>
        <v>260.26</v>
      </c>
      <c r="G34" s="55">
        <f t="shared" si="1"/>
        <v>296.96</v>
      </c>
      <c r="H34" s="55">
        <f t="shared" si="1"/>
        <v>326.15</v>
      </c>
      <c r="I34" s="55">
        <f t="shared" si="1"/>
        <v>405.38</v>
      </c>
      <c r="J34" s="55">
        <f t="shared" si="1"/>
        <v>509.37</v>
      </c>
      <c r="K34" s="55">
        <f t="shared" si="1"/>
        <v>542.36</v>
      </c>
      <c r="L34" s="55">
        <f t="shared" si="1"/>
        <v>643.98</v>
      </c>
      <c r="M34" s="55">
        <f t="shared" si="1"/>
        <v>744.85</v>
      </c>
      <c r="N34" s="55">
        <f t="shared" si="1"/>
        <v>845.35</v>
      </c>
      <c r="O34" s="55">
        <f t="shared" si="1"/>
        <v>977.95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6"/>
      <c r="C35" s="56"/>
      <c r="D35" s="56"/>
      <c r="E35" s="1"/>
      <c r="F35" s="2"/>
      <c r="S35" s="26"/>
      <c r="T35" s="57"/>
      <c r="U35" s="5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6"/>
      <c r="B36" s="49"/>
      <c r="C36" s="58"/>
      <c r="D36" s="59" t="s">
        <v>11</v>
      </c>
      <c r="E36" s="60"/>
      <c r="F36" s="60" t="s">
        <v>19</v>
      </c>
      <c r="G36" s="60"/>
      <c r="H36" s="60"/>
      <c r="I36" s="60"/>
      <c r="J36" s="60"/>
      <c r="K36" s="60"/>
      <c r="L36" s="60"/>
      <c r="M36" s="61"/>
      <c r="N36" s="61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49"/>
      <c r="C37" s="49"/>
      <c r="D37" s="49"/>
      <c r="E37" s="24"/>
      <c r="F37" s="26"/>
      <c r="G37" s="26"/>
      <c r="H37" s="26"/>
      <c r="I37" s="26"/>
      <c r="J37" s="26"/>
      <c r="K37" s="26"/>
      <c r="L37" s="26"/>
      <c r="M37" s="26"/>
      <c r="N37" s="26"/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49"/>
      <c r="C38" s="58"/>
      <c r="D38" s="59"/>
      <c r="E38" s="60"/>
      <c r="F38" s="60"/>
      <c r="G38" s="60"/>
      <c r="H38" s="60"/>
      <c r="I38" s="60"/>
      <c r="J38" s="60"/>
      <c r="K38" s="60"/>
      <c r="L38" s="60"/>
      <c r="M38" s="61"/>
      <c r="N38" s="61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2"/>
      <c r="AC38" s="62"/>
    </row>
    <row r="39" spans="1:27" ht="21.75">
      <c r="A39" s="26"/>
      <c r="B39" s="49"/>
      <c r="C39" s="49"/>
      <c r="D39" s="49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49"/>
      <c r="C41" s="49"/>
      <c r="D41" s="49"/>
      <c r="E41" s="23"/>
      <c r="G41" s="63" t="s">
        <v>21</v>
      </c>
      <c r="I41" s="26">
        <v>2543</v>
      </c>
      <c r="J41" s="25">
        <v>206.06</v>
      </c>
      <c r="K41" s="26"/>
      <c r="S41" s="26"/>
      <c r="Y41" s="6"/>
      <c r="Z41" s="6"/>
      <c r="AA41" s="6"/>
      <c r="AB41" s="6"/>
    </row>
    <row r="42" spans="1:28" ht="21.75">
      <c r="A42" s="24"/>
      <c r="B42" s="56"/>
      <c r="C42" s="56"/>
      <c r="D42" s="56"/>
      <c r="E42" s="1"/>
      <c r="I42" s="26">
        <v>2544</v>
      </c>
      <c r="J42" s="25">
        <v>350.5</v>
      </c>
      <c r="K42" s="26"/>
      <c r="S42" s="26"/>
      <c r="Y42" s="6"/>
      <c r="Z42" s="6"/>
      <c r="AA42" s="6"/>
      <c r="AB42" s="6"/>
    </row>
    <row r="43" spans="1:28" ht="21.75">
      <c r="A43" s="24"/>
      <c r="B43" s="64"/>
      <c r="C43" s="64"/>
      <c r="D43" s="64"/>
      <c r="E43" s="1"/>
      <c r="I43" s="26">
        <v>2545</v>
      </c>
      <c r="J43" s="25">
        <v>73</v>
      </c>
      <c r="K43" s="26"/>
      <c r="S43" s="26"/>
      <c r="Y43" s="6"/>
      <c r="Z43" s="6"/>
      <c r="AA43" s="6"/>
      <c r="AB43" s="6"/>
    </row>
    <row r="44" spans="1:28" ht="21.75">
      <c r="A44" s="24"/>
      <c r="B44" s="56"/>
      <c r="C44" s="56"/>
      <c r="D44" s="56"/>
      <c r="E44" s="1"/>
      <c r="I44" s="26">
        <v>2546</v>
      </c>
      <c r="J44" s="25">
        <v>149</v>
      </c>
      <c r="K44" s="26"/>
      <c r="S44" s="26"/>
      <c r="Y44" s="6"/>
      <c r="Z44" s="6"/>
      <c r="AA44" s="6"/>
      <c r="AB44" s="6"/>
    </row>
    <row r="45" spans="1:28" ht="21.75">
      <c r="A45" s="24"/>
      <c r="B45" s="56"/>
      <c r="C45" s="56"/>
      <c r="D45" s="56"/>
      <c r="E45" s="65"/>
      <c r="I45" s="26">
        <v>2547</v>
      </c>
      <c r="J45" s="25">
        <v>626.6</v>
      </c>
      <c r="K45" s="26"/>
      <c r="S45" s="26"/>
      <c r="Y45" s="6"/>
      <c r="Z45" s="6"/>
      <c r="AA45" s="6"/>
      <c r="AB45" s="6"/>
    </row>
    <row r="46" spans="1:28" ht="21.75">
      <c r="A46" s="66"/>
      <c r="B46" s="67"/>
      <c r="C46" s="67"/>
      <c r="D46" s="67"/>
      <c r="E46" s="65"/>
      <c r="I46" s="26">
        <v>2548</v>
      </c>
      <c r="J46" s="25">
        <v>110.1</v>
      </c>
      <c r="K46" s="26"/>
      <c r="S46" s="26"/>
      <c r="Y46" s="6"/>
      <c r="Z46" s="6"/>
      <c r="AA46" s="6"/>
      <c r="AB46" s="6"/>
    </row>
    <row r="47" spans="1:28" ht="21.75">
      <c r="A47" s="66"/>
      <c r="B47" s="67"/>
      <c r="C47" s="67"/>
      <c r="D47" s="67"/>
      <c r="E47" s="65"/>
      <c r="I47" s="26">
        <v>2549</v>
      </c>
      <c r="J47" s="25">
        <v>295.88</v>
      </c>
      <c r="K47" s="26"/>
      <c r="S47" s="26"/>
      <c r="Y47" s="6"/>
      <c r="Z47" s="6"/>
      <c r="AA47" s="6"/>
      <c r="AB47" s="6"/>
    </row>
    <row r="48" spans="1:28" ht="21.75">
      <c r="A48" s="66"/>
      <c r="B48" s="67"/>
      <c r="C48" s="67"/>
      <c r="D48" s="67"/>
      <c r="E48" s="65"/>
      <c r="I48" s="26">
        <v>2550</v>
      </c>
      <c r="J48" s="25">
        <v>27</v>
      </c>
      <c r="K48" s="26"/>
      <c r="S48" s="26"/>
      <c r="Y48" s="6"/>
      <c r="Z48" s="6"/>
      <c r="AA48" s="6"/>
      <c r="AB48" s="6"/>
    </row>
    <row r="49" spans="1:28" ht="21.75">
      <c r="A49" s="66"/>
      <c r="B49" s="67"/>
      <c r="C49" s="67"/>
      <c r="D49" s="67"/>
      <c r="E49" s="65"/>
      <c r="I49" s="26">
        <v>2551</v>
      </c>
      <c r="J49" s="25">
        <v>23.76</v>
      </c>
      <c r="K49" s="26"/>
      <c r="S49" s="26"/>
      <c r="Y49" s="6"/>
      <c r="Z49" s="6"/>
      <c r="AA49" s="6"/>
      <c r="AB49" s="6"/>
    </row>
    <row r="50" spans="1:28" ht="21.75">
      <c r="A50" s="66"/>
      <c r="B50" s="67"/>
      <c r="C50" s="67"/>
      <c r="D50" s="67"/>
      <c r="E50" s="65"/>
      <c r="I50" s="26">
        <v>2552</v>
      </c>
      <c r="J50" s="25">
        <v>52.92</v>
      </c>
      <c r="K50" s="26"/>
      <c r="S50" s="26"/>
      <c r="Y50" s="6"/>
      <c r="Z50" s="6"/>
      <c r="AA50" s="6"/>
      <c r="AB50" s="6"/>
    </row>
    <row r="51" spans="1:28" ht="21.75">
      <c r="A51" s="66"/>
      <c r="B51" s="67"/>
      <c r="C51" s="67"/>
      <c r="D51" s="67"/>
      <c r="E51" s="65"/>
      <c r="I51" s="26">
        <v>2553</v>
      </c>
      <c r="J51" s="25">
        <v>145</v>
      </c>
      <c r="K51" s="26"/>
      <c r="S51" s="26"/>
      <c r="Y51" s="6"/>
      <c r="Z51" s="6"/>
      <c r="AA51" s="6"/>
      <c r="AB51" s="6"/>
    </row>
    <row r="52" spans="1:28" ht="21.75">
      <c r="A52" s="66"/>
      <c r="B52" s="67"/>
      <c r="C52" s="67"/>
      <c r="D52" s="67"/>
      <c r="E52" s="65"/>
      <c r="I52" s="26">
        <v>2554</v>
      </c>
      <c r="J52" s="25">
        <v>262.15</v>
      </c>
      <c r="K52" s="26"/>
      <c r="S52" s="26"/>
      <c r="Y52" s="6"/>
      <c r="Z52" s="6"/>
      <c r="AA52" s="6"/>
      <c r="AB52" s="6"/>
    </row>
    <row r="53" spans="1:28" ht="21.75">
      <c r="A53" s="66"/>
      <c r="B53" s="67"/>
      <c r="C53" s="67"/>
      <c r="D53" s="67"/>
      <c r="E53" s="65"/>
      <c r="I53" s="68">
        <v>2555</v>
      </c>
      <c r="J53" s="25">
        <v>97.8</v>
      </c>
      <c r="K53" s="26"/>
      <c r="S53" s="26"/>
      <c r="Y53" s="6"/>
      <c r="Z53" s="6"/>
      <c r="AA53" s="6"/>
      <c r="AB53" s="6"/>
    </row>
    <row r="54" spans="1:28" ht="21.75">
      <c r="A54" s="66"/>
      <c r="B54" s="65"/>
      <c r="C54" s="65"/>
      <c r="D54" s="65"/>
      <c r="E54" s="65"/>
      <c r="I54" s="26">
        <v>2556</v>
      </c>
      <c r="J54" s="25" t="s">
        <v>26</v>
      </c>
      <c r="K54" s="26"/>
      <c r="S54" s="26"/>
      <c r="Y54" s="6"/>
      <c r="Z54" s="6"/>
      <c r="AA54" s="6"/>
      <c r="AB54" s="6"/>
    </row>
    <row r="55" spans="1:28" ht="21.75">
      <c r="A55" s="66"/>
      <c r="B55" s="65"/>
      <c r="C55" s="65"/>
      <c r="D55" s="65"/>
      <c r="E55" s="65"/>
      <c r="I55" s="26">
        <v>2557</v>
      </c>
      <c r="J55" s="25">
        <v>68.75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68">
        <v>2558</v>
      </c>
      <c r="J56" s="26">
        <v>9.7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>
        <v>2559</v>
      </c>
      <c r="J57" s="26">
        <v>109.5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2560</v>
      </c>
      <c r="J58" s="26">
        <v>71.5</v>
      </c>
      <c r="K58" s="26"/>
      <c r="S58" s="26"/>
      <c r="Y58" s="6">
        <v>1</v>
      </c>
      <c r="Z58" s="69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68">
        <v>2561</v>
      </c>
      <c r="J59" s="26">
        <v>117.25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/>
      <c r="J60" s="26"/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/>
      <c r="J61" s="26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/>
      <c r="J62" s="26"/>
      <c r="K62" s="26"/>
      <c r="S62" s="68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0"/>
      <c r="C63" s="70"/>
      <c r="D63" s="70"/>
      <c r="E63" s="70"/>
      <c r="F63" s="70"/>
      <c r="G63" s="7"/>
      <c r="H63" s="7"/>
      <c r="I63" s="71"/>
      <c r="J63" s="71"/>
      <c r="K63" s="71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2"/>
      <c r="C64" s="72"/>
      <c r="D64" s="72"/>
      <c r="E64" s="72"/>
      <c r="F64" s="72"/>
      <c r="G64" s="57"/>
      <c r="H64" s="57"/>
      <c r="I64" s="73"/>
      <c r="J64" s="74"/>
      <c r="K64" s="75"/>
      <c r="L64" s="57"/>
      <c r="M64" s="57"/>
      <c r="N64" s="57"/>
      <c r="O64" s="57"/>
      <c r="P64" s="57"/>
      <c r="Q64" s="57"/>
      <c r="R64" s="5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3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6">
        <f>IF($A$79&gt;=6,VLOOKUP($F$78,$X$3:$AC$38,$A$79-4),VLOOKUP($A$78,$X$3:$AC$38,$A$79+1))</f>
        <v>0.519798</v>
      </c>
      <c r="C80" s="76"/>
      <c r="D80" s="76"/>
      <c r="E80" s="76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6">
        <f>IF($A$79&gt;=6,VLOOKUP($F$78,$Y$58:$AD$97,$A$79-4),VLOOKUP($A$78,$Y$58:$AD$97,$A$79+1))</f>
        <v>1.048076</v>
      </c>
      <c r="C81" s="76"/>
      <c r="D81" s="76"/>
      <c r="E81" s="76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77">
        <f>B81/V6</f>
        <v>0.006921839700373616</v>
      </c>
      <c r="C83" s="77"/>
      <c r="D83" s="77"/>
      <c r="E83" s="77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78">
        <f>V4-(B80/B83)</f>
        <v>80.26409082451832</v>
      </c>
      <c r="C84" s="77"/>
      <c r="D84" s="77"/>
      <c r="E84" s="77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68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68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68"/>
      <c r="J93" s="68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68"/>
      <c r="J94" s="68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2009-08-12T07:03:35Z</cp:lastPrinted>
  <dcterms:created xsi:type="dcterms:W3CDTF">2001-08-27T04:05:15Z</dcterms:created>
  <dcterms:modified xsi:type="dcterms:W3CDTF">2019-06-14T07:58:41Z</dcterms:modified>
  <cp:category/>
  <cp:version/>
  <cp:contentType/>
  <cp:contentStatus/>
</cp:coreProperties>
</file>