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<sst xmlns="http://schemas.openxmlformats.org/spreadsheetml/2006/main" count="38" uniqueCount="23">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</sst>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อ.เชียงม่วน จ.พะเยา</a:t>
            </a:r>
          </a:p>
        </c:rich>
      </c:tx>
      <c:layout>
        <c:manualLayout>
          <c:xMode val="factor"/>
          <c:yMode val="factor"/>
          <c:x val="0.026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55"/>
          <c:w val="0.86225"/>
          <c:h val="0.631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Y.31'!$B$5:$B$32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Y.31'!$C$5:$C$32</c:f>
              <c:numCache>
                <c:ptCount val="28"/>
                <c:pt idx="0">
                  <c:v>629.9939999999999</c:v>
                </c:pt>
                <c:pt idx="1">
                  <c:v>431.06199999999995</c:v>
                </c:pt>
                <c:pt idx="2">
                  <c:v>364.58</c:v>
                </c:pt>
                <c:pt idx="3">
                  <c:v>770.98</c:v>
                </c:pt>
                <c:pt idx="4">
                  <c:v>737.475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722.1</c:v>
                </c:pt>
                <c:pt idx="9">
                  <c:v>684.494496</c:v>
                </c:pt>
                <c:pt idx="10">
                  <c:v>1035.009792</c:v>
                </c:pt>
                <c:pt idx="11">
                  <c:v>563.93</c:v>
                </c:pt>
                <c:pt idx="12">
                  <c:v>1003.76</c:v>
                </c:pt>
                <c:pt idx="13">
                  <c:v>340.62</c:v>
                </c:pt>
                <c:pt idx="14">
                  <c:v>816.2242560000003</c:v>
                </c:pt>
                <c:pt idx="15">
                  <c:v>1936.2326400000002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867.5182080000003</c:v>
                </c:pt>
                <c:pt idx="19">
                  <c:v>299.41747200000003</c:v>
                </c:pt>
                <c:pt idx="20">
                  <c:v>891.6842880000003</c:v>
                </c:pt>
                <c:pt idx="21">
                  <c:v>926.8</c:v>
                </c:pt>
                <c:pt idx="22">
                  <c:v>876.2</c:v>
                </c:pt>
                <c:pt idx="23">
                  <c:v>468.2</c:v>
                </c:pt>
                <c:pt idx="24">
                  <c:v>263.9</c:v>
                </c:pt>
                <c:pt idx="25">
                  <c:v>442.33344000000005</c:v>
                </c:pt>
                <c:pt idx="26">
                  <c:v>978.008255999999</c:v>
                </c:pt>
                <c:pt idx="27">
                  <c:v>424.48838399999966</c:v>
                </c:pt>
              </c:numCache>
            </c:numRef>
          </c:val>
        </c:ser>
        <c:axId val="45837690"/>
        <c:axId val="9886027"/>
      </c:barChart>
      <c:lineChart>
        <c:grouping val="standard"/>
        <c:varyColors val="0"/>
        <c:ser>
          <c:idx val="1"/>
          <c:order val="1"/>
          <c:tx>
            <c:v>ค่าเฉลี่ย (2539 - 2565 )อยู่ระหว่างค่า+- SD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'std. - Y.31'!$E$5:$E$31</c:f>
              <c:numCache>
                <c:ptCount val="27"/>
                <c:pt idx="0">
                  <c:v>743.9294482962963</c:v>
                </c:pt>
                <c:pt idx="1">
                  <c:v>743.9294482962963</c:v>
                </c:pt>
                <c:pt idx="2">
                  <c:v>743.9294482962963</c:v>
                </c:pt>
                <c:pt idx="3">
                  <c:v>743.9294482962963</c:v>
                </c:pt>
                <c:pt idx="4">
                  <c:v>743.9294482962963</c:v>
                </c:pt>
                <c:pt idx="5">
                  <c:v>743.9294482962963</c:v>
                </c:pt>
                <c:pt idx="6">
                  <c:v>743.9294482962963</c:v>
                </c:pt>
                <c:pt idx="7">
                  <c:v>743.9294482962963</c:v>
                </c:pt>
                <c:pt idx="8">
                  <c:v>743.9294482962963</c:v>
                </c:pt>
                <c:pt idx="9">
                  <c:v>743.9294482962963</c:v>
                </c:pt>
                <c:pt idx="10">
                  <c:v>743.9294482962963</c:v>
                </c:pt>
                <c:pt idx="11">
                  <c:v>743.9294482962963</c:v>
                </c:pt>
                <c:pt idx="12">
                  <c:v>743.9294482962963</c:v>
                </c:pt>
                <c:pt idx="13">
                  <c:v>743.9294482962963</c:v>
                </c:pt>
                <c:pt idx="14">
                  <c:v>743.9294482962963</c:v>
                </c:pt>
                <c:pt idx="15">
                  <c:v>743.9294482962963</c:v>
                </c:pt>
                <c:pt idx="16">
                  <c:v>743.9294482962963</c:v>
                </c:pt>
                <c:pt idx="17">
                  <c:v>743.9294482962963</c:v>
                </c:pt>
                <c:pt idx="18">
                  <c:v>743.9294482962963</c:v>
                </c:pt>
                <c:pt idx="19">
                  <c:v>743.9294482962963</c:v>
                </c:pt>
                <c:pt idx="20">
                  <c:v>743.9294482962963</c:v>
                </c:pt>
                <c:pt idx="21">
                  <c:v>743.9294482962963</c:v>
                </c:pt>
                <c:pt idx="22">
                  <c:v>743.9294482962963</c:v>
                </c:pt>
                <c:pt idx="23">
                  <c:v>743.9294482962963</c:v>
                </c:pt>
                <c:pt idx="24">
                  <c:v>743.9294482962963</c:v>
                </c:pt>
                <c:pt idx="25">
                  <c:v>743.9294482962963</c:v>
                </c:pt>
                <c:pt idx="26">
                  <c:v>743.9294482962963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'std. - Y.31'!$H$5:$H$31</c:f>
              <c:numCache>
                <c:ptCount val="27"/>
                <c:pt idx="0">
                  <c:v>1077.947447757382</c:v>
                </c:pt>
                <c:pt idx="1">
                  <c:v>1077.947447757382</c:v>
                </c:pt>
                <c:pt idx="2">
                  <c:v>1077.947447757382</c:v>
                </c:pt>
                <c:pt idx="3">
                  <c:v>1077.947447757382</c:v>
                </c:pt>
                <c:pt idx="4">
                  <c:v>1077.947447757382</c:v>
                </c:pt>
                <c:pt idx="5">
                  <c:v>1077.947447757382</c:v>
                </c:pt>
                <c:pt idx="6">
                  <c:v>1077.947447757382</c:v>
                </c:pt>
                <c:pt idx="7">
                  <c:v>1077.947447757382</c:v>
                </c:pt>
                <c:pt idx="8">
                  <c:v>1077.947447757382</c:v>
                </c:pt>
                <c:pt idx="9">
                  <c:v>1077.947447757382</c:v>
                </c:pt>
                <c:pt idx="10">
                  <c:v>1077.947447757382</c:v>
                </c:pt>
                <c:pt idx="11">
                  <c:v>1077.947447757382</c:v>
                </c:pt>
                <c:pt idx="12">
                  <c:v>1077.947447757382</c:v>
                </c:pt>
                <c:pt idx="13">
                  <c:v>1077.947447757382</c:v>
                </c:pt>
                <c:pt idx="14">
                  <c:v>1077.947447757382</c:v>
                </c:pt>
                <c:pt idx="15">
                  <c:v>1077.947447757382</c:v>
                </c:pt>
                <c:pt idx="16">
                  <c:v>1077.947447757382</c:v>
                </c:pt>
                <c:pt idx="17">
                  <c:v>1077.947447757382</c:v>
                </c:pt>
                <c:pt idx="18">
                  <c:v>1077.947447757382</c:v>
                </c:pt>
                <c:pt idx="19">
                  <c:v>1077.947447757382</c:v>
                </c:pt>
                <c:pt idx="20">
                  <c:v>1077.947447757382</c:v>
                </c:pt>
                <c:pt idx="21">
                  <c:v>1077.947447757382</c:v>
                </c:pt>
                <c:pt idx="22">
                  <c:v>1077.947447757382</c:v>
                </c:pt>
                <c:pt idx="23">
                  <c:v>1077.947447757382</c:v>
                </c:pt>
                <c:pt idx="24">
                  <c:v>1077.947447757382</c:v>
                </c:pt>
                <c:pt idx="25">
                  <c:v>1077.947447757382</c:v>
                </c:pt>
                <c:pt idx="26">
                  <c:v>1077.947447757382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'std. - Y.31'!$F$5:$F$31</c:f>
              <c:numCache>
                <c:ptCount val="27"/>
                <c:pt idx="0">
                  <c:v>409.91144883521065</c:v>
                </c:pt>
                <c:pt idx="1">
                  <c:v>409.91144883521065</c:v>
                </c:pt>
                <c:pt idx="2">
                  <c:v>409.91144883521065</c:v>
                </c:pt>
                <c:pt idx="3">
                  <c:v>409.91144883521065</c:v>
                </c:pt>
                <c:pt idx="4">
                  <c:v>409.91144883521065</c:v>
                </c:pt>
                <c:pt idx="5">
                  <c:v>409.91144883521065</c:v>
                </c:pt>
                <c:pt idx="6">
                  <c:v>409.91144883521065</c:v>
                </c:pt>
                <c:pt idx="7">
                  <c:v>409.91144883521065</c:v>
                </c:pt>
                <c:pt idx="8">
                  <c:v>409.91144883521065</c:v>
                </c:pt>
                <c:pt idx="9">
                  <c:v>409.91144883521065</c:v>
                </c:pt>
                <c:pt idx="10">
                  <c:v>409.91144883521065</c:v>
                </c:pt>
                <c:pt idx="11">
                  <c:v>409.91144883521065</c:v>
                </c:pt>
                <c:pt idx="12">
                  <c:v>409.91144883521065</c:v>
                </c:pt>
                <c:pt idx="13">
                  <c:v>409.91144883521065</c:v>
                </c:pt>
                <c:pt idx="14">
                  <c:v>409.91144883521065</c:v>
                </c:pt>
                <c:pt idx="15">
                  <c:v>409.91144883521065</c:v>
                </c:pt>
                <c:pt idx="16">
                  <c:v>409.91144883521065</c:v>
                </c:pt>
                <c:pt idx="17">
                  <c:v>409.91144883521065</c:v>
                </c:pt>
                <c:pt idx="18">
                  <c:v>409.91144883521065</c:v>
                </c:pt>
                <c:pt idx="19">
                  <c:v>409.91144883521065</c:v>
                </c:pt>
                <c:pt idx="20">
                  <c:v>409.91144883521065</c:v>
                </c:pt>
                <c:pt idx="21">
                  <c:v>409.91144883521065</c:v>
                </c:pt>
                <c:pt idx="22">
                  <c:v>409.91144883521065</c:v>
                </c:pt>
                <c:pt idx="23">
                  <c:v>409.91144883521065</c:v>
                </c:pt>
                <c:pt idx="24">
                  <c:v>409.91144883521065</c:v>
                </c:pt>
                <c:pt idx="25">
                  <c:v>409.91144883521065</c:v>
                </c:pt>
                <c:pt idx="26">
                  <c:v>409.91144883521065</c:v>
                </c:pt>
              </c:numCache>
            </c:numRef>
          </c:val>
          <c:smooth val="0"/>
        </c:ser>
        <c:axId val="45837690"/>
        <c:axId val="9886027"/>
      </c:line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886027"/>
        <c:crossesAt val="0"/>
        <c:auto val="1"/>
        <c:lblOffset val="100"/>
        <c:tickLblSkip val="1"/>
        <c:noMultiLvlLbl val="0"/>
      </c:catAx>
      <c:valAx>
        <c:axId val="98860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837690"/>
        <c:crossesAt val="1"/>
        <c:crossBetween val="between"/>
        <c:dispUnits/>
        <c:majorUnit val="5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52"/>
          <c:y val="0.86725"/>
          <c:w val="0.948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เชียงม่วน จ.พะเยา</a:t>
            </a:r>
          </a:p>
        </c:rich>
      </c:tx>
      <c:layout>
        <c:manualLayout>
          <c:xMode val="factor"/>
          <c:yMode val="factor"/>
          <c:x val="0.028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425"/>
          <c:w val="0.8595"/>
          <c:h val="0.697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3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Y.31'!$B$5:$B$32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Y.31'!$C$5:$C$31</c:f>
              <c:numCache>
                <c:ptCount val="27"/>
                <c:pt idx="0">
                  <c:v>629.9939999999999</c:v>
                </c:pt>
                <c:pt idx="1">
                  <c:v>431.06199999999995</c:v>
                </c:pt>
                <c:pt idx="2">
                  <c:v>364.58</c:v>
                </c:pt>
                <c:pt idx="3">
                  <c:v>770.98</c:v>
                </c:pt>
                <c:pt idx="4">
                  <c:v>737.475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722.1</c:v>
                </c:pt>
                <c:pt idx="9">
                  <c:v>684.494496</c:v>
                </c:pt>
                <c:pt idx="10">
                  <c:v>1035.009792</c:v>
                </c:pt>
                <c:pt idx="11">
                  <c:v>563.93</c:v>
                </c:pt>
                <c:pt idx="12">
                  <c:v>1003.76</c:v>
                </c:pt>
                <c:pt idx="13">
                  <c:v>340.62</c:v>
                </c:pt>
                <c:pt idx="14">
                  <c:v>816.2242560000003</c:v>
                </c:pt>
                <c:pt idx="15">
                  <c:v>1936.2326400000002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867.5182080000003</c:v>
                </c:pt>
                <c:pt idx="19">
                  <c:v>299.41747200000003</c:v>
                </c:pt>
                <c:pt idx="20">
                  <c:v>891.6842880000003</c:v>
                </c:pt>
                <c:pt idx="21">
                  <c:v>926.8</c:v>
                </c:pt>
                <c:pt idx="22">
                  <c:v>876.2</c:v>
                </c:pt>
                <c:pt idx="23">
                  <c:v>468.2</c:v>
                </c:pt>
                <c:pt idx="24">
                  <c:v>263.9</c:v>
                </c:pt>
                <c:pt idx="25">
                  <c:v>442.33344000000005</c:v>
                </c:pt>
                <c:pt idx="26">
                  <c:v>978.008255999999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 2565 )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Y.31'!$E$5:$E$31</c:f>
              <c:numCache>
                <c:ptCount val="27"/>
                <c:pt idx="0">
                  <c:v>743.9294482962963</c:v>
                </c:pt>
                <c:pt idx="1">
                  <c:v>743.9294482962963</c:v>
                </c:pt>
                <c:pt idx="2">
                  <c:v>743.9294482962963</c:v>
                </c:pt>
                <c:pt idx="3">
                  <c:v>743.9294482962963</c:v>
                </c:pt>
                <c:pt idx="4">
                  <c:v>743.9294482962963</c:v>
                </c:pt>
                <c:pt idx="5">
                  <c:v>743.9294482962963</c:v>
                </c:pt>
                <c:pt idx="6">
                  <c:v>743.9294482962963</c:v>
                </c:pt>
                <c:pt idx="7">
                  <c:v>743.9294482962963</c:v>
                </c:pt>
                <c:pt idx="8">
                  <c:v>743.9294482962963</c:v>
                </c:pt>
                <c:pt idx="9">
                  <c:v>743.9294482962963</c:v>
                </c:pt>
                <c:pt idx="10">
                  <c:v>743.9294482962963</c:v>
                </c:pt>
                <c:pt idx="11">
                  <c:v>743.9294482962963</c:v>
                </c:pt>
                <c:pt idx="12">
                  <c:v>743.9294482962963</c:v>
                </c:pt>
                <c:pt idx="13">
                  <c:v>743.9294482962963</c:v>
                </c:pt>
                <c:pt idx="14">
                  <c:v>743.9294482962963</c:v>
                </c:pt>
                <c:pt idx="15">
                  <c:v>743.9294482962963</c:v>
                </c:pt>
                <c:pt idx="16">
                  <c:v>743.9294482962963</c:v>
                </c:pt>
                <c:pt idx="17">
                  <c:v>743.9294482962963</c:v>
                </c:pt>
                <c:pt idx="18">
                  <c:v>743.9294482962963</c:v>
                </c:pt>
                <c:pt idx="19">
                  <c:v>743.9294482962963</c:v>
                </c:pt>
                <c:pt idx="20">
                  <c:v>743.9294482962963</c:v>
                </c:pt>
                <c:pt idx="21">
                  <c:v>743.9294482962963</c:v>
                </c:pt>
                <c:pt idx="22">
                  <c:v>743.9294482962963</c:v>
                </c:pt>
                <c:pt idx="23">
                  <c:v>743.9294482962963</c:v>
                </c:pt>
                <c:pt idx="24">
                  <c:v>743.9294482962963</c:v>
                </c:pt>
                <c:pt idx="25">
                  <c:v>743.9294482962963</c:v>
                </c:pt>
                <c:pt idx="26">
                  <c:v>743.9294482962963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Y.31'!$B$5:$B$32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Y.31'!$D$5:$D$32</c:f>
              <c:numCache>
                <c:ptCount val="28"/>
                <c:pt idx="27">
                  <c:v>424.48838399999966</c:v>
                </c:pt>
              </c:numCache>
            </c:numRef>
          </c:val>
          <c:smooth val="0"/>
        </c:ser>
        <c:marker val="1"/>
        <c:axId val="21865380"/>
        <c:axId val="62570693"/>
      </c:line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570693"/>
        <c:crossesAt val="0"/>
        <c:auto val="1"/>
        <c:lblOffset val="100"/>
        <c:tickLblSkip val="1"/>
        <c:noMultiLvlLbl val="0"/>
      </c:catAx>
      <c:valAx>
        <c:axId val="6257069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865380"/>
        <c:crossesAt val="1"/>
        <c:crossBetween val="between"/>
        <c:dispUnits/>
        <c:majorUnit val="5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8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0.61575</cdr:x>
      <cdr:y>0.565</cdr:y>
    </cdr:from>
    <cdr:to>
      <cdr:x>0.75025</cdr:x>
      <cdr:y>0.59925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781675" y="3486150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735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0.69725</cdr:x>
      <cdr:y>0.495</cdr:y>
    </cdr:from>
    <cdr:to>
      <cdr:x>0.8375</cdr:x>
      <cdr:y>0.528</cdr:y>
    </cdr:to>
    <cdr:sp>
      <cdr:nvSpPr>
        <cdr:cNvPr id="2" name="TextBox 1"/>
        <cdr:cNvSpPr txBox="1">
          <a:spLocks noChangeArrowheads="1"/>
        </cdr:cNvSpPr>
      </cdr:nvSpPr>
      <cdr:spPr>
        <a:xfrm>
          <a:off x="6553200" y="3048000"/>
          <a:ext cx="131445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1072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0.5155</cdr:x>
      <cdr:y>0.638</cdr:y>
    </cdr:from>
    <cdr:to>
      <cdr:x>0.65825</cdr:x>
      <cdr:y>0.67175</cdr:y>
    </cdr:to>
    <cdr:sp>
      <cdr:nvSpPr>
        <cdr:cNvPr id="3" name="TextBox 1"/>
        <cdr:cNvSpPr txBox="1">
          <a:spLocks noChangeArrowheads="1"/>
        </cdr:cNvSpPr>
      </cdr:nvSpPr>
      <cdr:spPr>
        <a:xfrm>
          <a:off x="4838700" y="3933825"/>
          <a:ext cx="13430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0.433</cdr:y>
    </cdr:from>
    <cdr:to>
      <cdr:x>0.23975</cdr:x>
      <cdr:y>0.63525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90700" y="2667000"/>
          <a:ext cx="457200" cy="12477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M34" sqref="M3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59">
        <v>629.9939999999999</v>
      </c>
      <c r="D5" s="60"/>
      <c r="E5" s="61">
        <f aca="true" t="shared" si="0" ref="E5:E31">$C$74</f>
        <v>743.9294482962963</v>
      </c>
      <c r="F5" s="62">
        <f aca="true" t="shared" si="1" ref="F5:F31">+$C$77</f>
        <v>409.91144883521065</v>
      </c>
      <c r="G5" s="63">
        <f aca="true" t="shared" si="2" ref="G5:G31">$C$75</f>
        <v>334.01799946108565</v>
      </c>
      <c r="H5" s="64">
        <f aca="true" t="shared" si="3" ref="H5:H31">+$C$78</f>
        <v>1077.947447757382</v>
      </c>
      <c r="I5" s="2">
        <v>1</v>
      </c>
    </row>
    <row r="6" spans="2:9" ht="11.25">
      <c r="B6" s="22">
        <v>2540</v>
      </c>
      <c r="C6" s="65">
        <v>431.06199999999995</v>
      </c>
      <c r="D6" s="60"/>
      <c r="E6" s="66">
        <f t="shared" si="0"/>
        <v>743.9294482962963</v>
      </c>
      <c r="F6" s="67">
        <f t="shared" si="1"/>
        <v>409.91144883521065</v>
      </c>
      <c r="G6" s="68">
        <f t="shared" si="2"/>
        <v>334.01799946108565</v>
      </c>
      <c r="H6" s="69">
        <f t="shared" si="3"/>
        <v>1077.947447757382</v>
      </c>
      <c r="I6" s="2">
        <f>I5+1</f>
        <v>2</v>
      </c>
    </row>
    <row r="7" spans="2:9" ht="11.25">
      <c r="B7" s="22">
        <v>2541</v>
      </c>
      <c r="C7" s="65">
        <v>364.58</v>
      </c>
      <c r="D7" s="60"/>
      <c r="E7" s="66">
        <f t="shared" si="0"/>
        <v>743.9294482962963</v>
      </c>
      <c r="F7" s="67">
        <f t="shared" si="1"/>
        <v>409.91144883521065</v>
      </c>
      <c r="G7" s="68">
        <f t="shared" si="2"/>
        <v>334.01799946108565</v>
      </c>
      <c r="H7" s="69">
        <f t="shared" si="3"/>
        <v>1077.947447757382</v>
      </c>
      <c r="I7" s="2">
        <f aca="true" t="shared" si="4" ref="I7:I30">I6+1</f>
        <v>3</v>
      </c>
    </row>
    <row r="8" spans="2:9" ht="11.25">
      <c r="B8" s="22">
        <v>2542</v>
      </c>
      <c r="C8" s="65">
        <v>770.98</v>
      </c>
      <c r="D8" s="60"/>
      <c r="E8" s="66">
        <f t="shared" si="0"/>
        <v>743.9294482962963</v>
      </c>
      <c r="F8" s="67">
        <f t="shared" si="1"/>
        <v>409.91144883521065</v>
      </c>
      <c r="G8" s="68">
        <f t="shared" si="2"/>
        <v>334.01799946108565</v>
      </c>
      <c r="H8" s="69">
        <f t="shared" si="3"/>
        <v>1077.947447757382</v>
      </c>
      <c r="I8" s="2">
        <f t="shared" si="4"/>
        <v>4</v>
      </c>
    </row>
    <row r="9" spans="2:9" ht="11.25">
      <c r="B9" s="22">
        <v>2543</v>
      </c>
      <c r="C9" s="65">
        <v>737.475</v>
      </c>
      <c r="D9" s="60"/>
      <c r="E9" s="66">
        <f t="shared" si="0"/>
        <v>743.9294482962963</v>
      </c>
      <c r="F9" s="67">
        <f t="shared" si="1"/>
        <v>409.91144883521065</v>
      </c>
      <c r="G9" s="68">
        <f t="shared" si="2"/>
        <v>334.01799946108565</v>
      </c>
      <c r="H9" s="69">
        <f t="shared" si="3"/>
        <v>1077.947447757382</v>
      </c>
      <c r="I9" s="2">
        <f t="shared" si="4"/>
        <v>5</v>
      </c>
    </row>
    <row r="10" spans="2:9" ht="11.25">
      <c r="B10" s="22">
        <v>2544</v>
      </c>
      <c r="C10" s="65">
        <v>877.971</v>
      </c>
      <c r="D10" s="60"/>
      <c r="E10" s="66">
        <f t="shared" si="0"/>
        <v>743.9294482962963</v>
      </c>
      <c r="F10" s="67">
        <f t="shared" si="1"/>
        <v>409.91144883521065</v>
      </c>
      <c r="G10" s="68">
        <f t="shared" si="2"/>
        <v>334.01799946108565</v>
      </c>
      <c r="H10" s="69">
        <f t="shared" si="3"/>
        <v>1077.947447757382</v>
      </c>
      <c r="I10" s="2">
        <f t="shared" si="4"/>
        <v>6</v>
      </c>
    </row>
    <row r="11" spans="2:9" ht="11.25">
      <c r="B11" s="22">
        <v>2545</v>
      </c>
      <c r="C11" s="65">
        <v>921.3919999999999</v>
      </c>
      <c r="D11" s="60"/>
      <c r="E11" s="66">
        <f t="shared" si="0"/>
        <v>743.9294482962963</v>
      </c>
      <c r="F11" s="67">
        <f t="shared" si="1"/>
        <v>409.91144883521065</v>
      </c>
      <c r="G11" s="68">
        <f t="shared" si="2"/>
        <v>334.01799946108565</v>
      </c>
      <c r="H11" s="69">
        <f t="shared" si="3"/>
        <v>1077.947447757382</v>
      </c>
      <c r="I11" s="2">
        <f t="shared" si="4"/>
        <v>7</v>
      </c>
    </row>
    <row r="12" spans="2:9" ht="11.25">
      <c r="B12" s="22">
        <v>2546</v>
      </c>
      <c r="C12" s="65">
        <v>790.8840000000001</v>
      </c>
      <c r="D12" s="60"/>
      <c r="E12" s="66">
        <f t="shared" si="0"/>
        <v>743.9294482962963</v>
      </c>
      <c r="F12" s="67">
        <f t="shared" si="1"/>
        <v>409.91144883521065</v>
      </c>
      <c r="G12" s="68">
        <f t="shared" si="2"/>
        <v>334.01799946108565</v>
      </c>
      <c r="H12" s="69">
        <f t="shared" si="3"/>
        <v>1077.947447757382</v>
      </c>
      <c r="I12" s="2">
        <f t="shared" si="4"/>
        <v>8</v>
      </c>
    </row>
    <row r="13" spans="2:9" ht="11.25">
      <c r="B13" s="22">
        <v>2547</v>
      </c>
      <c r="C13" s="65">
        <v>722.1</v>
      </c>
      <c r="D13" s="60"/>
      <c r="E13" s="66">
        <f t="shared" si="0"/>
        <v>743.9294482962963</v>
      </c>
      <c r="F13" s="67">
        <f t="shared" si="1"/>
        <v>409.91144883521065</v>
      </c>
      <c r="G13" s="68">
        <f t="shared" si="2"/>
        <v>334.01799946108565</v>
      </c>
      <c r="H13" s="69">
        <f t="shared" si="3"/>
        <v>1077.947447757382</v>
      </c>
      <c r="I13" s="2">
        <f t="shared" si="4"/>
        <v>9</v>
      </c>
    </row>
    <row r="14" spans="2:9" ht="11.25">
      <c r="B14" s="22">
        <v>2548</v>
      </c>
      <c r="C14" s="65">
        <v>684.494496</v>
      </c>
      <c r="D14" s="60"/>
      <c r="E14" s="66">
        <f t="shared" si="0"/>
        <v>743.9294482962963</v>
      </c>
      <c r="F14" s="67">
        <f t="shared" si="1"/>
        <v>409.91144883521065</v>
      </c>
      <c r="G14" s="68">
        <f t="shared" si="2"/>
        <v>334.01799946108565</v>
      </c>
      <c r="H14" s="69">
        <f t="shared" si="3"/>
        <v>1077.947447757382</v>
      </c>
      <c r="I14" s="2">
        <f t="shared" si="4"/>
        <v>10</v>
      </c>
    </row>
    <row r="15" spans="2:9" ht="11.25">
      <c r="B15" s="22">
        <v>2549</v>
      </c>
      <c r="C15" s="65">
        <v>1035.009792</v>
      </c>
      <c r="D15" s="60"/>
      <c r="E15" s="66">
        <f t="shared" si="0"/>
        <v>743.9294482962963</v>
      </c>
      <c r="F15" s="67">
        <f t="shared" si="1"/>
        <v>409.91144883521065</v>
      </c>
      <c r="G15" s="68">
        <f t="shared" si="2"/>
        <v>334.01799946108565</v>
      </c>
      <c r="H15" s="69">
        <f t="shared" si="3"/>
        <v>1077.947447757382</v>
      </c>
      <c r="I15" s="2">
        <f t="shared" si="4"/>
        <v>11</v>
      </c>
    </row>
    <row r="16" spans="2:9" ht="11.25">
      <c r="B16" s="22">
        <v>2550</v>
      </c>
      <c r="C16" s="65">
        <v>563.93</v>
      </c>
      <c r="D16" s="60"/>
      <c r="E16" s="66">
        <f t="shared" si="0"/>
        <v>743.9294482962963</v>
      </c>
      <c r="F16" s="67">
        <f t="shared" si="1"/>
        <v>409.91144883521065</v>
      </c>
      <c r="G16" s="68">
        <f t="shared" si="2"/>
        <v>334.01799946108565</v>
      </c>
      <c r="H16" s="69">
        <f t="shared" si="3"/>
        <v>1077.947447757382</v>
      </c>
      <c r="I16" s="2">
        <f t="shared" si="4"/>
        <v>12</v>
      </c>
    </row>
    <row r="17" spans="2:9" ht="11.25">
      <c r="B17" s="22">
        <v>2551</v>
      </c>
      <c r="C17" s="65">
        <v>1003.76</v>
      </c>
      <c r="D17" s="60"/>
      <c r="E17" s="66">
        <f t="shared" si="0"/>
        <v>743.9294482962963</v>
      </c>
      <c r="F17" s="67">
        <f t="shared" si="1"/>
        <v>409.91144883521065</v>
      </c>
      <c r="G17" s="68">
        <f t="shared" si="2"/>
        <v>334.01799946108565</v>
      </c>
      <c r="H17" s="69">
        <f t="shared" si="3"/>
        <v>1077.947447757382</v>
      </c>
      <c r="I17" s="2">
        <f t="shared" si="4"/>
        <v>13</v>
      </c>
    </row>
    <row r="18" spans="2:9" ht="11.25">
      <c r="B18" s="22">
        <v>2552</v>
      </c>
      <c r="C18" s="65">
        <v>340.62</v>
      </c>
      <c r="D18" s="60"/>
      <c r="E18" s="66">
        <f t="shared" si="0"/>
        <v>743.9294482962963</v>
      </c>
      <c r="F18" s="67">
        <f t="shared" si="1"/>
        <v>409.91144883521065</v>
      </c>
      <c r="G18" s="68">
        <f t="shared" si="2"/>
        <v>334.01799946108565</v>
      </c>
      <c r="H18" s="69">
        <f t="shared" si="3"/>
        <v>1077.947447757382</v>
      </c>
      <c r="I18" s="2">
        <f t="shared" si="4"/>
        <v>14</v>
      </c>
    </row>
    <row r="19" spans="2:9" ht="11.25">
      <c r="B19" s="22">
        <v>2553</v>
      </c>
      <c r="C19" s="65">
        <v>816.2242560000003</v>
      </c>
      <c r="D19" s="60"/>
      <c r="E19" s="66">
        <f t="shared" si="0"/>
        <v>743.9294482962963</v>
      </c>
      <c r="F19" s="67">
        <f t="shared" si="1"/>
        <v>409.91144883521065</v>
      </c>
      <c r="G19" s="68">
        <f t="shared" si="2"/>
        <v>334.01799946108565</v>
      </c>
      <c r="H19" s="69">
        <f t="shared" si="3"/>
        <v>1077.947447757382</v>
      </c>
      <c r="I19" s="2">
        <f t="shared" si="4"/>
        <v>15</v>
      </c>
    </row>
    <row r="20" spans="2:9" ht="11.25">
      <c r="B20" s="22">
        <v>2554</v>
      </c>
      <c r="C20" s="65">
        <v>1936.2326400000002</v>
      </c>
      <c r="D20" s="60"/>
      <c r="E20" s="66">
        <f t="shared" si="0"/>
        <v>743.9294482962963</v>
      </c>
      <c r="F20" s="67">
        <f t="shared" si="1"/>
        <v>409.91144883521065</v>
      </c>
      <c r="G20" s="68">
        <f t="shared" si="2"/>
        <v>334.01799946108565</v>
      </c>
      <c r="H20" s="69">
        <f t="shared" si="3"/>
        <v>1077.947447757382</v>
      </c>
      <c r="I20" s="2">
        <f t="shared" si="4"/>
        <v>16</v>
      </c>
    </row>
    <row r="21" spans="2:9" ht="11.25">
      <c r="B21" s="22">
        <v>2555</v>
      </c>
      <c r="C21" s="70">
        <v>918.481248</v>
      </c>
      <c r="D21" s="60"/>
      <c r="E21" s="66">
        <f t="shared" si="0"/>
        <v>743.9294482962963</v>
      </c>
      <c r="F21" s="67">
        <f t="shared" si="1"/>
        <v>409.91144883521065</v>
      </c>
      <c r="G21" s="68">
        <f t="shared" si="2"/>
        <v>334.01799946108565</v>
      </c>
      <c r="H21" s="69">
        <f t="shared" si="3"/>
        <v>1077.947447757382</v>
      </c>
      <c r="I21" s="2">
        <f t="shared" si="4"/>
        <v>17</v>
      </c>
    </row>
    <row r="22" spans="2:9" ht="11.25">
      <c r="B22" s="22">
        <v>2556</v>
      </c>
      <c r="C22" s="70">
        <v>526.8430080000002</v>
      </c>
      <c r="D22" s="60"/>
      <c r="E22" s="66">
        <f t="shared" si="0"/>
        <v>743.9294482962963</v>
      </c>
      <c r="F22" s="67">
        <f t="shared" si="1"/>
        <v>409.91144883521065</v>
      </c>
      <c r="G22" s="68">
        <f t="shared" si="2"/>
        <v>334.01799946108565</v>
      </c>
      <c r="H22" s="69">
        <f t="shared" si="3"/>
        <v>1077.947447757382</v>
      </c>
      <c r="I22" s="2">
        <f t="shared" si="4"/>
        <v>18</v>
      </c>
    </row>
    <row r="23" spans="2:9" ht="11.25">
      <c r="B23" s="22">
        <v>2557</v>
      </c>
      <c r="C23" s="70">
        <v>867.5182080000003</v>
      </c>
      <c r="D23" s="60"/>
      <c r="E23" s="66">
        <f t="shared" si="0"/>
        <v>743.9294482962963</v>
      </c>
      <c r="F23" s="67">
        <f t="shared" si="1"/>
        <v>409.91144883521065</v>
      </c>
      <c r="G23" s="68">
        <f t="shared" si="2"/>
        <v>334.01799946108565</v>
      </c>
      <c r="H23" s="69">
        <f t="shared" si="3"/>
        <v>1077.947447757382</v>
      </c>
      <c r="I23" s="2">
        <f t="shared" si="4"/>
        <v>19</v>
      </c>
    </row>
    <row r="24" spans="2:9" ht="11.25">
      <c r="B24" s="22">
        <v>2558</v>
      </c>
      <c r="C24" s="70">
        <v>299.41747200000003</v>
      </c>
      <c r="D24" s="60"/>
      <c r="E24" s="66">
        <f t="shared" si="0"/>
        <v>743.9294482962963</v>
      </c>
      <c r="F24" s="67">
        <f t="shared" si="1"/>
        <v>409.91144883521065</v>
      </c>
      <c r="G24" s="68">
        <f t="shared" si="2"/>
        <v>334.01799946108565</v>
      </c>
      <c r="H24" s="69">
        <f t="shared" si="3"/>
        <v>1077.947447757382</v>
      </c>
      <c r="I24" s="2">
        <f t="shared" si="4"/>
        <v>20</v>
      </c>
    </row>
    <row r="25" spans="2:9" ht="11.25">
      <c r="B25" s="22">
        <v>2559</v>
      </c>
      <c r="C25" s="65">
        <v>891.6842880000003</v>
      </c>
      <c r="D25" s="60"/>
      <c r="E25" s="66">
        <f t="shared" si="0"/>
        <v>743.9294482962963</v>
      </c>
      <c r="F25" s="67">
        <f t="shared" si="1"/>
        <v>409.91144883521065</v>
      </c>
      <c r="G25" s="68">
        <f t="shared" si="2"/>
        <v>334.01799946108565</v>
      </c>
      <c r="H25" s="69">
        <f t="shared" si="3"/>
        <v>1077.947447757382</v>
      </c>
      <c r="I25" s="2">
        <f t="shared" si="4"/>
        <v>21</v>
      </c>
    </row>
    <row r="26" spans="2:9" ht="11.25">
      <c r="B26" s="22">
        <v>2560</v>
      </c>
      <c r="C26" s="65">
        <v>926.8</v>
      </c>
      <c r="D26" s="60"/>
      <c r="E26" s="66">
        <f t="shared" si="0"/>
        <v>743.9294482962963</v>
      </c>
      <c r="F26" s="67">
        <f t="shared" si="1"/>
        <v>409.91144883521065</v>
      </c>
      <c r="G26" s="68">
        <f t="shared" si="2"/>
        <v>334.01799946108565</v>
      </c>
      <c r="H26" s="69">
        <f t="shared" si="3"/>
        <v>1077.947447757382</v>
      </c>
      <c r="I26" s="2">
        <f t="shared" si="4"/>
        <v>22</v>
      </c>
    </row>
    <row r="27" spans="2:9" ht="11.25">
      <c r="B27" s="22">
        <v>2561</v>
      </c>
      <c r="C27" s="65">
        <v>876.2</v>
      </c>
      <c r="D27" s="60"/>
      <c r="E27" s="66">
        <f t="shared" si="0"/>
        <v>743.9294482962963</v>
      </c>
      <c r="F27" s="67">
        <f t="shared" si="1"/>
        <v>409.91144883521065</v>
      </c>
      <c r="G27" s="68">
        <f t="shared" si="2"/>
        <v>334.01799946108565</v>
      </c>
      <c r="H27" s="69">
        <f t="shared" si="3"/>
        <v>1077.947447757382</v>
      </c>
      <c r="I27" s="2">
        <f t="shared" si="4"/>
        <v>23</v>
      </c>
    </row>
    <row r="28" spans="2:9" ht="11.25">
      <c r="B28" s="22">
        <v>2562</v>
      </c>
      <c r="C28" s="65">
        <v>468.2</v>
      </c>
      <c r="D28" s="60"/>
      <c r="E28" s="66">
        <f t="shared" si="0"/>
        <v>743.9294482962963</v>
      </c>
      <c r="F28" s="67">
        <f t="shared" si="1"/>
        <v>409.91144883521065</v>
      </c>
      <c r="G28" s="68">
        <f t="shared" si="2"/>
        <v>334.01799946108565</v>
      </c>
      <c r="H28" s="69">
        <f t="shared" si="3"/>
        <v>1077.947447757382</v>
      </c>
      <c r="I28" s="2">
        <f t="shared" si="4"/>
        <v>24</v>
      </c>
    </row>
    <row r="29" spans="2:9" ht="11.25">
      <c r="B29" s="22">
        <v>2563</v>
      </c>
      <c r="C29" s="65">
        <v>263.9</v>
      </c>
      <c r="D29" s="60"/>
      <c r="E29" s="66">
        <f t="shared" si="0"/>
        <v>743.9294482962963</v>
      </c>
      <c r="F29" s="67">
        <f t="shared" si="1"/>
        <v>409.91144883521065</v>
      </c>
      <c r="G29" s="68">
        <f t="shared" si="2"/>
        <v>334.01799946108565</v>
      </c>
      <c r="H29" s="69">
        <f t="shared" si="3"/>
        <v>1077.947447757382</v>
      </c>
      <c r="I29" s="2">
        <f t="shared" si="4"/>
        <v>25</v>
      </c>
    </row>
    <row r="30" spans="2:9" ht="11.25">
      <c r="B30" s="22">
        <v>2564</v>
      </c>
      <c r="C30" s="65">
        <v>442.33344000000005</v>
      </c>
      <c r="D30" s="78"/>
      <c r="E30" s="66">
        <f t="shared" si="0"/>
        <v>743.9294482962963</v>
      </c>
      <c r="F30" s="67">
        <f t="shared" si="1"/>
        <v>409.91144883521065</v>
      </c>
      <c r="G30" s="68">
        <f t="shared" si="2"/>
        <v>334.01799946108565</v>
      </c>
      <c r="H30" s="69">
        <f t="shared" si="3"/>
        <v>1077.947447757382</v>
      </c>
      <c r="I30" s="2">
        <f t="shared" si="4"/>
        <v>26</v>
      </c>
    </row>
    <row r="31" spans="2:14" ht="11.25">
      <c r="B31" s="22">
        <v>2565</v>
      </c>
      <c r="C31" s="65">
        <v>978.008255999999</v>
      </c>
      <c r="D31" s="60"/>
      <c r="E31" s="66">
        <f t="shared" si="0"/>
        <v>743.9294482962963</v>
      </c>
      <c r="F31" s="67">
        <f t="shared" si="1"/>
        <v>409.91144883521065</v>
      </c>
      <c r="G31" s="68">
        <f t="shared" si="2"/>
        <v>334.01799946108565</v>
      </c>
      <c r="H31" s="69">
        <f t="shared" si="3"/>
        <v>1077.947447757382</v>
      </c>
      <c r="K31" s="85" t="str">
        <f>'[1]std. - Y.1C'!$K$48:$N$48</f>
        <v>ปี 2565 ปริมาณน้ำสะสม 1 เม.ย.65 - 31 ม.ค.67</v>
      </c>
      <c r="L31" s="85"/>
      <c r="M31" s="85"/>
      <c r="N31" s="85"/>
    </row>
    <row r="32" spans="2:8" ht="11.25">
      <c r="B32" s="79">
        <v>2566</v>
      </c>
      <c r="C32" s="80">
        <v>424.48838399999966</v>
      </c>
      <c r="D32" s="81">
        <f>C32</f>
        <v>424.48838399999966</v>
      </c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7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AVERAGE(C5:C31)</f>
        <v>743.9294482962963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STDEV(C5:C31)</f>
        <v>334.01799946108565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0.4489915007747497</v>
      </c>
      <c r="D76" s="38"/>
      <c r="E76" s="49">
        <f>C76*100</f>
        <v>44.89915007747497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21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409.91144883521065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1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1077.947447757382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4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1.25">
      <c r="A80" s="32"/>
      <c r="C80" s="32"/>
    </row>
    <row r="81" spans="1:3" ht="11.25">
      <c r="A81" s="32"/>
      <c r="C81" s="2">
        <f>MAX(I5:I70)</f>
        <v>26</v>
      </c>
    </row>
    <row r="82" ht="11.25">
      <c r="C82" s="2">
        <f>COUNTIF(C5:C30,"&gt;1085")</f>
        <v>1</v>
      </c>
    </row>
    <row r="83" ht="11.25">
      <c r="C83" s="2">
        <f>COUNTIF(C5:C30,"&lt;408")</f>
        <v>4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2024-02-23T07:25:26Z</dcterms:modified>
  <cp:category/>
  <cp:version/>
  <cp:contentType/>
  <cp:contentStatus/>
</cp:coreProperties>
</file>