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30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<sst xmlns="http://schemas.openxmlformats.org/spreadsheetml/2006/main" count="39" uniqueCount="24">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</sst>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  <numFmt numFmtId="210" formatCode="#,##0.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6"/>
      <color indexed="10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ห้วยโป่ง สถานี Y.30 อ.งาว จ.ลำปาง</a:t>
            </a:r>
          </a:p>
        </c:rich>
      </c:tx>
      <c:layout>
        <c:manualLayout>
          <c:xMode val="factor"/>
          <c:yMode val="factor"/>
          <c:x val="0.03175"/>
          <c:y val="-0.020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635"/>
          <c:w val="0.8742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Y.30'!$C$5:$C$42</c:f>
              <c:numCache>
                <c:ptCount val="38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8.8</c:v>
                </c:pt>
              </c:numCache>
            </c:numRef>
          </c:val>
        </c:ser>
        <c:axId val="62980831"/>
        <c:axId val="29956568"/>
      </c:barChart>
      <c:lineChart>
        <c:grouping val="standard"/>
        <c:varyColors val="0"/>
        <c:ser>
          <c:idx val="1"/>
          <c:order val="1"/>
          <c:tx>
            <c:v>ค่าเฉลี่ย (2526 - 2562 )อยู่ระหว่างค่า+- SD 27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Y.30'!$E$5:$E$41</c:f>
              <c:numCache>
                <c:ptCount val="37"/>
                <c:pt idx="0">
                  <c:v>51.54272389189189</c:v>
                </c:pt>
                <c:pt idx="1">
                  <c:v>51.54272389189189</c:v>
                </c:pt>
                <c:pt idx="2">
                  <c:v>51.54272389189189</c:v>
                </c:pt>
                <c:pt idx="3">
                  <c:v>51.54272389189189</c:v>
                </c:pt>
                <c:pt idx="4">
                  <c:v>51.54272389189189</c:v>
                </c:pt>
                <c:pt idx="5">
                  <c:v>51.54272389189189</c:v>
                </c:pt>
                <c:pt idx="6">
                  <c:v>51.54272389189189</c:v>
                </c:pt>
                <c:pt idx="7">
                  <c:v>51.54272389189189</c:v>
                </c:pt>
                <c:pt idx="8">
                  <c:v>51.54272389189189</c:v>
                </c:pt>
                <c:pt idx="9">
                  <c:v>51.54272389189189</c:v>
                </c:pt>
                <c:pt idx="10">
                  <c:v>51.54272389189189</c:v>
                </c:pt>
                <c:pt idx="11">
                  <c:v>51.54272389189189</c:v>
                </c:pt>
                <c:pt idx="12">
                  <c:v>51.54272389189189</c:v>
                </c:pt>
                <c:pt idx="13">
                  <c:v>51.54272389189189</c:v>
                </c:pt>
                <c:pt idx="14">
                  <c:v>51.54272389189189</c:v>
                </c:pt>
                <c:pt idx="15">
                  <c:v>51.54272389189189</c:v>
                </c:pt>
                <c:pt idx="16">
                  <c:v>51.54272389189189</c:v>
                </c:pt>
                <c:pt idx="17">
                  <c:v>51.54272389189189</c:v>
                </c:pt>
                <c:pt idx="18">
                  <c:v>51.54272389189189</c:v>
                </c:pt>
                <c:pt idx="19">
                  <c:v>51.54272389189189</c:v>
                </c:pt>
                <c:pt idx="20">
                  <c:v>51.54272389189189</c:v>
                </c:pt>
                <c:pt idx="21">
                  <c:v>51.54272389189189</c:v>
                </c:pt>
                <c:pt idx="22">
                  <c:v>51.54272389189189</c:v>
                </c:pt>
                <c:pt idx="23">
                  <c:v>51.54272389189189</c:v>
                </c:pt>
                <c:pt idx="24">
                  <c:v>51.54272389189189</c:v>
                </c:pt>
                <c:pt idx="25">
                  <c:v>51.54272389189189</c:v>
                </c:pt>
                <c:pt idx="26">
                  <c:v>51.54272389189189</c:v>
                </c:pt>
                <c:pt idx="27">
                  <c:v>51.54272389189189</c:v>
                </c:pt>
                <c:pt idx="28">
                  <c:v>51.54272389189189</c:v>
                </c:pt>
                <c:pt idx="29">
                  <c:v>51.54272389189189</c:v>
                </c:pt>
                <c:pt idx="30">
                  <c:v>51.54272389189189</c:v>
                </c:pt>
                <c:pt idx="31">
                  <c:v>51.54272389189189</c:v>
                </c:pt>
                <c:pt idx="32">
                  <c:v>51.54272389189189</c:v>
                </c:pt>
                <c:pt idx="33">
                  <c:v>51.54272389189189</c:v>
                </c:pt>
                <c:pt idx="34">
                  <c:v>51.54272389189189</c:v>
                </c:pt>
                <c:pt idx="35">
                  <c:v>51.54272389189189</c:v>
                </c:pt>
                <c:pt idx="36">
                  <c:v>51.54272389189189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4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Y.30'!$H$5:$H$41</c:f>
              <c:numCache>
                <c:ptCount val="37"/>
                <c:pt idx="0">
                  <c:v>78.80649975102199</c:v>
                </c:pt>
                <c:pt idx="1">
                  <c:v>78.80649975102199</c:v>
                </c:pt>
                <c:pt idx="2">
                  <c:v>78.80649975102199</c:v>
                </c:pt>
                <c:pt idx="3">
                  <c:v>78.80649975102199</c:v>
                </c:pt>
                <c:pt idx="4">
                  <c:v>78.80649975102199</c:v>
                </c:pt>
                <c:pt idx="5">
                  <c:v>78.80649975102199</c:v>
                </c:pt>
                <c:pt idx="6">
                  <c:v>78.80649975102199</c:v>
                </c:pt>
                <c:pt idx="7">
                  <c:v>78.80649975102199</c:v>
                </c:pt>
                <c:pt idx="8">
                  <c:v>78.80649975102199</c:v>
                </c:pt>
                <c:pt idx="9">
                  <c:v>78.80649975102199</c:v>
                </c:pt>
                <c:pt idx="10">
                  <c:v>78.80649975102199</c:v>
                </c:pt>
                <c:pt idx="11">
                  <c:v>78.80649975102199</c:v>
                </c:pt>
                <c:pt idx="12">
                  <c:v>78.80649975102199</c:v>
                </c:pt>
                <c:pt idx="13">
                  <c:v>78.80649975102199</c:v>
                </c:pt>
                <c:pt idx="14">
                  <c:v>78.80649975102199</c:v>
                </c:pt>
                <c:pt idx="15">
                  <c:v>78.80649975102199</c:v>
                </c:pt>
                <c:pt idx="16">
                  <c:v>78.80649975102199</c:v>
                </c:pt>
                <c:pt idx="17">
                  <c:v>78.80649975102199</c:v>
                </c:pt>
                <c:pt idx="18">
                  <c:v>78.80649975102199</c:v>
                </c:pt>
                <c:pt idx="19">
                  <c:v>78.80649975102199</c:v>
                </c:pt>
                <c:pt idx="20">
                  <c:v>78.80649975102199</c:v>
                </c:pt>
                <c:pt idx="21">
                  <c:v>78.80649975102199</c:v>
                </c:pt>
                <c:pt idx="22">
                  <c:v>78.80649975102199</c:v>
                </c:pt>
                <c:pt idx="23">
                  <c:v>78.80649975102199</c:v>
                </c:pt>
                <c:pt idx="24">
                  <c:v>78.80649975102199</c:v>
                </c:pt>
                <c:pt idx="25">
                  <c:v>78.80649975102199</c:v>
                </c:pt>
                <c:pt idx="26">
                  <c:v>78.80649975102199</c:v>
                </c:pt>
                <c:pt idx="27">
                  <c:v>78.80649975102199</c:v>
                </c:pt>
                <c:pt idx="28">
                  <c:v>78.80649975102199</c:v>
                </c:pt>
                <c:pt idx="29">
                  <c:v>78.80649975102199</c:v>
                </c:pt>
                <c:pt idx="30">
                  <c:v>78.80649975102199</c:v>
                </c:pt>
                <c:pt idx="31">
                  <c:v>78.80649975102199</c:v>
                </c:pt>
                <c:pt idx="32">
                  <c:v>78.80649975102199</c:v>
                </c:pt>
                <c:pt idx="33">
                  <c:v>78.80649975102199</c:v>
                </c:pt>
                <c:pt idx="34">
                  <c:v>78.80649975102199</c:v>
                </c:pt>
                <c:pt idx="35">
                  <c:v>78.80649975102199</c:v>
                </c:pt>
                <c:pt idx="36">
                  <c:v>78.80649975102199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Y.30'!$B$5:$B$41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'std. - Y.30'!$F$5:$F$41</c:f>
              <c:numCache>
                <c:ptCount val="37"/>
                <c:pt idx="0">
                  <c:v>24.278948032761786</c:v>
                </c:pt>
                <c:pt idx="1">
                  <c:v>24.278948032761786</c:v>
                </c:pt>
                <c:pt idx="2">
                  <c:v>24.278948032761786</c:v>
                </c:pt>
                <c:pt idx="3">
                  <c:v>24.278948032761786</c:v>
                </c:pt>
                <c:pt idx="4">
                  <c:v>24.278948032761786</c:v>
                </c:pt>
                <c:pt idx="5">
                  <c:v>24.278948032761786</c:v>
                </c:pt>
                <c:pt idx="6">
                  <c:v>24.278948032761786</c:v>
                </c:pt>
                <c:pt idx="7">
                  <c:v>24.278948032761786</c:v>
                </c:pt>
                <c:pt idx="8">
                  <c:v>24.278948032761786</c:v>
                </c:pt>
                <c:pt idx="9">
                  <c:v>24.278948032761786</c:v>
                </c:pt>
                <c:pt idx="10">
                  <c:v>24.278948032761786</c:v>
                </c:pt>
                <c:pt idx="11">
                  <c:v>24.278948032761786</c:v>
                </c:pt>
                <c:pt idx="12">
                  <c:v>24.278948032761786</c:v>
                </c:pt>
                <c:pt idx="13">
                  <c:v>24.278948032761786</c:v>
                </c:pt>
                <c:pt idx="14">
                  <c:v>24.278948032761786</c:v>
                </c:pt>
                <c:pt idx="15">
                  <c:v>24.278948032761786</c:v>
                </c:pt>
                <c:pt idx="16">
                  <c:v>24.278948032761786</c:v>
                </c:pt>
                <c:pt idx="17">
                  <c:v>24.278948032761786</c:v>
                </c:pt>
                <c:pt idx="18">
                  <c:v>24.278948032761786</c:v>
                </c:pt>
                <c:pt idx="19">
                  <c:v>24.278948032761786</c:v>
                </c:pt>
                <c:pt idx="20">
                  <c:v>24.278948032761786</c:v>
                </c:pt>
                <c:pt idx="21">
                  <c:v>24.278948032761786</c:v>
                </c:pt>
                <c:pt idx="22">
                  <c:v>24.278948032761786</c:v>
                </c:pt>
                <c:pt idx="23">
                  <c:v>24.278948032761786</c:v>
                </c:pt>
                <c:pt idx="24">
                  <c:v>24.278948032761786</c:v>
                </c:pt>
                <c:pt idx="25">
                  <c:v>24.278948032761786</c:v>
                </c:pt>
                <c:pt idx="26">
                  <c:v>24.278948032761786</c:v>
                </c:pt>
                <c:pt idx="27">
                  <c:v>24.278948032761786</c:v>
                </c:pt>
                <c:pt idx="28">
                  <c:v>24.278948032761786</c:v>
                </c:pt>
                <c:pt idx="29">
                  <c:v>24.278948032761786</c:v>
                </c:pt>
                <c:pt idx="30">
                  <c:v>24.278948032761786</c:v>
                </c:pt>
                <c:pt idx="31">
                  <c:v>24.278948032761786</c:v>
                </c:pt>
                <c:pt idx="32">
                  <c:v>24.278948032761786</c:v>
                </c:pt>
                <c:pt idx="33">
                  <c:v>24.278948032761786</c:v>
                </c:pt>
                <c:pt idx="34">
                  <c:v>24.278948032761786</c:v>
                </c:pt>
                <c:pt idx="35">
                  <c:v>24.278948032761786</c:v>
                </c:pt>
                <c:pt idx="36">
                  <c:v>24.278948032761786</c:v>
                </c:pt>
              </c:numCache>
            </c:numRef>
          </c:val>
          <c:smooth val="0"/>
        </c:ser>
        <c:axId val="62980831"/>
        <c:axId val="29956568"/>
      </c:lineChart>
      <c:catAx>
        <c:axId val="62980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956568"/>
        <c:crossesAt val="0"/>
        <c:auto val="1"/>
        <c:lblOffset val="100"/>
        <c:tickLblSkip val="1"/>
        <c:noMultiLvlLbl val="0"/>
      </c:catAx>
      <c:valAx>
        <c:axId val="2995656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2980831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575"/>
          <c:y val="0.8685"/>
          <c:w val="0.832"/>
          <c:h val="0.1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ห้วยโป่ง สถานี Y.30 อ. งาว จ.ลำปาง</a:t>
            </a:r>
          </a:p>
        </c:rich>
      </c:tx>
      <c:layout>
        <c:manualLayout>
          <c:xMode val="factor"/>
          <c:yMode val="factor"/>
          <c:x val="0.029"/>
          <c:y val="-0.007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35"/>
          <c:w val="0.86875"/>
          <c:h val="0.73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Y.30'!$C$5:$C$42</c:f>
              <c:numCache>
                <c:ptCount val="38"/>
                <c:pt idx="0">
                  <c:v>18.565</c:v>
                </c:pt>
                <c:pt idx="1">
                  <c:v>34.291000000000004</c:v>
                </c:pt>
                <c:pt idx="2">
                  <c:v>26.620999999999995</c:v>
                </c:pt>
                <c:pt idx="3">
                  <c:v>44.07299999999999</c:v>
                </c:pt>
                <c:pt idx="4">
                  <c:v>40.548</c:v>
                </c:pt>
                <c:pt idx="5">
                  <c:v>57.25</c:v>
                </c:pt>
                <c:pt idx="6">
                  <c:v>63.507000000000005</c:v>
                </c:pt>
                <c:pt idx="7">
                  <c:v>26.68</c:v>
                </c:pt>
                <c:pt idx="8">
                  <c:v>35.034</c:v>
                </c:pt>
                <c:pt idx="9">
                  <c:v>18.278000000000002</c:v>
                </c:pt>
                <c:pt idx="10">
                  <c:v>22.739</c:v>
                </c:pt>
                <c:pt idx="11">
                  <c:v>80.644</c:v>
                </c:pt>
                <c:pt idx="12">
                  <c:v>76.32</c:v>
                </c:pt>
                <c:pt idx="13">
                  <c:v>57.39</c:v>
                </c:pt>
                <c:pt idx="14">
                  <c:v>24.985999999999997</c:v>
                </c:pt>
                <c:pt idx="15">
                  <c:v>11.410999999999998</c:v>
                </c:pt>
                <c:pt idx="16">
                  <c:v>61.465</c:v>
                </c:pt>
                <c:pt idx="17">
                  <c:v>39.577000000000005</c:v>
                </c:pt>
                <c:pt idx="18">
                  <c:v>66.74900000000001</c:v>
                </c:pt>
                <c:pt idx="19">
                  <c:v>118.684</c:v>
                </c:pt>
                <c:pt idx="20">
                  <c:v>39.634</c:v>
                </c:pt>
                <c:pt idx="21">
                  <c:v>51.40400000000002</c:v>
                </c:pt>
                <c:pt idx="22">
                  <c:v>71.106336</c:v>
                </c:pt>
                <c:pt idx="23">
                  <c:v>71.813952</c:v>
                </c:pt>
                <c:pt idx="24">
                  <c:v>20.35238400000003</c:v>
                </c:pt>
                <c:pt idx="25">
                  <c:v>57.59</c:v>
                </c:pt>
                <c:pt idx="26">
                  <c:v>48.32</c:v>
                </c:pt>
                <c:pt idx="27">
                  <c:v>53.82892800000001</c:v>
                </c:pt>
                <c:pt idx="28">
                  <c:v>140.039712</c:v>
                </c:pt>
                <c:pt idx="29">
                  <c:v>66.71030400000002</c:v>
                </c:pt>
                <c:pt idx="30">
                  <c:v>44.14435200000001</c:v>
                </c:pt>
                <c:pt idx="31">
                  <c:v>58.34246400000001</c:v>
                </c:pt>
                <c:pt idx="32">
                  <c:v>18.012240000000006</c:v>
                </c:pt>
                <c:pt idx="33">
                  <c:v>61.070111999999995</c:v>
                </c:pt>
                <c:pt idx="34">
                  <c:v>85.7</c:v>
                </c:pt>
                <c:pt idx="35">
                  <c:v>58</c:v>
                </c:pt>
                <c:pt idx="36">
                  <c:v>36.2</c:v>
                </c:pt>
                <c:pt idx="37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(2526 -  2562 ) 37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Y.30'!$E$5:$E$41</c:f>
              <c:numCache>
                <c:ptCount val="37"/>
                <c:pt idx="0">
                  <c:v>51.54272389189189</c:v>
                </c:pt>
                <c:pt idx="1">
                  <c:v>51.54272389189189</c:v>
                </c:pt>
                <c:pt idx="2">
                  <c:v>51.54272389189189</c:v>
                </c:pt>
                <c:pt idx="3">
                  <c:v>51.54272389189189</c:v>
                </c:pt>
                <c:pt idx="4">
                  <c:v>51.54272389189189</c:v>
                </c:pt>
                <c:pt idx="5">
                  <c:v>51.54272389189189</c:v>
                </c:pt>
                <c:pt idx="6">
                  <c:v>51.54272389189189</c:v>
                </c:pt>
                <c:pt idx="7">
                  <c:v>51.54272389189189</c:v>
                </c:pt>
                <c:pt idx="8">
                  <c:v>51.54272389189189</c:v>
                </c:pt>
                <c:pt idx="9">
                  <c:v>51.54272389189189</c:v>
                </c:pt>
                <c:pt idx="10">
                  <c:v>51.54272389189189</c:v>
                </c:pt>
                <c:pt idx="11">
                  <c:v>51.54272389189189</c:v>
                </c:pt>
                <c:pt idx="12">
                  <c:v>51.54272389189189</c:v>
                </c:pt>
                <c:pt idx="13">
                  <c:v>51.54272389189189</c:v>
                </c:pt>
                <c:pt idx="14">
                  <c:v>51.54272389189189</c:v>
                </c:pt>
                <c:pt idx="15">
                  <c:v>51.54272389189189</c:v>
                </c:pt>
                <c:pt idx="16">
                  <c:v>51.54272389189189</c:v>
                </c:pt>
                <c:pt idx="17">
                  <c:v>51.54272389189189</c:v>
                </c:pt>
                <c:pt idx="18">
                  <c:v>51.54272389189189</c:v>
                </c:pt>
                <c:pt idx="19">
                  <c:v>51.54272389189189</c:v>
                </c:pt>
                <c:pt idx="20">
                  <c:v>51.54272389189189</c:v>
                </c:pt>
                <c:pt idx="21">
                  <c:v>51.54272389189189</c:v>
                </c:pt>
                <c:pt idx="22">
                  <c:v>51.54272389189189</c:v>
                </c:pt>
                <c:pt idx="23">
                  <c:v>51.54272389189189</c:v>
                </c:pt>
                <c:pt idx="24">
                  <c:v>51.54272389189189</c:v>
                </c:pt>
                <c:pt idx="25">
                  <c:v>51.54272389189189</c:v>
                </c:pt>
                <c:pt idx="26">
                  <c:v>51.54272389189189</c:v>
                </c:pt>
                <c:pt idx="27">
                  <c:v>51.54272389189189</c:v>
                </c:pt>
                <c:pt idx="28">
                  <c:v>51.54272389189189</c:v>
                </c:pt>
                <c:pt idx="29">
                  <c:v>51.54272389189189</c:v>
                </c:pt>
                <c:pt idx="30">
                  <c:v>51.54272389189189</c:v>
                </c:pt>
                <c:pt idx="31">
                  <c:v>51.54272389189189</c:v>
                </c:pt>
                <c:pt idx="32">
                  <c:v>51.54272389189189</c:v>
                </c:pt>
                <c:pt idx="33">
                  <c:v>51.54272389189189</c:v>
                </c:pt>
                <c:pt idx="34">
                  <c:v>51.54272389189189</c:v>
                </c:pt>
                <c:pt idx="35">
                  <c:v>51.54272389189189</c:v>
                </c:pt>
                <c:pt idx="36">
                  <c:v>51.54272389189189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Y.30'!$B$5:$B$42</c:f>
              <c:numCache>
                <c:ptCount val="38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  <c:pt idx="37">
                  <c:v>2563</c:v>
                </c:pt>
              </c:numCache>
            </c:numRef>
          </c:cat>
          <c:val>
            <c:numRef>
              <c:f>'std. - Y.30'!$D$5:$D$42</c:f>
              <c:numCache>
                <c:ptCount val="38"/>
                <c:pt idx="37">
                  <c:v>11</c:v>
                </c:pt>
              </c:numCache>
            </c:numRef>
          </c:val>
          <c:smooth val="0"/>
        </c:ser>
        <c:marker val="1"/>
        <c:axId val="1173657"/>
        <c:axId val="10562914"/>
      </c:lineChart>
      <c:catAx>
        <c:axId val="1173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62914"/>
        <c:crossesAt val="0"/>
        <c:auto val="1"/>
        <c:lblOffset val="100"/>
        <c:tickLblSkip val="1"/>
        <c:noMultiLvlLbl val="0"/>
      </c:catAx>
      <c:valAx>
        <c:axId val="1056291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173657"/>
        <c:crossesAt val="1"/>
        <c:crossBetween val="between"/>
        <c:dispUnits/>
        <c:majorUnit val="3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</cdr:x>
      <cdr:y>0.5565</cdr:y>
    </cdr:from>
    <cdr:to>
      <cdr:x>0.56975</cdr:x>
      <cdr:y>0.59525</cdr:y>
    </cdr:to>
    <cdr:sp>
      <cdr:nvSpPr>
        <cdr:cNvPr id="1" name="TextBox 1"/>
        <cdr:cNvSpPr txBox="1">
          <a:spLocks noChangeArrowheads="1"/>
        </cdr:cNvSpPr>
      </cdr:nvSpPr>
      <cdr:spPr>
        <a:xfrm>
          <a:off x="4019550" y="3429000"/>
          <a:ext cx="13335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52 ล้าน ลบ.ม..</a:t>
          </a:r>
        </a:p>
      </cdr:txBody>
    </cdr:sp>
  </cdr:relSizeAnchor>
  <cdr:relSizeAnchor xmlns:cdr="http://schemas.openxmlformats.org/drawingml/2006/chartDrawing">
    <cdr:from>
      <cdr:x>0.59075</cdr:x>
      <cdr:y>0.42325</cdr:y>
    </cdr:from>
    <cdr:to>
      <cdr:x>0.74075</cdr:x>
      <cdr:y>0.4615</cdr:y>
    </cdr:to>
    <cdr:sp>
      <cdr:nvSpPr>
        <cdr:cNvPr id="2" name="TextBox 1"/>
        <cdr:cNvSpPr txBox="1">
          <a:spLocks noChangeArrowheads="1"/>
        </cdr:cNvSpPr>
      </cdr:nvSpPr>
      <cdr:spPr>
        <a:xfrm>
          <a:off x="5543550" y="2609850"/>
          <a:ext cx="1409700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79 ล้าน ลบ.ม.</a:t>
          </a:r>
        </a:p>
      </cdr:txBody>
    </cdr:sp>
  </cdr:relSizeAnchor>
  <cdr:relSizeAnchor xmlns:cdr="http://schemas.openxmlformats.org/drawingml/2006/chartDrawing">
    <cdr:from>
      <cdr:x>0.282</cdr:x>
      <cdr:y>0.7125</cdr:y>
    </cdr:from>
    <cdr:to>
      <cdr:x>0.43225</cdr:x>
      <cdr:y>0.752</cdr:y>
    </cdr:to>
    <cdr:sp>
      <cdr:nvSpPr>
        <cdr:cNvPr id="3" name="TextBox 1"/>
        <cdr:cNvSpPr txBox="1">
          <a:spLocks noChangeArrowheads="1"/>
        </cdr:cNvSpPr>
      </cdr:nvSpPr>
      <cdr:spPr>
        <a:xfrm>
          <a:off x="2647950" y="4391025"/>
          <a:ext cx="14097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24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0.21025</cdr:x>
      <cdr:y>0.38125</cdr:y>
    </cdr:from>
    <cdr:to>
      <cdr:x>0.3095</cdr:x>
      <cdr:y>0.65575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71675" y="2333625"/>
          <a:ext cx="933450" cy="1685925"/>
        </a:xfrm>
        <a:prstGeom prst="curvedConnector3">
          <a:avLst>
            <a:gd name="adj1" fmla="val 0"/>
            <a:gd name="adj2" fmla="val 371046"/>
            <a:gd name="adj3" fmla="val -213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="115" zoomScaleNormal="115" zoomScalePageLayoutView="0" workbookViewId="0" topLeftCell="A38">
      <selection activeCell="J52" sqref="J5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2526</v>
      </c>
      <c r="C5" s="71">
        <v>18.565</v>
      </c>
      <c r="D5" s="72"/>
      <c r="E5" s="73">
        <f aca="true" t="shared" si="0" ref="E5:E41">$C$105</f>
        <v>51.54272389189189</v>
      </c>
      <c r="F5" s="74">
        <f aca="true" t="shared" si="1" ref="F5:F41">+$C$108</f>
        <v>24.278948032761786</v>
      </c>
      <c r="G5" s="75">
        <f aca="true" t="shared" si="2" ref="G5:G41">$C$106</f>
        <v>27.263775859130103</v>
      </c>
      <c r="H5" s="76">
        <f aca="true" t="shared" si="3" ref="H5:H41">+$C$109</f>
        <v>78.80649975102199</v>
      </c>
      <c r="I5" s="2">
        <v>1</v>
      </c>
    </row>
    <row r="6" spans="2:9" ht="11.25">
      <c r="B6" s="22">
        <v>2527</v>
      </c>
      <c r="C6" s="77">
        <v>34.291000000000004</v>
      </c>
      <c r="D6" s="72"/>
      <c r="E6" s="78">
        <f t="shared" si="0"/>
        <v>51.54272389189189</v>
      </c>
      <c r="F6" s="79">
        <f t="shared" si="1"/>
        <v>24.278948032761786</v>
      </c>
      <c r="G6" s="80">
        <f t="shared" si="2"/>
        <v>27.263775859130103</v>
      </c>
      <c r="H6" s="81">
        <f t="shared" si="3"/>
        <v>78.80649975102199</v>
      </c>
      <c r="I6" s="2">
        <f>I5+1</f>
        <v>2</v>
      </c>
    </row>
    <row r="7" spans="2:9" ht="11.25">
      <c r="B7" s="22">
        <v>2528</v>
      </c>
      <c r="C7" s="77">
        <v>26.620999999999995</v>
      </c>
      <c r="D7" s="72"/>
      <c r="E7" s="78">
        <f t="shared" si="0"/>
        <v>51.54272389189189</v>
      </c>
      <c r="F7" s="79">
        <f t="shared" si="1"/>
        <v>24.278948032761786</v>
      </c>
      <c r="G7" s="80">
        <f t="shared" si="2"/>
        <v>27.263775859130103</v>
      </c>
      <c r="H7" s="81">
        <f t="shared" si="3"/>
        <v>78.80649975102199</v>
      </c>
      <c r="I7" s="2">
        <f aca="true" t="shared" si="4" ref="I7:I41">I6+1</f>
        <v>3</v>
      </c>
    </row>
    <row r="8" spans="2:9" ht="11.25">
      <c r="B8" s="22">
        <v>2529</v>
      </c>
      <c r="C8" s="77">
        <v>44.07299999999999</v>
      </c>
      <c r="D8" s="72"/>
      <c r="E8" s="78">
        <f t="shared" si="0"/>
        <v>51.54272389189189</v>
      </c>
      <c r="F8" s="79">
        <f t="shared" si="1"/>
        <v>24.278948032761786</v>
      </c>
      <c r="G8" s="80">
        <f t="shared" si="2"/>
        <v>27.263775859130103</v>
      </c>
      <c r="H8" s="81">
        <f t="shared" si="3"/>
        <v>78.80649975102199</v>
      </c>
      <c r="I8" s="2">
        <f t="shared" si="4"/>
        <v>4</v>
      </c>
    </row>
    <row r="9" spans="2:9" ht="11.25">
      <c r="B9" s="22">
        <v>2530</v>
      </c>
      <c r="C9" s="77">
        <v>40.548</v>
      </c>
      <c r="D9" s="72"/>
      <c r="E9" s="78">
        <f t="shared" si="0"/>
        <v>51.54272389189189</v>
      </c>
      <c r="F9" s="79">
        <f t="shared" si="1"/>
        <v>24.278948032761786</v>
      </c>
      <c r="G9" s="80">
        <f t="shared" si="2"/>
        <v>27.263775859130103</v>
      </c>
      <c r="H9" s="81">
        <f t="shared" si="3"/>
        <v>78.80649975102199</v>
      </c>
      <c r="I9" s="2">
        <f t="shared" si="4"/>
        <v>5</v>
      </c>
    </row>
    <row r="10" spans="2:9" ht="11.25">
      <c r="B10" s="22">
        <v>2531</v>
      </c>
      <c r="C10" s="77">
        <v>57.25</v>
      </c>
      <c r="D10" s="72"/>
      <c r="E10" s="78">
        <f t="shared" si="0"/>
        <v>51.54272389189189</v>
      </c>
      <c r="F10" s="79">
        <f t="shared" si="1"/>
        <v>24.278948032761786</v>
      </c>
      <c r="G10" s="80">
        <f t="shared" si="2"/>
        <v>27.263775859130103</v>
      </c>
      <c r="H10" s="81">
        <f t="shared" si="3"/>
        <v>78.80649975102199</v>
      </c>
      <c r="I10" s="2">
        <f t="shared" si="4"/>
        <v>6</v>
      </c>
    </row>
    <row r="11" spans="2:9" ht="11.25">
      <c r="B11" s="22">
        <v>2532</v>
      </c>
      <c r="C11" s="77">
        <v>63.507000000000005</v>
      </c>
      <c r="D11" s="72"/>
      <c r="E11" s="78">
        <f t="shared" si="0"/>
        <v>51.54272389189189</v>
      </c>
      <c r="F11" s="79">
        <f t="shared" si="1"/>
        <v>24.278948032761786</v>
      </c>
      <c r="G11" s="80">
        <f t="shared" si="2"/>
        <v>27.263775859130103</v>
      </c>
      <c r="H11" s="81">
        <f t="shared" si="3"/>
        <v>78.80649975102199</v>
      </c>
      <c r="I11" s="2">
        <f t="shared" si="4"/>
        <v>7</v>
      </c>
    </row>
    <row r="12" spans="2:9" ht="11.25">
      <c r="B12" s="22">
        <v>2533</v>
      </c>
      <c r="C12" s="77">
        <v>26.68</v>
      </c>
      <c r="D12" s="72"/>
      <c r="E12" s="78">
        <f t="shared" si="0"/>
        <v>51.54272389189189</v>
      </c>
      <c r="F12" s="79">
        <f t="shared" si="1"/>
        <v>24.278948032761786</v>
      </c>
      <c r="G12" s="80">
        <f t="shared" si="2"/>
        <v>27.263775859130103</v>
      </c>
      <c r="H12" s="81">
        <f t="shared" si="3"/>
        <v>78.80649975102199</v>
      </c>
      <c r="I12" s="2">
        <f t="shared" si="4"/>
        <v>8</v>
      </c>
    </row>
    <row r="13" spans="2:9" ht="11.25">
      <c r="B13" s="22">
        <v>2534</v>
      </c>
      <c r="C13" s="77">
        <v>35.034</v>
      </c>
      <c r="D13" s="72"/>
      <c r="E13" s="78">
        <f t="shared" si="0"/>
        <v>51.54272389189189</v>
      </c>
      <c r="F13" s="79">
        <f t="shared" si="1"/>
        <v>24.278948032761786</v>
      </c>
      <c r="G13" s="80">
        <f t="shared" si="2"/>
        <v>27.263775859130103</v>
      </c>
      <c r="H13" s="81">
        <f t="shared" si="3"/>
        <v>78.80649975102199</v>
      </c>
      <c r="I13" s="2">
        <f t="shared" si="4"/>
        <v>9</v>
      </c>
    </row>
    <row r="14" spans="2:9" ht="11.25">
      <c r="B14" s="22">
        <v>2535</v>
      </c>
      <c r="C14" s="77">
        <v>18.278000000000002</v>
      </c>
      <c r="D14" s="72"/>
      <c r="E14" s="78">
        <f t="shared" si="0"/>
        <v>51.54272389189189</v>
      </c>
      <c r="F14" s="79">
        <f t="shared" si="1"/>
        <v>24.278948032761786</v>
      </c>
      <c r="G14" s="80">
        <f t="shared" si="2"/>
        <v>27.263775859130103</v>
      </c>
      <c r="H14" s="81">
        <f t="shared" si="3"/>
        <v>78.80649975102199</v>
      </c>
      <c r="I14" s="2">
        <f t="shared" si="4"/>
        <v>10</v>
      </c>
    </row>
    <row r="15" spans="2:9" ht="11.25">
      <c r="B15" s="22">
        <v>2536</v>
      </c>
      <c r="C15" s="77">
        <v>22.739</v>
      </c>
      <c r="D15" s="72"/>
      <c r="E15" s="78">
        <f t="shared" si="0"/>
        <v>51.54272389189189</v>
      </c>
      <c r="F15" s="79">
        <f t="shared" si="1"/>
        <v>24.278948032761786</v>
      </c>
      <c r="G15" s="80">
        <f t="shared" si="2"/>
        <v>27.263775859130103</v>
      </c>
      <c r="H15" s="81">
        <f t="shared" si="3"/>
        <v>78.80649975102199</v>
      </c>
      <c r="I15" s="2">
        <f t="shared" si="4"/>
        <v>11</v>
      </c>
    </row>
    <row r="16" spans="2:9" ht="11.25">
      <c r="B16" s="22">
        <v>2537</v>
      </c>
      <c r="C16" s="77">
        <v>80.644</v>
      </c>
      <c r="D16" s="72"/>
      <c r="E16" s="78">
        <f t="shared" si="0"/>
        <v>51.54272389189189</v>
      </c>
      <c r="F16" s="79">
        <f t="shared" si="1"/>
        <v>24.278948032761786</v>
      </c>
      <c r="G16" s="80">
        <f t="shared" si="2"/>
        <v>27.263775859130103</v>
      </c>
      <c r="H16" s="81">
        <f t="shared" si="3"/>
        <v>78.80649975102199</v>
      </c>
      <c r="I16" s="2">
        <f t="shared" si="4"/>
        <v>12</v>
      </c>
    </row>
    <row r="17" spans="2:9" ht="11.25">
      <c r="B17" s="22">
        <v>2538</v>
      </c>
      <c r="C17" s="77">
        <v>76.32</v>
      </c>
      <c r="D17" s="72"/>
      <c r="E17" s="78">
        <f t="shared" si="0"/>
        <v>51.54272389189189</v>
      </c>
      <c r="F17" s="79">
        <f t="shared" si="1"/>
        <v>24.278948032761786</v>
      </c>
      <c r="G17" s="80">
        <f t="shared" si="2"/>
        <v>27.263775859130103</v>
      </c>
      <c r="H17" s="81">
        <f t="shared" si="3"/>
        <v>78.80649975102199</v>
      </c>
      <c r="I17" s="2">
        <f t="shared" si="4"/>
        <v>13</v>
      </c>
    </row>
    <row r="18" spans="2:9" ht="11.25">
      <c r="B18" s="22">
        <v>2539</v>
      </c>
      <c r="C18" s="77">
        <v>57.39</v>
      </c>
      <c r="D18" s="72"/>
      <c r="E18" s="78">
        <f t="shared" si="0"/>
        <v>51.54272389189189</v>
      </c>
      <c r="F18" s="79">
        <f t="shared" si="1"/>
        <v>24.278948032761786</v>
      </c>
      <c r="G18" s="80">
        <f t="shared" si="2"/>
        <v>27.263775859130103</v>
      </c>
      <c r="H18" s="81">
        <f t="shared" si="3"/>
        <v>78.80649975102199</v>
      </c>
      <c r="I18" s="2">
        <f t="shared" si="4"/>
        <v>14</v>
      </c>
    </row>
    <row r="19" spans="2:9" ht="11.25">
      <c r="B19" s="22">
        <v>2540</v>
      </c>
      <c r="C19" s="77">
        <v>24.985999999999997</v>
      </c>
      <c r="D19" s="72"/>
      <c r="E19" s="78">
        <f t="shared" si="0"/>
        <v>51.54272389189189</v>
      </c>
      <c r="F19" s="79">
        <f t="shared" si="1"/>
        <v>24.278948032761786</v>
      </c>
      <c r="G19" s="80">
        <f t="shared" si="2"/>
        <v>27.263775859130103</v>
      </c>
      <c r="H19" s="81">
        <f t="shared" si="3"/>
        <v>78.80649975102199</v>
      </c>
      <c r="I19" s="2">
        <f t="shared" si="4"/>
        <v>15</v>
      </c>
    </row>
    <row r="20" spans="2:9" ht="11.25">
      <c r="B20" s="22">
        <v>2541</v>
      </c>
      <c r="C20" s="77">
        <v>11.410999999999998</v>
      </c>
      <c r="D20" s="72"/>
      <c r="E20" s="78">
        <f t="shared" si="0"/>
        <v>51.54272389189189</v>
      </c>
      <c r="F20" s="79">
        <f t="shared" si="1"/>
        <v>24.278948032761786</v>
      </c>
      <c r="G20" s="80">
        <f t="shared" si="2"/>
        <v>27.263775859130103</v>
      </c>
      <c r="H20" s="81">
        <f t="shared" si="3"/>
        <v>78.80649975102199</v>
      </c>
      <c r="I20" s="2">
        <f t="shared" si="4"/>
        <v>16</v>
      </c>
    </row>
    <row r="21" spans="2:9" ht="11.25">
      <c r="B21" s="22">
        <v>2542</v>
      </c>
      <c r="C21" s="82">
        <v>61.465</v>
      </c>
      <c r="D21" s="72"/>
      <c r="E21" s="78">
        <f t="shared" si="0"/>
        <v>51.54272389189189</v>
      </c>
      <c r="F21" s="79">
        <f t="shared" si="1"/>
        <v>24.278948032761786</v>
      </c>
      <c r="G21" s="80">
        <f t="shared" si="2"/>
        <v>27.263775859130103</v>
      </c>
      <c r="H21" s="81">
        <f t="shared" si="3"/>
        <v>78.80649975102199</v>
      </c>
      <c r="I21" s="2">
        <f t="shared" si="4"/>
        <v>17</v>
      </c>
    </row>
    <row r="22" spans="2:9" ht="11.25">
      <c r="B22" s="22">
        <v>2543</v>
      </c>
      <c r="C22" s="82">
        <v>39.577000000000005</v>
      </c>
      <c r="D22" s="72"/>
      <c r="E22" s="78">
        <f t="shared" si="0"/>
        <v>51.54272389189189</v>
      </c>
      <c r="F22" s="79">
        <f t="shared" si="1"/>
        <v>24.278948032761786</v>
      </c>
      <c r="G22" s="80">
        <f t="shared" si="2"/>
        <v>27.263775859130103</v>
      </c>
      <c r="H22" s="81">
        <f t="shared" si="3"/>
        <v>78.80649975102199</v>
      </c>
      <c r="I22" s="2">
        <f t="shared" si="4"/>
        <v>18</v>
      </c>
    </row>
    <row r="23" spans="2:9" ht="11.25">
      <c r="B23" s="22">
        <v>2544</v>
      </c>
      <c r="C23" s="82">
        <v>66.74900000000001</v>
      </c>
      <c r="D23" s="72"/>
      <c r="E23" s="78">
        <f t="shared" si="0"/>
        <v>51.54272389189189</v>
      </c>
      <c r="F23" s="79">
        <f t="shared" si="1"/>
        <v>24.278948032761786</v>
      </c>
      <c r="G23" s="80">
        <f t="shared" si="2"/>
        <v>27.263775859130103</v>
      </c>
      <c r="H23" s="81">
        <f t="shared" si="3"/>
        <v>78.80649975102199</v>
      </c>
      <c r="I23" s="2">
        <f t="shared" si="4"/>
        <v>19</v>
      </c>
    </row>
    <row r="24" spans="2:9" ht="11.25">
      <c r="B24" s="22">
        <v>2545</v>
      </c>
      <c r="C24" s="82">
        <v>118.684</v>
      </c>
      <c r="D24" s="72"/>
      <c r="E24" s="78">
        <f t="shared" si="0"/>
        <v>51.54272389189189</v>
      </c>
      <c r="F24" s="79">
        <f t="shared" si="1"/>
        <v>24.278948032761786</v>
      </c>
      <c r="G24" s="80">
        <f t="shared" si="2"/>
        <v>27.263775859130103</v>
      </c>
      <c r="H24" s="81">
        <f t="shared" si="3"/>
        <v>78.80649975102199</v>
      </c>
      <c r="I24" s="2">
        <f t="shared" si="4"/>
        <v>20</v>
      </c>
    </row>
    <row r="25" spans="2:9" ht="11.25">
      <c r="B25" s="22">
        <v>2546</v>
      </c>
      <c r="C25" s="82">
        <v>39.634</v>
      </c>
      <c r="D25" s="72"/>
      <c r="E25" s="78">
        <f t="shared" si="0"/>
        <v>51.54272389189189</v>
      </c>
      <c r="F25" s="79">
        <f t="shared" si="1"/>
        <v>24.278948032761786</v>
      </c>
      <c r="G25" s="80">
        <f t="shared" si="2"/>
        <v>27.263775859130103</v>
      </c>
      <c r="H25" s="81">
        <f t="shared" si="3"/>
        <v>78.80649975102199</v>
      </c>
      <c r="I25" s="2">
        <f t="shared" si="4"/>
        <v>21</v>
      </c>
    </row>
    <row r="26" spans="2:9" ht="11.25">
      <c r="B26" s="22">
        <v>2547</v>
      </c>
      <c r="C26" s="82">
        <v>51.40400000000002</v>
      </c>
      <c r="D26" s="72"/>
      <c r="E26" s="78">
        <f t="shared" si="0"/>
        <v>51.54272389189189</v>
      </c>
      <c r="F26" s="79">
        <f t="shared" si="1"/>
        <v>24.278948032761786</v>
      </c>
      <c r="G26" s="80">
        <f t="shared" si="2"/>
        <v>27.263775859130103</v>
      </c>
      <c r="H26" s="81">
        <f t="shared" si="3"/>
        <v>78.80649975102199</v>
      </c>
      <c r="I26" s="2">
        <f t="shared" si="4"/>
        <v>22</v>
      </c>
    </row>
    <row r="27" spans="2:9" ht="11.25">
      <c r="B27" s="22">
        <v>2548</v>
      </c>
      <c r="C27" s="82">
        <v>71.106336</v>
      </c>
      <c r="D27" s="72"/>
      <c r="E27" s="78">
        <f t="shared" si="0"/>
        <v>51.54272389189189</v>
      </c>
      <c r="F27" s="79">
        <f t="shared" si="1"/>
        <v>24.278948032761786</v>
      </c>
      <c r="G27" s="80">
        <f t="shared" si="2"/>
        <v>27.263775859130103</v>
      </c>
      <c r="H27" s="81">
        <f t="shared" si="3"/>
        <v>78.80649975102199</v>
      </c>
      <c r="I27" s="2">
        <f t="shared" si="4"/>
        <v>23</v>
      </c>
    </row>
    <row r="28" spans="2:9" ht="11.25">
      <c r="B28" s="22">
        <v>2549</v>
      </c>
      <c r="C28" s="82">
        <v>71.813952</v>
      </c>
      <c r="D28" s="72"/>
      <c r="E28" s="78">
        <f t="shared" si="0"/>
        <v>51.54272389189189</v>
      </c>
      <c r="F28" s="79">
        <f t="shared" si="1"/>
        <v>24.278948032761786</v>
      </c>
      <c r="G28" s="80">
        <f t="shared" si="2"/>
        <v>27.263775859130103</v>
      </c>
      <c r="H28" s="81">
        <f t="shared" si="3"/>
        <v>78.80649975102199</v>
      </c>
      <c r="I28" s="2">
        <f t="shared" si="4"/>
        <v>24</v>
      </c>
    </row>
    <row r="29" spans="2:9" ht="11.25">
      <c r="B29" s="22">
        <v>2550</v>
      </c>
      <c r="C29" s="82">
        <v>20.35238400000003</v>
      </c>
      <c r="D29" s="72"/>
      <c r="E29" s="78">
        <f t="shared" si="0"/>
        <v>51.54272389189189</v>
      </c>
      <c r="F29" s="79">
        <f t="shared" si="1"/>
        <v>24.278948032761786</v>
      </c>
      <c r="G29" s="80">
        <f t="shared" si="2"/>
        <v>27.263775859130103</v>
      </c>
      <c r="H29" s="81">
        <f t="shared" si="3"/>
        <v>78.80649975102199</v>
      </c>
      <c r="I29" s="2">
        <f t="shared" si="4"/>
        <v>25</v>
      </c>
    </row>
    <row r="30" spans="2:9" ht="11.25">
      <c r="B30" s="22">
        <v>2551</v>
      </c>
      <c r="C30" s="82">
        <v>57.59</v>
      </c>
      <c r="D30" s="72"/>
      <c r="E30" s="78">
        <f t="shared" si="0"/>
        <v>51.54272389189189</v>
      </c>
      <c r="F30" s="79">
        <f t="shared" si="1"/>
        <v>24.278948032761786</v>
      </c>
      <c r="G30" s="80">
        <f t="shared" si="2"/>
        <v>27.263775859130103</v>
      </c>
      <c r="H30" s="81">
        <f t="shared" si="3"/>
        <v>78.80649975102199</v>
      </c>
      <c r="I30" s="2">
        <f t="shared" si="4"/>
        <v>26</v>
      </c>
    </row>
    <row r="31" spans="2:9" ht="11.25">
      <c r="B31" s="22">
        <v>2552</v>
      </c>
      <c r="C31" s="82">
        <v>48.32</v>
      </c>
      <c r="D31" s="72"/>
      <c r="E31" s="78">
        <f t="shared" si="0"/>
        <v>51.54272389189189</v>
      </c>
      <c r="F31" s="79">
        <f t="shared" si="1"/>
        <v>24.278948032761786</v>
      </c>
      <c r="G31" s="80">
        <f t="shared" si="2"/>
        <v>27.263775859130103</v>
      </c>
      <c r="H31" s="81">
        <f t="shared" si="3"/>
        <v>78.80649975102199</v>
      </c>
      <c r="I31" s="2">
        <f t="shared" si="4"/>
        <v>27</v>
      </c>
    </row>
    <row r="32" spans="2:9" ht="11.25">
      <c r="B32" s="22">
        <v>2553</v>
      </c>
      <c r="C32" s="82">
        <v>53.82892800000001</v>
      </c>
      <c r="D32" s="72"/>
      <c r="E32" s="78">
        <f t="shared" si="0"/>
        <v>51.54272389189189</v>
      </c>
      <c r="F32" s="79">
        <f t="shared" si="1"/>
        <v>24.278948032761786</v>
      </c>
      <c r="G32" s="80">
        <f t="shared" si="2"/>
        <v>27.263775859130103</v>
      </c>
      <c r="H32" s="81">
        <f t="shared" si="3"/>
        <v>78.80649975102199</v>
      </c>
      <c r="I32" s="2">
        <f t="shared" si="4"/>
        <v>28</v>
      </c>
    </row>
    <row r="33" spans="2:9" ht="11.25">
      <c r="B33" s="22">
        <v>2554</v>
      </c>
      <c r="C33" s="82">
        <v>140.039712</v>
      </c>
      <c r="D33" s="72"/>
      <c r="E33" s="78">
        <f t="shared" si="0"/>
        <v>51.54272389189189</v>
      </c>
      <c r="F33" s="79">
        <f t="shared" si="1"/>
        <v>24.278948032761786</v>
      </c>
      <c r="G33" s="80">
        <f t="shared" si="2"/>
        <v>27.263775859130103</v>
      </c>
      <c r="H33" s="81">
        <f t="shared" si="3"/>
        <v>78.80649975102199</v>
      </c>
      <c r="I33" s="2">
        <f t="shared" si="4"/>
        <v>29</v>
      </c>
    </row>
    <row r="34" spans="2:9" ht="11.25">
      <c r="B34" s="22">
        <v>2555</v>
      </c>
      <c r="C34" s="82">
        <v>66.71030400000002</v>
      </c>
      <c r="D34" s="72"/>
      <c r="E34" s="78">
        <f t="shared" si="0"/>
        <v>51.54272389189189</v>
      </c>
      <c r="F34" s="79">
        <f t="shared" si="1"/>
        <v>24.278948032761786</v>
      </c>
      <c r="G34" s="80">
        <f t="shared" si="2"/>
        <v>27.263775859130103</v>
      </c>
      <c r="H34" s="81">
        <f t="shared" si="3"/>
        <v>78.80649975102199</v>
      </c>
      <c r="I34" s="2">
        <f t="shared" si="4"/>
        <v>30</v>
      </c>
    </row>
    <row r="35" spans="2:9" ht="11.25">
      <c r="B35" s="22">
        <v>2556</v>
      </c>
      <c r="C35" s="82">
        <v>44.14435200000001</v>
      </c>
      <c r="D35" s="72"/>
      <c r="E35" s="78">
        <f t="shared" si="0"/>
        <v>51.54272389189189</v>
      </c>
      <c r="F35" s="79">
        <f t="shared" si="1"/>
        <v>24.278948032761786</v>
      </c>
      <c r="G35" s="80">
        <f t="shared" si="2"/>
        <v>27.263775859130103</v>
      </c>
      <c r="H35" s="81">
        <f t="shared" si="3"/>
        <v>78.80649975102199</v>
      </c>
      <c r="I35" s="2">
        <f t="shared" si="4"/>
        <v>31</v>
      </c>
    </row>
    <row r="36" spans="2:16" ht="12.75">
      <c r="B36" s="22">
        <v>2557</v>
      </c>
      <c r="C36" s="82">
        <v>58.34246400000001</v>
      </c>
      <c r="D36" s="72"/>
      <c r="E36" s="78">
        <f t="shared" si="0"/>
        <v>51.54272389189189</v>
      </c>
      <c r="F36" s="79">
        <f t="shared" si="1"/>
        <v>24.278948032761786</v>
      </c>
      <c r="G36" s="80">
        <f t="shared" si="2"/>
        <v>27.263775859130103</v>
      </c>
      <c r="H36" s="81">
        <f t="shared" si="3"/>
        <v>78.80649975102199</v>
      </c>
      <c r="I36" s="2">
        <f t="shared" si="4"/>
        <v>32</v>
      </c>
      <c r="K36" s="90"/>
      <c r="P36"/>
    </row>
    <row r="37" spans="2:9" ht="11.25">
      <c r="B37" s="22">
        <v>2558</v>
      </c>
      <c r="C37" s="82">
        <v>18.012240000000006</v>
      </c>
      <c r="D37" s="72"/>
      <c r="E37" s="78">
        <f t="shared" si="0"/>
        <v>51.54272389189189</v>
      </c>
      <c r="F37" s="79">
        <f t="shared" si="1"/>
        <v>24.278948032761786</v>
      </c>
      <c r="G37" s="80">
        <f t="shared" si="2"/>
        <v>27.263775859130103</v>
      </c>
      <c r="H37" s="81">
        <f t="shared" si="3"/>
        <v>78.80649975102199</v>
      </c>
      <c r="I37" s="2">
        <f t="shared" si="4"/>
        <v>33</v>
      </c>
    </row>
    <row r="38" spans="2:9" ht="11.25">
      <c r="B38" s="22">
        <v>2559</v>
      </c>
      <c r="C38" s="77">
        <v>61.070111999999995</v>
      </c>
      <c r="D38" s="72"/>
      <c r="E38" s="78">
        <f t="shared" si="0"/>
        <v>51.54272389189189</v>
      </c>
      <c r="F38" s="79">
        <f t="shared" si="1"/>
        <v>24.278948032761786</v>
      </c>
      <c r="G38" s="80">
        <f t="shared" si="2"/>
        <v>27.263775859130103</v>
      </c>
      <c r="H38" s="81">
        <f t="shared" si="3"/>
        <v>78.80649975102199</v>
      </c>
      <c r="I38" s="2">
        <f t="shared" si="4"/>
        <v>34</v>
      </c>
    </row>
    <row r="39" spans="2:9" ht="11.25">
      <c r="B39" s="22">
        <v>2560</v>
      </c>
      <c r="C39" s="77">
        <v>85.7</v>
      </c>
      <c r="D39" s="72"/>
      <c r="E39" s="78">
        <f t="shared" si="0"/>
        <v>51.54272389189189</v>
      </c>
      <c r="F39" s="79">
        <f t="shared" si="1"/>
        <v>24.278948032761786</v>
      </c>
      <c r="G39" s="80">
        <f t="shared" si="2"/>
        <v>27.263775859130103</v>
      </c>
      <c r="H39" s="81">
        <f t="shared" si="3"/>
        <v>78.80649975102199</v>
      </c>
      <c r="I39" s="2">
        <f t="shared" si="4"/>
        <v>35</v>
      </c>
    </row>
    <row r="40" spans="2:9" ht="11.25">
      <c r="B40" s="22">
        <v>2561</v>
      </c>
      <c r="C40" s="77">
        <v>58</v>
      </c>
      <c r="D40" s="72"/>
      <c r="E40" s="78">
        <f t="shared" si="0"/>
        <v>51.54272389189189</v>
      </c>
      <c r="F40" s="79">
        <f t="shared" si="1"/>
        <v>24.278948032761786</v>
      </c>
      <c r="G40" s="80">
        <f t="shared" si="2"/>
        <v>27.263775859130103</v>
      </c>
      <c r="H40" s="81">
        <f t="shared" si="3"/>
        <v>78.80649975102199</v>
      </c>
      <c r="I40" s="2">
        <f t="shared" si="4"/>
        <v>36</v>
      </c>
    </row>
    <row r="41" spans="2:10" ht="11.25">
      <c r="B41" s="22">
        <v>2562</v>
      </c>
      <c r="C41" s="77">
        <v>36.2</v>
      </c>
      <c r="D41" s="72"/>
      <c r="E41" s="78">
        <f t="shared" si="0"/>
        <v>51.54272389189189</v>
      </c>
      <c r="F41" s="79">
        <f t="shared" si="1"/>
        <v>24.278948032761786</v>
      </c>
      <c r="G41" s="80">
        <f t="shared" si="2"/>
        <v>27.263775859130103</v>
      </c>
      <c r="H41" s="81">
        <f t="shared" si="3"/>
        <v>78.80649975102199</v>
      </c>
      <c r="I41" s="2">
        <f t="shared" si="4"/>
        <v>37</v>
      </c>
      <c r="J41" s="90"/>
    </row>
    <row r="42" spans="2:14" ht="11.25">
      <c r="B42" s="91">
        <v>2563</v>
      </c>
      <c r="C42" s="89">
        <v>11</v>
      </c>
      <c r="D42" s="92">
        <f>C42</f>
        <v>11</v>
      </c>
      <c r="E42" s="78"/>
      <c r="F42" s="79"/>
      <c r="G42" s="80"/>
      <c r="H42" s="81"/>
      <c r="K42" s="96" t="s">
        <v>23</v>
      </c>
      <c r="L42" s="96"/>
      <c r="M42" s="96"/>
      <c r="N42" s="96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AVERAGE(C5:C41)</f>
        <v>51.54272389189189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STDEV(C5:C41)</f>
        <v>27.263775859130103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0.5289548902443421</v>
      </c>
      <c r="D107" s="48"/>
      <c r="E107" s="59">
        <f>C107*100</f>
        <v>52.895489024434205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27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24.278948032761786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4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78.80649975102199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6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37</v>
      </c>
    </row>
    <row r="113" ht="11.25">
      <c r="C113" s="2">
        <f>COUNTIF(C5:C41,"&gt;79")</f>
        <v>4</v>
      </c>
    </row>
    <row r="114" ht="11.25">
      <c r="C114" s="2">
        <f>COUNTIF(C5:C41,"&lt;24")</f>
        <v>6</v>
      </c>
    </row>
  </sheetData>
  <sheetProtection/>
  <mergeCells count="2">
    <mergeCell ref="B2:B4"/>
    <mergeCell ref="K42:N4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2021-04-27T03:37:19Z</dcterms:modified>
  <cp:category/>
  <cp:version/>
  <cp:contentType/>
  <cp:contentStatus/>
</cp:coreProperties>
</file>