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y.2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<sst xmlns="http://schemas.openxmlformats.org/spreadsheetml/2006/main" count="30" uniqueCount="29">
  <si>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</si>
  <si>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</si>
  <si>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</si>
  <si>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</si>
  <si>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</si>
  <si>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</si>
  <si>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</si>
  <si>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</si>
  <si>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</si>
  <si>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</si>
  <si>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</si>
  <si>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</si>
  <si>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</si>
  <si>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</si>
  <si>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</si>
  <si>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</si>
  <si>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</si>
  <si>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</si>
  <si>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</si>
  <si>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</si>
  <si>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</si>
  <si>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</si>
  <si>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</si>
  <si>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</si>
  <si>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</si>
  <si>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 xml:space="preserve">ปริมาณตะกอน </t>
  </si>
  <si>
    <t>น้ำปี้ สถานี Y.24  บ้านมาง อ.เชียงม่วน จ.พะเยา</t>
  </si>
  <si>
    <t>พื้นที่รับน้ำ 590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</si>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</sst>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#,##0.0"/>
  </numFmts>
  <fonts count="43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" fontId="7" fillId="0" borderId="12" xfId="42" applyNumberFormat="1" applyFont="1" applyBorder="1" applyAlignment="1">
      <alignment horizontal="center"/>
      <protection/>
    </xf>
    <xf numFmtId="4" fontId="7" fillId="0" borderId="13" xfId="42" applyNumberFormat="1" applyFont="1" applyBorder="1" applyAlignment="1">
      <alignment horizontal="right"/>
      <protection/>
    </xf>
    <xf numFmtId="2" fontId="7" fillId="0" borderId="0" xfId="42" applyNumberFormat="1" applyFont="1">
      <alignment/>
      <protection/>
    </xf>
    <xf numFmtId="4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5" fillId="0" borderId="0" xfId="0" applyNumberFormat="1" applyFont="1" applyAlignment="1">
      <alignment horizontal="centerContinuous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>
      <alignment horizontal="center"/>
    </xf>
    <xf numFmtId="211" fontId="7" fillId="0" borderId="22" xfId="0" applyNumberFormat="1" applyFont="1" applyBorder="1" applyAlignment="1">
      <alignment/>
    </xf>
    <xf numFmtId="211" fontId="7" fillId="0" borderId="22" xfId="0" applyNumberFormat="1" applyFont="1" applyBorder="1" applyAlignment="1">
      <alignment horizontal="centerContinuous"/>
    </xf>
    <xf numFmtId="3" fontId="7" fillId="0" borderId="22" xfId="0" applyNumberFormat="1" applyFont="1" applyBorder="1" applyAlignment="1">
      <alignment horizontal="right"/>
    </xf>
    <xf numFmtId="211" fontId="6" fillId="0" borderId="23" xfId="0" applyNumberFormat="1" applyFont="1" applyBorder="1" applyAlignment="1">
      <alignment horizontal="left"/>
    </xf>
    <xf numFmtId="211" fontId="7" fillId="0" borderId="24" xfId="0" applyNumberFormat="1" applyFont="1" applyBorder="1" applyAlignment="1">
      <alignment horizontal="centerContinuous"/>
    </xf>
    <xf numFmtId="2" fontId="7" fillId="0" borderId="25" xfId="0" applyNumberFormat="1" applyFont="1" applyBorder="1" applyAlignment="1">
      <alignment/>
    </xf>
    <xf numFmtId="211" fontId="7" fillId="0" borderId="26" xfId="0" applyNumberFormat="1" applyFont="1" applyBorder="1" applyAlignment="1">
      <alignment/>
    </xf>
    <xf numFmtId="211" fontId="7" fillId="0" borderId="0" xfId="0" applyNumberFormat="1" applyFont="1" applyBorder="1" applyAlignment="1">
      <alignment/>
    </xf>
    <xf numFmtId="211" fontId="8" fillId="0" borderId="27" xfId="0" applyNumberFormat="1" applyFont="1" applyBorder="1" applyAlignment="1">
      <alignment horizontal="left" vertical="center"/>
    </xf>
    <xf numFmtId="211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11" fontId="9" fillId="0" borderId="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 horizontal="centerContinuous"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1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Y24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9525</xdr:rowOff>
    </xdr:from>
    <xdr:to>
      <xdr:col>7</xdr:col>
      <xdr:colOff>276225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43100" y="95535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0</xdr:rowOff>
    </xdr:from>
    <xdr:to>
      <xdr:col>10</xdr:col>
      <xdr:colOff>485775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381500" y="9544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Q8" sqref="Q8"/>
    </sheetView>
  </sheetViews>
  <sheetFormatPr defaultColWidth="9.00390625" defaultRowHeight="20.25"/>
  <cols>
    <col min="1" max="1" width="4.50390625" style="4" customWidth="1"/>
    <col min="2" max="3" width="6.125" style="5" customWidth="1"/>
    <col min="4" max="4" width="6.75390625" style="5" customWidth="1"/>
    <col min="5" max="5" width="6.875" style="5" customWidth="1"/>
    <col min="6" max="8" width="6.75390625" style="5" customWidth="1"/>
    <col min="9" max="10" width="6.125" style="5" customWidth="1"/>
    <col min="11" max="11" width="6.875" style="5" customWidth="1"/>
    <col min="12" max="13" width="6.125" style="5" customWidth="1"/>
    <col min="14" max="14" width="9.375" style="5" customWidth="1"/>
    <col min="15" max="16384" width="9.00390625" style="4" customWidth="1"/>
  </cols>
  <sheetData>
    <row r="1" spans="1:14" s="3" customFormat="1" ht="21.75">
      <c r="A1" s="27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6.25" customHeight="1">
      <c r="A3" s="49" t="s">
        <v>26</v>
      </c>
      <c r="B3" s="50"/>
      <c r="C3" s="49"/>
      <c r="D3" s="49"/>
      <c r="E3" s="49"/>
      <c r="F3" s="49"/>
      <c r="G3" s="49"/>
      <c r="H3" s="49"/>
      <c r="I3" s="49"/>
      <c r="J3" s="49"/>
      <c r="K3" s="49"/>
      <c r="L3" s="53" t="s">
        <v>27</v>
      </c>
      <c r="M3" s="53"/>
      <c r="N3" s="53"/>
      <c r="Q3" s="4">
        <v>590</v>
      </c>
    </row>
    <row r="4" spans="2:14" ht="26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8"/>
      <c r="M4" s="48"/>
      <c r="N4" s="48"/>
    </row>
    <row r="5" spans="1:14" ht="23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7" t="s">
        <v>25</v>
      </c>
    </row>
    <row r="6" spans="1:14" ht="23.2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10" t="s">
        <v>14</v>
      </c>
    </row>
    <row r="7" spans="1:14" ht="23.25" customHeight="1">
      <c r="A7" s="11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16</v>
      </c>
    </row>
    <row r="8" spans="1:14" s="5" customFormat="1" ht="20.25" customHeight="1">
      <c r="A8" s="14">
        <v>2540</v>
      </c>
      <c r="B8" s="15">
        <v>40.94</v>
      </c>
      <c r="C8" s="15">
        <v>185.78</v>
      </c>
      <c r="D8" s="15">
        <v>38.54</v>
      </c>
      <c r="E8" s="15">
        <v>718.58</v>
      </c>
      <c r="F8" s="15">
        <v>2501.07</v>
      </c>
      <c r="G8" s="15">
        <v>3356.22</v>
      </c>
      <c r="H8" s="15">
        <v>1357.77</v>
      </c>
      <c r="I8" s="15">
        <v>184.97</v>
      </c>
      <c r="J8" s="15">
        <v>27.17</v>
      </c>
      <c r="K8" s="15">
        <v>4.19</v>
      </c>
      <c r="L8" s="15">
        <v>22.26</v>
      </c>
      <c r="M8" s="15">
        <v>36.97</v>
      </c>
      <c r="N8" s="16">
        <f>SUM(A8:M8)</f>
        <v>11014.46</v>
      </c>
    </row>
    <row r="9" spans="1:14" s="5" customFormat="1" ht="20.25" customHeight="1">
      <c r="A9" s="14">
        <v>2541</v>
      </c>
      <c r="B9" s="15">
        <v>1</v>
      </c>
      <c r="C9" s="15">
        <v>0</v>
      </c>
      <c r="D9" s="15">
        <v>116</v>
      </c>
      <c r="E9" s="15">
        <v>498</v>
      </c>
      <c r="F9" s="15">
        <v>340</v>
      </c>
      <c r="G9" s="15">
        <v>3040</v>
      </c>
      <c r="H9" s="15">
        <v>104</v>
      </c>
      <c r="I9" s="15">
        <v>46</v>
      </c>
      <c r="J9" s="15">
        <v>83</v>
      </c>
      <c r="K9" s="15">
        <v>79</v>
      </c>
      <c r="L9" s="15">
        <v>0</v>
      </c>
      <c r="M9" s="15">
        <v>5</v>
      </c>
      <c r="N9" s="16">
        <f aca="true" t="shared" si="0" ref="N9:N23">SUM(A9:M9)</f>
        <v>6853</v>
      </c>
    </row>
    <row r="10" spans="1:14" s="5" customFormat="1" ht="20.25" customHeight="1">
      <c r="A10" s="14">
        <v>2542</v>
      </c>
      <c r="B10" s="15">
        <v>7</v>
      </c>
      <c r="C10" s="15">
        <v>371</v>
      </c>
      <c r="D10" s="15">
        <v>1101</v>
      </c>
      <c r="E10" s="15">
        <v>522</v>
      </c>
      <c r="F10" s="15">
        <v>4950</v>
      </c>
      <c r="G10" s="15">
        <v>39497</v>
      </c>
      <c r="H10" s="15">
        <v>2022</v>
      </c>
      <c r="I10" s="15">
        <v>880</v>
      </c>
      <c r="J10" s="15">
        <v>127</v>
      </c>
      <c r="K10" s="15">
        <v>17</v>
      </c>
      <c r="L10" s="15">
        <v>7</v>
      </c>
      <c r="M10" s="15">
        <v>6</v>
      </c>
      <c r="N10" s="16">
        <f t="shared" si="0"/>
        <v>52049</v>
      </c>
    </row>
    <row r="11" spans="1:14" s="5" customFormat="1" ht="20.25" customHeight="1">
      <c r="A11" s="14">
        <v>2543</v>
      </c>
      <c r="B11" s="15">
        <v>517.32</v>
      </c>
      <c r="C11" s="15">
        <v>2381.57</v>
      </c>
      <c r="D11" s="15">
        <v>843.62</v>
      </c>
      <c r="E11" s="15">
        <v>1356.68</v>
      </c>
      <c r="F11" s="15">
        <v>3850.45</v>
      </c>
      <c r="G11" s="15">
        <v>3770.8</v>
      </c>
      <c r="H11" s="15">
        <v>2397.86</v>
      </c>
      <c r="I11" s="15">
        <v>649.02</v>
      </c>
      <c r="J11" s="15">
        <v>110.1</v>
      </c>
      <c r="K11" s="15">
        <v>38.19</v>
      </c>
      <c r="L11" s="15">
        <v>8.06</v>
      </c>
      <c r="M11" s="15">
        <v>290.66</v>
      </c>
      <c r="N11" s="16">
        <f t="shared" si="0"/>
        <v>18757.329999999998</v>
      </c>
    </row>
    <row r="12" spans="1:14" s="19" customFormat="1" ht="20.25" customHeight="1">
      <c r="A12" s="17">
        <v>2544</v>
      </c>
      <c r="B12" s="18">
        <v>22.30465213876582</v>
      </c>
      <c r="C12" s="18">
        <v>210.95207635224205</v>
      </c>
      <c r="D12" s="18">
        <v>721.309981498571</v>
      </c>
      <c r="E12" s="18">
        <v>4575.050130779009</v>
      </c>
      <c r="F12" s="18">
        <v>35389.72701135488</v>
      </c>
      <c r="G12" s="18">
        <v>14729.813487564497</v>
      </c>
      <c r="H12" s="18">
        <v>1827.3762701857663</v>
      </c>
      <c r="I12" s="18">
        <v>641.8889917980794</v>
      </c>
      <c r="J12" s="18">
        <v>164.67212651231435</v>
      </c>
      <c r="K12" s="18">
        <v>65.1088029082934</v>
      </c>
      <c r="L12" s="18">
        <v>5.6078132756966115</v>
      </c>
      <c r="M12" s="18">
        <v>0</v>
      </c>
      <c r="N12" s="16">
        <f t="shared" si="0"/>
        <v>60897.811344368114</v>
      </c>
    </row>
    <row r="13" spans="1:14" s="19" customFormat="1" ht="20.25" customHeight="1">
      <c r="A13" s="17">
        <v>2545</v>
      </c>
      <c r="B13" s="18">
        <v>6.44</v>
      </c>
      <c r="C13" s="18">
        <v>1896.29</v>
      </c>
      <c r="D13" s="18">
        <v>381.67</v>
      </c>
      <c r="E13" s="18">
        <v>490.01</v>
      </c>
      <c r="F13" s="18">
        <v>2362.1</v>
      </c>
      <c r="G13" s="18">
        <v>5450.64</v>
      </c>
      <c r="H13" s="18">
        <v>1091.18</v>
      </c>
      <c r="I13" s="18">
        <v>497.44</v>
      </c>
      <c r="J13" s="18">
        <v>341.68</v>
      </c>
      <c r="K13" s="18">
        <v>105.63</v>
      </c>
      <c r="L13" s="18">
        <v>34.66</v>
      </c>
      <c r="M13" s="18">
        <v>59.85</v>
      </c>
      <c r="N13" s="16">
        <f t="shared" si="0"/>
        <v>15262.590000000002</v>
      </c>
    </row>
    <row r="14" spans="1:14" s="19" customFormat="1" ht="20.25" customHeight="1">
      <c r="A14" s="17">
        <v>2546</v>
      </c>
      <c r="B14" s="18">
        <v>88</v>
      </c>
      <c r="C14" s="18">
        <v>104</v>
      </c>
      <c r="D14" s="18">
        <v>740</v>
      </c>
      <c r="E14" s="18">
        <v>795</v>
      </c>
      <c r="F14" s="18">
        <v>5570</v>
      </c>
      <c r="G14" s="18">
        <v>16649</v>
      </c>
      <c r="H14" s="18">
        <v>1127</v>
      </c>
      <c r="I14" s="18">
        <v>326</v>
      </c>
      <c r="J14" s="18">
        <v>102</v>
      </c>
      <c r="K14" s="18">
        <v>24</v>
      </c>
      <c r="L14" s="18">
        <v>27</v>
      </c>
      <c r="M14" s="18">
        <v>0</v>
      </c>
      <c r="N14" s="16">
        <f t="shared" si="0"/>
        <v>28098</v>
      </c>
    </row>
    <row r="15" spans="1:14" s="19" customFormat="1" ht="20.25" customHeight="1">
      <c r="A15" s="17">
        <v>2547</v>
      </c>
      <c r="B15" s="18">
        <v>6758.398338427028</v>
      </c>
      <c r="C15" s="18">
        <v>7940.785859605446</v>
      </c>
      <c r="D15" s="18">
        <v>16849.71211922914</v>
      </c>
      <c r="E15" s="18">
        <v>17158.316051478043</v>
      </c>
      <c r="F15" s="18">
        <v>17856.3320505733</v>
      </c>
      <c r="G15" s="18">
        <v>22456.163101805116</v>
      </c>
      <c r="H15" s="18">
        <v>8903.719409670748</v>
      </c>
      <c r="I15" s="18">
        <v>6445.177340082769</v>
      </c>
      <c r="J15" s="18">
        <v>7187.463287275902</v>
      </c>
      <c r="K15" s="18">
        <v>11940.60345428452</v>
      </c>
      <c r="L15" s="18">
        <v>9262.347060366414</v>
      </c>
      <c r="M15" s="18">
        <v>9039.311702422234</v>
      </c>
      <c r="N15" s="16">
        <f t="shared" si="0"/>
        <v>144345.32977522066</v>
      </c>
    </row>
    <row r="16" spans="1:14" s="19" customFormat="1" ht="20.25" customHeight="1">
      <c r="A16" s="17">
        <v>2548</v>
      </c>
      <c r="B16" s="18">
        <v>326.60119221820116</v>
      </c>
      <c r="C16" s="18">
        <v>1299.3238102979326</v>
      </c>
      <c r="D16" s="18">
        <v>638.0579747294169</v>
      </c>
      <c r="E16" s="18">
        <v>349.83594273876645</v>
      </c>
      <c r="F16" s="18">
        <v>4508.546807970477</v>
      </c>
      <c r="G16" s="18">
        <v>12965.885985131796</v>
      </c>
      <c r="H16" s="18">
        <v>3319.3996961506273</v>
      </c>
      <c r="I16" s="18">
        <v>353.5340311198291</v>
      </c>
      <c r="J16" s="18">
        <v>247.64975940375973</v>
      </c>
      <c r="K16" s="18">
        <v>126.68991706351166</v>
      </c>
      <c r="L16" s="18">
        <v>195.8843735416162</v>
      </c>
      <c r="M16" s="18">
        <v>146.22121898725712</v>
      </c>
      <c r="N16" s="16">
        <f t="shared" si="0"/>
        <v>27025.630709353194</v>
      </c>
    </row>
    <row r="17" spans="1:14" s="5" customFormat="1" ht="20.25" customHeight="1">
      <c r="A17" s="14">
        <v>2559</v>
      </c>
      <c r="B17" s="15">
        <v>15.382730893335678</v>
      </c>
      <c r="C17" s="15">
        <v>122.51733275022636</v>
      </c>
      <c r="D17" s="15">
        <v>1127.1489827226144</v>
      </c>
      <c r="E17" s="15">
        <v>1868.8042683707185</v>
      </c>
      <c r="F17" s="15">
        <v>7495.319385044016</v>
      </c>
      <c r="G17" s="15">
        <v>8555.271700400941</v>
      </c>
      <c r="H17" s="15">
        <v>2518.7666173139446</v>
      </c>
      <c r="I17" s="15">
        <v>311.93728755812026</v>
      </c>
      <c r="J17" s="15">
        <v>979.9830527511613</v>
      </c>
      <c r="K17" s="15">
        <v>957.138325066495</v>
      </c>
      <c r="L17" s="15">
        <v>280.83784998388677</v>
      </c>
      <c r="M17" s="15">
        <v>140.60101530402522</v>
      </c>
      <c r="N17" s="16">
        <f t="shared" si="0"/>
        <v>26932.708548159484</v>
      </c>
    </row>
    <row r="18" spans="1:15" s="5" customFormat="1" ht="20.25" customHeight="1">
      <c r="A18" s="14">
        <v>2560</v>
      </c>
      <c r="B18" s="15">
        <v>6.612382410047589</v>
      </c>
      <c r="C18" s="15">
        <v>25.071424440596147</v>
      </c>
      <c r="D18" s="15">
        <v>1160.097006777943</v>
      </c>
      <c r="E18" s="15">
        <v>34937.2590231576</v>
      </c>
      <c r="F18" s="15">
        <v>9166.337176998593</v>
      </c>
      <c r="G18" s="15">
        <v>30133.353901791597</v>
      </c>
      <c r="H18" s="15">
        <v>30685.55170942512</v>
      </c>
      <c r="I18" s="15">
        <v>851.4470435087208</v>
      </c>
      <c r="J18" s="15">
        <v>42.79573901867405</v>
      </c>
      <c r="K18" s="15">
        <v>14.5075877271554</v>
      </c>
      <c r="L18" s="15">
        <v>39.3203129579875</v>
      </c>
      <c r="M18" s="15">
        <v>204.20571800168003</v>
      </c>
      <c r="N18" s="16">
        <f t="shared" si="0"/>
        <v>109826.55902621575</v>
      </c>
      <c r="O18" s="20"/>
    </row>
    <row r="19" spans="1:14" s="5" customFormat="1" ht="20.25" customHeight="1">
      <c r="A19" s="14">
        <v>2561</v>
      </c>
      <c r="B19" s="15">
        <v>435.228960753068</v>
      </c>
      <c r="C19" s="15">
        <v>930.2244865677745</v>
      </c>
      <c r="D19" s="15">
        <v>1550.1338719041717</v>
      </c>
      <c r="E19" s="15">
        <v>5742.036627291553</v>
      </c>
      <c r="F19" s="15">
        <v>17796.696748229555</v>
      </c>
      <c r="G19" s="15">
        <v>20804.74068113404</v>
      </c>
      <c r="H19" s="15">
        <v>2300.2153658965844</v>
      </c>
      <c r="I19" s="15">
        <v>268.6991734185737</v>
      </c>
      <c r="J19" s="15">
        <v>103.1059056443623</v>
      </c>
      <c r="K19" s="15">
        <v>77.64046114519901</v>
      </c>
      <c r="L19" s="15">
        <v>17.532839368241103</v>
      </c>
      <c r="M19" s="15">
        <v>6.144170002848376</v>
      </c>
      <c r="N19" s="16">
        <f t="shared" si="0"/>
        <v>52593.39929135598</v>
      </c>
    </row>
    <row r="20" spans="1:14" s="5" customFormat="1" ht="20.25" customHeight="1">
      <c r="A20" s="14">
        <v>2562</v>
      </c>
      <c r="B20" s="15">
        <v>8.517694732943236</v>
      </c>
      <c r="C20" s="15">
        <v>338.8151791983201</v>
      </c>
      <c r="D20" s="15">
        <v>557.7913766220659</v>
      </c>
      <c r="E20" s="15">
        <v>755.8369554972862</v>
      </c>
      <c r="F20" s="15">
        <v>39263.14814578675</v>
      </c>
      <c r="G20" s="15">
        <v>3646.5633639789153</v>
      </c>
      <c r="H20" s="15">
        <v>124.97143330780891</v>
      </c>
      <c r="I20" s="15">
        <v>29.319277674084276</v>
      </c>
      <c r="J20" s="15">
        <v>3.7897672816736185</v>
      </c>
      <c r="K20" s="15">
        <v>0.43771662598868255</v>
      </c>
      <c r="L20" s="15">
        <v>0</v>
      </c>
      <c r="M20" s="15">
        <v>0</v>
      </c>
      <c r="N20" s="16">
        <f t="shared" si="0"/>
        <v>47291.19091070584</v>
      </c>
    </row>
    <row r="21" spans="1:14" s="5" customFormat="1" ht="20.25" customHeight="1">
      <c r="A21" s="14">
        <v>2563</v>
      </c>
      <c r="B21" s="15">
        <v>0</v>
      </c>
      <c r="C21" s="15">
        <v>0</v>
      </c>
      <c r="D21" s="15">
        <v>2037.185269471063</v>
      </c>
      <c r="E21" s="15">
        <v>18.78629136225128</v>
      </c>
      <c r="F21" s="15">
        <v>37688.24381558325</v>
      </c>
      <c r="G21" s="15">
        <v>4384.768308110499</v>
      </c>
      <c r="H21" s="15">
        <v>826.3417534336537</v>
      </c>
      <c r="I21" s="15">
        <v>427.3204340195665</v>
      </c>
      <c r="J21" s="15">
        <v>54.82801358020755</v>
      </c>
      <c r="K21" s="15">
        <v>0</v>
      </c>
      <c r="L21" s="15">
        <v>0</v>
      </c>
      <c r="M21" s="15">
        <v>0</v>
      </c>
      <c r="N21" s="16">
        <f t="shared" si="0"/>
        <v>48000.47388556049</v>
      </c>
    </row>
    <row r="22" spans="1:15" s="5" customFormat="1" ht="20.25" customHeight="1">
      <c r="A22" s="14">
        <v>2564</v>
      </c>
      <c r="B22" s="15">
        <v>367.15226756678874</v>
      </c>
      <c r="C22" s="15">
        <v>838.8526103566076</v>
      </c>
      <c r="D22" s="15">
        <v>365.30165329137196</v>
      </c>
      <c r="E22" s="15">
        <v>287.2164220564025</v>
      </c>
      <c r="F22" s="15">
        <v>390.1731030114968</v>
      </c>
      <c r="G22" s="15">
        <v>3140.181121834192</v>
      </c>
      <c r="H22" s="15">
        <v>8142.541090836423</v>
      </c>
      <c r="I22" s="15">
        <v>1472.9287055614352</v>
      </c>
      <c r="J22" s="15">
        <v>38.772450594899006</v>
      </c>
      <c r="K22" s="15">
        <v>160.24833949016303</v>
      </c>
      <c r="L22" s="15">
        <v>22.215074943492944</v>
      </c>
      <c r="M22" s="15">
        <v>14.964913127934064</v>
      </c>
      <c r="N22" s="16">
        <f t="shared" si="0"/>
        <v>17804.547752671206</v>
      </c>
      <c r="O22" s="20"/>
    </row>
    <row r="23" spans="1:15" s="5" customFormat="1" ht="20.25" customHeight="1">
      <c r="A23" s="14">
        <v>2565</v>
      </c>
      <c r="B23" s="15">
        <v>43.80705905219634</v>
      </c>
      <c r="C23" s="15">
        <v>1604.9812879561073</v>
      </c>
      <c r="D23" s="15">
        <v>164.99067201790496</v>
      </c>
      <c r="E23" s="15">
        <v>3917.5557035437846</v>
      </c>
      <c r="F23" s="15">
        <v>18556.777673640212</v>
      </c>
      <c r="G23" s="15">
        <v>9769.297950077802</v>
      </c>
      <c r="H23" s="15">
        <v>12282.060698699448</v>
      </c>
      <c r="I23" s="15">
        <v>200.30078470838907</v>
      </c>
      <c r="J23" s="15">
        <v>54.13062544331603</v>
      </c>
      <c r="K23" s="15">
        <v>21.231663078346354</v>
      </c>
      <c r="L23" s="15">
        <v>4.251309864666472</v>
      </c>
      <c r="M23" s="15">
        <v>5.878311782962467</v>
      </c>
      <c r="N23" s="16">
        <f t="shared" si="0"/>
        <v>49190.26373986513</v>
      </c>
      <c r="O23" s="20"/>
    </row>
    <row r="24" spans="1:14" s="5" customFormat="1" ht="20.25" customHeight="1">
      <c r="A24" s="1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s="5" customFormat="1" ht="20.25" customHeight="1">
      <c r="A25" s="1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s="5" customFormat="1" ht="20.25" customHeight="1">
      <c r="A26" s="1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1:14" s="5" customFormat="1" ht="20.25" customHeight="1">
      <c r="A27" s="1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s="5" customFormat="1" ht="20.25" customHeight="1">
      <c r="A28" s="1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s="5" customFormat="1" ht="20.2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s="5" customFormat="1" ht="20.25" customHeight="1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s="5" customFormat="1" ht="20.25" customHeight="1">
      <c r="A31" s="23" t="s">
        <v>19</v>
      </c>
      <c r="B31" s="24">
        <f>+MAX(B8:B30)</f>
        <v>6758.398338427028</v>
      </c>
      <c r="C31" s="24">
        <f aca="true" t="shared" si="1" ref="C31:N31">+MAX(C8:C30)</f>
        <v>7940.785859605446</v>
      </c>
      <c r="D31" s="24">
        <f t="shared" si="1"/>
        <v>16849.71211922914</v>
      </c>
      <c r="E31" s="24">
        <f t="shared" si="1"/>
        <v>34937.2590231576</v>
      </c>
      <c r="F31" s="24">
        <f t="shared" si="1"/>
        <v>39263.14814578675</v>
      </c>
      <c r="G31" s="24">
        <f t="shared" si="1"/>
        <v>39497</v>
      </c>
      <c r="H31" s="24">
        <f t="shared" si="1"/>
        <v>30685.55170942512</v>
      </c>
      <c r="I31" s="24">
        <f t="shared" si="1"/>
        <v>6445.177340082769</v>
      </c>
      <c r="J31" s="24">
        <f t="shared" si="1"/>
        <v>7187.463287275902</v>
      </c>
      <c r="K31" s="24">
        <f t="shared" si="1"/>
        <v>11940.60345428452</v>
      </c>
      <c r="L31" s="24">
        <f t="shared" si="1"/>
        <v>9262.347060366414</v>
      </c>
      <c r="M31" s="24">
        <f t="shared" si="1"/>
        <v>9039.311702422234</v>
      </c>
      <c r="N31" s="25">
        <f t="shared" si="1"/>
        <v>144345.32977522066</v>
      </c>
    </row>
    <row r="32" spans="1:14" s="5" customFormat="1" ht="20.25" customHeight="1">
      <c r="A32" s="23" t="s">
        <v>17</v>
      </c>
      <c r="B32" s="24">
        <f>+AVERAGE(B8:B30)</f>
        <v>540.2940798870235</v>
      </c>
      <c r="C32" s="24">
        <f aca="true" t="shared" si="2" ref="C32:N32">+AVERAGE(C8:C30)</f>
        <v>1140.6352542203283</v>
      </c>
      <c r="D32" s="24">
        <f t="shared" si="2"/>
        <v>1774.5349317665164</v>
      </c>
      <c r="E32" s="24">
        <f t="shared" si="2"/>
        <v>4624.435463517214</v>
      </c>
      <c r="F32" s="24">
        <f t="shared" si="2"/>
        <v>12980.307619887031</v>
      </c>
      <c r="G32" s="24">
        <f t="shared" si="2"/>
        <v>12646.85622511434</v>
      </c>
      <c r="H32" s="24">
        <f t="shared" si="2"/>
        <v>4939.422127807508</v>
      </c>
      <c r="I32" s="24">
        <f t="shared" si="2"/>
        <v>849.1239418405978</v>
      </c>
      <c r="J32" s="24">
        <f t="shared" si="2"/>
        <v>604.2587954691419</v>
      </c>
      <c r="K32" s="24">
        <f t="shared" si="2"/>
        <v>851.9760167118545</v>
      </c>
      <c r="L32" s="24">
        <f t="shared" si="2"/>
        <v>620.4360396438751</v>
      </c>
      <c r="M32" s="24">
        <f t="shared" si="2"/>
        <v>622.2379406018089</v>
      </c>
      <c r="N32" s="25">
        <f t="shared" si="2"/>
        <v>44746.393436467246</v>
      </c>
    </row>
    <row r="33" spans="1:14" s="5" customFormat="1" ht="20.25" customHeight="1">
      <c r="A33" s="23" t="s">
        <v>18</v>
      </c>
      <c r="B33" s="24">
        <f>+MIN(B8:B30)</f>
        <v>0</v>
      </c>
      <c r="C33" s="24">
        <f aca="true" t="shared" si="3" ref="C33:N33">+MIN(C8:C30)</f>
        <v>0</v>
      </c>
      <c r="D33" s="24">
        <f t="shared" si="3"/>
        <v>38.54</v>
      </c>
      <c r="E33" s="24">
        <f t="shared" si="3"/>
        <v>18.78629136225128</v>
      </c>
      <c r="F33" s="24">
        <f t="shared" si="3"/>
        <v>340</v>
      </c>
      <c r="G33" s="24">
        <f t="shared" si="3"/>
        <v>3040</v>
      </c>
      <c r="H33" s="24">
        <f t="shared" si="3"/>
        <v>104</v>
      </c>
      <c r="I33" s="24">
        <f t="shared" si="3"/>
        <v>29.319277674084276</v>
      </c>
      <c r="J33" s="24">
        <f t="shared" si="3"/>
        <v>3.7897672816736185</v>
      </c>
      <c r="K33" s="24">
        <f t="shared" si="3"/>
        <v>0</v>
      </c>
      <c r="L33" s="24">
        <f t="shared" si="3"/>
        <v>0</v>
      </c>
      <c r="M33" s="24">
        <f t="shared" si="3"/>
        <v>0</v>
      </c>
      <c r="N33" s="25">
        <f t="shared" si="3"/>
        <v>6853</v>
      </c>
    </row>
    <row r="34" spans="1:14" s="5" customFormat="1" ht="20.25" customHeight="1">
      <c r="A34" s="2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1"/>
    </row>
    <row r="35" spans="1:14" s="5" customFormat="1" ht="20.25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1"/>
    </row>
    <row r="36" spans="1:14" s="5" customFormat="1" ht="20.25" customHeight="1">
      <c r="A36" s="29"/>
      <c r="B36" s="34" t="s">
        <v>20</v>
      </c>
      <c r="C36" s="35"/>
      <c r="D36" s="40"/>
      <c r="E36" s="51" t="s">
        <v>21</v>
      </c>
      <c r="F36" s="51"/>
      <c r="G36" s="51"/>
      <c r="H36" s="51"/>
      <c r="I36" s="45" t="s">
        <v>22</v>
      </c>
      <c r="J36" s="52">
        <f>N32</f>
        <v>44746.393436467246</v>
      </c>
      <c r="K36" s="52"/>
      <c r="L36" s="45" t="s">
        <v>22</v>
      </c>
      <c r="M36" s="44">
        <f>J36/J37</f>
        <v>75.8413448075716</v>
      </c>
      <c r="N36" s="32" t="s">
        <v>23</v>
      </c>
    </row>
    <row r="37" spans="1:14" s="5" customFormat="1" ht="20.25" customHeight="1">
      <c r="A37" s="29"/>
      <c r="B37" s="40"/>
      <c r="C37" s="40"/>
      <c r="D37" s="40"/>
      <c r="E37" s="40"/>
      <c r="F37" s="51" t="s">
        <v>24</v>
      </c>
      <c r="G37" s="51"/>
      <c r="H37" s="40"/>
      <c r="I37" s="40"/>
      <c r="J37" s="52">
        <f>Q3</f>
        <v>590</v>
      </c>
      <c r="K37" s="52"/>
      <c r="L37" s="40"/>
      <c r="M37" s="40"/>
      <c r="N37" s="32"/>
    </row>
    <row r="38" spans="1:14" s="5" customFormat="1" ht="20.25" customHeight="1">
      <c r="A38" s="3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3"/>
    </row>
    <row r="39" spans="1:14" ht="20.25" customHeight="1">
      <c r="A39" s="2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33"/>
    </row>
    <row r="40" spans="1:14" ht="26.25" customHeight="1">
      <c r="A40" s="42"/>
      <c r="B40" s="43"/>
      <c r="C40" s="39" t="s">
        <v>28</v>
      </c>
      <c r="D40" s="26"/>
      <c r="E40" s="12"/>
      <c r="F40" s="12"/>
      <c r="G40" s="36"/>
      <c r="H40" s="43"/>
      <c r="I40" s="43"/>
      <c r="J40" s="43"/>
      <c r="K40" s="43"/>
      <c r="L40" s="43"/>
      <c r="M40" s="43"/>
      <c r="N40" s="46"/>
    </row>
    <row r="41" ht="18.75" customHeight="1"/>
    <row r="42" ht="18.75" customHeight="1"/>
    <row r="43" ht="18.75" customHeight="1"/>
    <row r="44" ht="18.75" customHeight="1"/>
  </sheetData>
  <sheetProtection/>
  <mergeCells count="5">
    <mergeCell ref="E36:H36"/>
    <mergeCell ref="J36:K36"/>
    <mergeCell ref="F37:G37"/>
    <mergeCell ref="J37:K37"/>
    <mergeCell ref="L3:N3"/>
  </mergeCells>
  <printOptions/>
  <pageMargins left="0.6299212598425197" right="0" top="0.9055118110236221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75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2022-06-07T03:28:07Z</cp:lastPrinted>
  <dcterms:created xsi:type="dcterms:W3CDTF">1999-04-02T07:28:09Z</dcterms:created>
  <dcterms:modified xsi:type="dcterms:W3CDTF">2023-06-22T03:51:41Z</dcterms:modified>
  <cp:category/>
  <cp:version/>
  <cp:contentType/>
  <cp:contentStatus/>
</cp:coreProperties>
</file>