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24" sheetId="1" r:id="rId1"/>
    <sheet name="ปริมาณน้ำสูงสุด" sheetId="2" r:id="rId2"/>
    <sheet name="ปริมาณน้ำต่ำสุด" sheetId="3" r:id="rId3"/>
    <sheet name="Data Y.24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<sst xmlns="http://schemas.openxmlformats.org/spreadsheetml/2006/main" count="43" uniqueCount="22">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</sst>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3" fontId="23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23" fillId="0" borderId="10" xfId="46" applyFont="1" applyBorder="1">
      <alignment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2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4" xfId="46" applyNumberFormat="1" applyFont="1" applyBorder="1" applyAlignment="1">
      <alignment horizontal="right"/>
      <protection/>
    </xf>
    <xf numFmtId="2" fontId="23" fillId="0" borderId="25" xfId="46" applyNumberFormat="1" applyFont="1" applyBorder="1" applyAlignment="1">
      <alignment horizontal="right"/>
      <protection/>
    </xf>
    <xf numFmtId="16" fontId="23" fillId="0" borderId="26" xfId="46" applyNumberFormat="1" applyFont="1" applyBorder="1" applyAlignment="1">
      <alignment horizontal="right"/>
      <protection/>
    </xf>
    <xf numFmtId="2" fontId="23" fillId="0" borderId="2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  <xf numFmtId="2" fontId="23" fillId="18" borderId="21" xfId="46" applyNumberFormat="1" applyFont="1" applyFill="1" applyBorder="1" applyAlignment="1">
      <alignment horizontal="right"/>
      <protection/>
    </xf>
    <xf numFmtId="2" fontId="23" fillId="18" borderId="22" xfId="46" applyNumberFormat="1" applyFont="1" applyFill="1" applyBorder="1" applyAlignment="1">
      <alignment horizontal="right"/>
      <protection/>
    </xf>
    <xf numFmtId="2" fontId="23" fillId="0" borderId="28" xfId="46" applyNumberFormat="1" applyFont="1" applyBorder="1" applyAlignment="1">
      <alignment horizontal="right"/>
      <protection/>
    </xf>
    <xf numFmtId="16" fontId="23" fillId="0" borderId="27" xfId="46" applyNumberFormat="1" applyFont="1" applyBorder="1" applyAlignment="1">
      <alignment horizontal="right"/>
      <protection/>
    </xf>
    <xf numFmtId="2" fontId="23" fillId="0" borderId="22" xfId="46" applyNumberFormat="1" applyFont="1" applyFill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23" fillId="0" borderId="0" xfId="46" applyFont="1" applyBorder="1" applyAlignment="1">
      <alignment horizontal="right"/>
      <protection/>
    </xf>
    <xf numFmtId="0" fontId="23" fillId="0" borderId="27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3" fillId="0" borderId="22" xfId="46" applyFont="1" applyBorder="1" applyAlignment="1">
      <alignment horizontal="right"/>
      <protection/>
    </xf>
    <xf numFmtId="2" fontId="23" fillId="0" borderId="0" xfId="46" applyNumberFormat="1" applyFont="1" applyBorder="1">
      <alignment/>
      <protection/>
    </xf>
    <xf numFmtId="0" fontId="23" fillId="0" borderId="21" xfId="46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0" fillId="0" borderId="0" xfId="46" applyBorder="1">
      <alignment/>
      <protection/>
    </xf>
    <xf numFmtId="0" fontId="23" fillId="0" borderId="28" xfId="46" applyFont="1" applyBorder="1" applyAlignment="1">
      <alignment horizontal="right"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28" xfId="46" applyNumberFormat="1" applyFont="1" applyBorder="1">
      <alignment/>
      <protection/>
    </xf>
    <xf numFmtId="0" fontId="28" fillId="0" borderId="16" xfId="46" applyFont="1" applyBorder="1">
      <alignment/>
      <protection/>
    </xf>
    <xf numFmtId="2" fontId="28" fillId="0" borderId="21" xfId="46" applyNumberFormat="1" applyFont="1" applyBorder="1">
      <alignment/>
      <protection/>
    </xf>
    <xf numFmtId="2" fontId="28" fillId="0" borderId="22" xfId="46" applyNumberFormat="1" applyFont="1" applyBorder="1">
      <alignment/>
      <protection/>
    </xf>
    <xf numFmtId="16" fontId="28" fillId="0" borderId="23" xfId="46" applyNumberFormat="1" applyFont="1" applyBorder="1" applyAlignment="1">
      <alignment horizontal="right"/>
      <protection/>
    </xf>
    <xf numFmtId="2" fontId="28" fillId="0" borderId="28" xfId="46" applyNumberFormat="1" applyFont="1" applyBorder="1">
      <alignment/>
      <protection/>
    </xf>
    <xf numFmtId="16" fontId="28" fillId="0" borderId="27" xfId="46" applyNumberFormat="1" applyFont="1" applyBorder="1" applyAlignment="1">
      <alignment horizontal="right"/>
      <protection/>
    </xf>
    <xf numFmtId="2" fontId="28" fillId="0" borderId="27" xfId="46" applyNumberFormat="1" applyFont="1" applyBorder="1" applyAlignment="1">
      <alignment horizontal="right"/>
      <protection/>
    </xf>
    <xf numFmtId="2" fontId="23" fillId="0" borderId="27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2" fontId="30" fillId="0" borderId="22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30" xfId="46" applyFont="1" applyBorder="1">
      <alignment/>
      <protection/>
    </xf>
    <xf numFmtId="16" fontId="23" fillId="0" borderId="31" xfId="46" applyNumberFormat="1" applyFont="1" applyBorder="1" applyAlignment="1">
      <alignment horizontal="right"/>
      <protection/>
    </xf>
    <xf numFmtId="0" fontId="23" fillId="0" borderId="32" xfId="46" applyFont="1" applyBorder="1">
      <alignment/>
      <protection/>
    </xf>
    <xf numFmtId="16" fontId="23" fillId="0" borderId="33" xfId="46" applyNumberFormat="1" applyFont="1" applyBorder="1" applyAlignment="1">
      <alignment horizontal="right"/>
      <protection/>
    </xf>
    <xf numFmtId="0" fontId="23" fillId="0" borderId="33" xfId="46" applyFont="1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0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Y.24'!$Q$9:$Q$42</c:f>
              <c:numCache>
                <c:ptCount val="34"/>
                <c:pt idx="0">
                  <c:v>2.68</c:v>
                </c:pt>
                <c:pt idx="1">
                  <c:v>6</c:v>
                </c:pt>
                <c:pt idx="2">
                  <c:v>4.7</c:v>
                </c:pt>
                <c:pt idx="3">
                  <c:v>3.21</c:v>
                </c:pt>
                <c:pt idx="4">
                  <c:v>6.04</c:v>
                </c:pt>
                <c:pt idx="5">
                  <c:v>3.36</c:v>
                </c:pt>
                <c:pt idx="6">
                  <c:v>3.52</c:v>
                </c:pt>
                <c:pt idx="7">
                  <c:v>4.72</c:v>
                </c:pt>
                <c:pt idx="8">
                  <c:v>3.84</c:v>
                </c:pt>
                <c:pt idx="9">
                  <c:v>4.1</c:v>
                </c:pt>
                <c:pt idx="10">
                  <c:v>3.75</c:v>
                </c:pt>
                <c:pt idx="11">
                  <c:v>5.07</c:v>
                </c:pt>
                <c:pt idx="12">
                  <c:v>3.98</c:v>
                </c:pt>
                <c:pt idx="13">
                  <c:v>4.55</c:v>
                </c:pt>
                <c:pt idx="14">
                  <c:v>3.61</c:v>
                </c:pt>
                <c:pt idx="15">
                  <c:v>4.76</c:v>
                </c:pt>
                <c:pt idx="16">
                  <c:v>3.99</c:v>
                </c:pt>
                <c:pt idx="17">
                  <c:v>5.21</c:v>
                </c:pt>
                <c:pt idx="18">
                  <c:v>4.210000000000036</c:v>
                </c:pt>
                <c:pt idx="19">
                  <c:v>4.52</c:v>
                </c:pt>
                <c:pt idx="20">
                  <c:v>5.240000000000009</c:v>
                </c:pt>
                <c:pt idx="21">
                  <c:v>3.590000000000032</c:v>
                </c:pt>
                <c:pt idx="22">
                  <c:v>4.9950000000000045</c:v>
                </c:pt>
                <c:pt idx="23">
                  <c:v>3.4600000000000364</c:v>
                </c:pt>
                <c:pt idx="24">
                  <c:v>4.875</c:v>
                </c:pt>
                <c:pt idx="25">
                  <c:v>5.5400000000000205</c:v>
                </c:pt>
                <c:pt idx="26">
                  <c:v>4.850000000000023</c:v>
                </c:pt>
                <c:pt idx="27">
                  <c:v>3.8350000000000364</c:v>
                </c:pt>
                <c:pt idx="28">
                  <c:v>4.300000000000011</c:v>
                </c:pt>
                <c:pt idx="29">
                  <c:v>2.9600000000000364</c:v>
                </c:pt>
                <c:pt idx="30">
                  <c:v>3.5400000000000205</c:v>
                </c:pt>
                <c:pt idx="31">
                  <c:v>4.75</c:v>
                </c:pt>
                <c:pt idx="32">
                  <c:v>4.94</c:v>
                </c:pt>
                <c:pt idx="33">
                  <c:v>5.45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Y.24'!$T$9:$T$42</c:f>
              <c:numCache>
                <c:ptCount val="34"/>
                <c:pt idx="0">
                  <c:v>0.73</c:v>
                </c:pt>
                <c:pt idx="1">
                  <c:v>0.75</c:v>
                </c:pt>
                <c:pt idx="2">
                  <c:v>0.9</c:v>
                </c:pt>
                <c:pt idx="3">
                  <c:v>0.82</c:v>
                </c:pt>
                <c:pt idx="4">
                  <c:v>0.82</c:v>
                </c:pt>
                <c:pt idx="5">
                  <c:v>1.32</c:v>
                </c:pt>
                <c:pt idx="6">
                  <c:v>1.25</c:v>
                </c:pt>
                <c:pt idx="7">
                  <c:v>1.3</c:v>
                </c:pt>
                <c:pt idx="8">
                  <c:v>1.2</c:v>
                </c:pt>
                <c:pt idx="9">
                  <c:v>0.66</c:v>
                </c:pt>
                <c:pt idx="10">
                  <c:v>1.29</c:v>
                </c:pt>
                <c:pt idx="11">
                  <c:v>1.23</c:v>
                </c:pt>
                <c:pt idx="12">
                  <c:v>0.5</c:v>
                </c:pt>
                <c:pt idx="13">
                  <c:v>1.2</c:v>
                </c:pt>
                <c:pt idx="14">
                  <c:v>1.42</c:v>
                </c:pt>
                <c:pt idx="15">
                  <c:v>1.28</c:v>
                </c:pt>
                <c:pt idx="16">
                  <c:v>1.25</c:v>
                </c:pt>
                <c:pt idx="17">
                  <c:v>1.35</c:v>
                </c:pt>
                <c:pt idx="18">
                  <c:v>1.3199999999999932</c:v>
                </c:pt>
                <c:pt idx="19">
                  <c:v>1.39</c:v>
                </c:pt>
                <c:pt idx="20">
                  <c:v>1.5</c:v>
                </c:pt>
                <c:pt idx="21">
                  <c:v>1.32</c:v>
                </c:pt>
                <c:pt idx="22">
                  <c:v>1.3350000000000364</c:v>
                </c:pt>
                <c:pt idx="23">
                  <c:v>1.2800000000000296</c:v>
                </c:pt>
                <c:pt idx="24">
                  <c:v>1.2200000000000273</c:v>
                </c:pt>
                <c:pt idx="25">
                  <c:v>1.75</c:v>
                </c:pt>
                <c:pt idx="26">
                  <c:v>1.6999999999999886</c:v>
                </c:pt>
                <c:pt idx="27">
                  <c:v>1.535000000000025</c:v>
                </c:pt>
                <c:pt idx="28">
                  <c:v>1.5</c:v>
                </c:pt>
                <c:pt idx="29">
                  <c:v>0.910000000000025</c:v>
                </c:pt>
                <c:pt idx="30">
                  <c:v>1</c:v>
                </c:pt>
                <c:pt idx="31">
                  <c:v>1.5049999999999955</c:v>
                </c:pt>
                <c:pt idx="32">
                  <c:v>1.45</c:v>
                </c:pt>
                <c:pt idx="33">
                  <c:v>1.07</c:v>
                </c:pt>
              </c:numCache>
            </c:numRef>
          </c:val>
        </c:ser>
        <c:overlap val="100"/>
        <c:gapWidth val="50"/>
        <c:axId val="55123459"/>
        <c:axId val="26349084"/>
      </c:barChart>
      <c:catAx>
        <c:axId val="5512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349084"/>
        <c:crossesAt val="0"/>
        <c:auto val="1"/>
        <c:lblOffset val="100"/>
        <c:tickLblSkip val="2"/>
        <c:noMultiLvlLbl val="0"/>
      </c:catAx>
      <c:valAx>
        <c:axId val="2634908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123459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675"/>
          <c:y val="0.3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Y.24'!$C$9:$C$42</c:f>
              <c:numCache>
                <c:ptCount val="34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>
                  <c:v>111.45</c:v>
                </c:pt>
                <c:pt idx="17">
                  <c:v>193.67</c:v>
                </c:pt>
                <c:pt idx="18">
                  <c:v>116.33</c:v>
                </c:pt>
                <c:pt idx="19">
                  <c:v>128.4</c:v>
                </c:pt>
                <c:pt idx="20">
                  <c:v>187.2</c:v>
                </c:pt>
                <c:pt idx="21">
                  <c:v>105.13</c:v>
                </c:pt>
                <c:pt idx="22">
                  <c:v>312.4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37.98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</c:numCache>
            </c:numRef>
          </c:val>
        </c:ser>
        <c:gapWidth val="50"/>
        <c:axId val="35815165"/>
        <c:axId val="53901030"/>
      </c:barChart>
      <c:catAx>
        <c:axId val="358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81516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Y.24'!$A$9:$A$42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'Data Y.24'!$I$9:$I$42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0.07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0.017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>
                  <c:v>0.77</c:v>
                </c:pt>
                <c:pt idx="21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</c:numCache>
            </c:numRef>
          </c:val>
        </c:ser>
        <c:gapWidth val="50"/>
        <c:axId val="15347223"/>
        <c:axId val="3907280"/>
      </c:barChart>
      <c:catAx>
        <c:axId val="1534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34722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workbookViewId="0" topLeftCell="A37">
      <selection activeCell="S47" sqref="S47"/>
    </sheetView>
  </sheetViews>
  <sheetFormatPr defaultColWidth="9.33203125" defaultRowHeight="21"/>
  <cols>
    <col min="1" max="1" width="4.83203125" style="5" customWidth="1"/>
    <col min="2" max="2" width="8" style="48" customWidth="1"/>
    <col min="3" max="3" width="7.83203125" style="48" customWidth="1"/>
    <col min="4" max="4" width="7.66015625" style="107" customWidth="1"/>
    <col min="5" max="5" width="8.33203125" style="5" customWidth="1"/>
    <col min="6" max="6" width="7.83203125" style="48" customWidth="1"/>
    <col min="7" max="7" width="7.66015625" style="107" customWidth="1"/>
    <col min="8" max="9" width="8.16015625" style="48" customWidth="1"/>
    <col min="10" max="10" width="7.66015625" style="107" customWidth="1"/>
    <col min="11" max="12" width="8.16015625" style="48" customWidth="1"/>
    <col min="13" max="13" width="7.66015625" style="10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24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  <c r="X1" s="1"/>
    </row>
    <row r="2" spans="1:24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  <c r="X2" s="1"/>
    </row>
    <row r="3" spans="1:40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X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AM4" s="20"/>
      <c r="AN4" s="21"/>
    </row>
    <row r="5" spans="1:40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257.765</v>
      </c>
      <c r="R5" s="1"/>
      <c r="S5" s="1"/>
      <c r="T5" s="1"/>
      <c r="U5" s="1"/>
      <c r="V5" s="1"/>
      <c r="W5" s="1"/>
      <c r="X5" s="1"/>
      <c r="AM5" s="20"/>
      <c r="AN5" s="21"/>
    </row>
    <row r="6" spans="1:40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X6" s="1"/>
      <c r="AM6" s="20"/>
      <c r="AN6" s="21"/>
    </row>
    <row r="7" spans="1:40" s="48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X7" s="7"/>
      <c r="AM7" s="20"/>
      <c r="AN7" s="21"/>
    </row>
    <row r="8" spans="1:40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/>
      <c r="R8" s="1"/>
      <c r="S8" s="1"/>
      <c r="T8" s="1"/>
      <c r="U8" s="1"/>
      <c r="V8" s="1"/>
      <c r="W8" s="1"/>
      <c r="X8" s="1"/>
      <c r="AM8" s="20"/>
      <c r="AN8" s="21"/>
    </row>
    <row r="9" spans="1:40" ht="18" customHeight="1">
      <c r="A9" s="56">
        <v>2522</v>
      </c>
      <c r="B9" s="57">
        <f aca="true" t="shared" si="0" ref="B9:B28">$Q$5+Q9</f>
        <v>260.445</v>
      </c>
      <c r="C9" s="58">
        <v>92.2</v>
      </c>
      <c r="D9" s="59">
        <v>34827</v>
      </c>
      <c r="E9" s="60">
        <f aca="true" t="shared" si="1" ref="E9:E28">$Q$5+R9</f>
        <v>260.175</v>
      </c>
      <c r="F9" s="61">
        <v>46.9</v>
      </c>
      <c r="G9" s="62">
        <v>34915</v>
      </c>
      <c r="H9" s="57">
        <f aca="true" t="shared" si="2" ref="H9:H28">$Q$5+T9</f>
        <v>258.495</v>
      </c>
      <c r="I9" s="58">
        <v>0</v>
      </c>
      <c r="J9" s="59">
        <v>34816</v>
      </c>
      <c r="K9" s="60">
        <f aca="true" t="shared" si="3" ref="K9:K28">$Q$5+U9</f>
        <v>258.505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v>2.68</v>
      </c>
      <c r="R9" s="1">
        <v>2.41</v>
      </c>
      <c r="S9" s="1"/>
      <c r="T9" s="7">
        <v>0.73</v>
      </c>
      <c r="U9" s="7">
        <v>0.74</v>
      </c>
      <c r="V9" s="1"/>
      <c r="W9" s="1"/>
      <c r="X9" s="1"/>
      <c r="AM9" s="20"/>
      <c r="AN9" s="21"/>
    </row>
    <row r="10" spans="1:40" ht="18" customHeight="1">
      <c r="A10" s="64">
        <v>2523</v>
      </c>
      <c r="B10" s="65">
        <f t="shared" si="0"/>
        <v>263.765</v>
      </c>
      <c r="C10" s="66">
        <v>640</v>
      </c>
      <c r="D10" s="59">
        <v>34946</v>
      </c>
      <c r="E10" s="67">
        <f t="shared" si="1"/>
        <v>262.135</v>
      </c>
      <c r="F10" s="58">
        <v>265</v>
      </c>
      <c r="G10" s="68">
        <v>34946</v>
      </c>
      <c r="H10" s="57">
        <f t="shared" si="2"/>
        <v>258.515</v>
      </c>
      <c r="I10" s="58">
        <v>0</v>
      </c>
      <c r="J10" s="59">
        <v>34791</v>
      </c>
      <c r="K10" s="67">
        <f t="shared" si="3"/>
        <v>258.515</v>
      </c>
      <c r="L10" s="58">
        <v>0</v>
      </c>
      <c r="M10" s="68">
        <v>34791</v>
      </c>
      <c r="N10" s="57">
        <v>211.64</v>
      </c>
      <c r="O10" s="63">
        <v>6.711040907999999</v>
      </c>
      <c r="P10" s="1"/>
      <c r="Q10" s="7">
        <v>6</v>
      </c>
      <c r="R10" s="1">
        <v>4.37</v>
      </c>
      <c r="S10" s="1"/>
      <c r="T10" s="7">
        <v>0.75</v>
      </c>
      <c r="U10" s="7">
        <v>0.75</v>
      </c>
      <c r="V10" s="1"/>
      <c r="W10" s="1"/>
      <c r="X10" s="1"/>
      <c r="AM10" s="20"/>
      <c r="AN10" s="21"/>
    </row>
    <row r="11" spans="1:40" ht="18" customHeight="1">
      <c r="A11" s="64">
        <v>2524</v>
      </c>
      <c r="B11" s="57">
        <f t="shared" si="0"/>
        <v>262.465</v>
      </c>
      <c r="C11" s="58">
        <v>314</v>
      </c>
      <c r="D11" s="59">
        <v>34886</v>
      </c>
      <c r="E11" s="67">
        <f t="shared" si="1"/>
        <v>262.125</v>
      </c>
      <c r="F11" s="58">
        <v>263</v>
      </c>
      <c r="G11" s="68">
        <v>34886</v>
      </c>
      <c r="H11" s="57">
        <f t="shared" si="2"/>
        <v>258.66499999999996</v>
      </c>
      <c r="I11" s="58">
        <v>0</v>
      </c>
      <c r="J11" s="59">
        <v>37357</v>
      </c>
      <c r="K11" s="67">
        <f t="shared" si="3"/>
        <v>258.66499999999996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v>4.7</v>
      </c>
      <c r="R11" s="1">
        <v>4.36</v>
      </c>
      <c r="S11" s="1"/>
      <c r="T11" s="7">
        <v>0.9</v>
      </c>
      <c r="U11" s="7">
        <v>0.9</v>
      </c>
      <c r="V11" s="1"/>
      <c r="W11" s="1"/>
      <c r="X11" s="1"/>
      <c r="AM11" s="20"/>
      <c r="AN11" s="21"/>
    </row>
    <row r="12" spans="1:40" ht="18" customHeight="1">
      <c r="A12" s="64">
        <v>2525</v>
      </c>
      <c r="B12" s="57">
        <f t="shared" si="0"/>
        <v>260.97499999999997</v>
      </c>
      <c r="C12" s="58">
        <v>174</v>
      </c>
      <c r="D12" s="59">
        <v>34804</v>
      </c>
      <c r="E12" s="67">
        <f t="shared" si="1"/>
        <v>260.91499999999996</v>
      </c>
      <c r="F12" s="58">
        <v>165</v>
      </c>
      <c r="G12" s="68">
        <v>34804</v>
      </c>
      <c r="H12" s="57">
        <f t="shared" si="2"/>
        <v>258.585</v>
      </c>
      <c r="I12" s="58">
        <v>0</v>
      </c>
      <c r="J12" s="59">
        <v>34768</v>
      </c>
      <c r="K12" s="67">
        <f t="shared" si="3"/>
        <v>258.585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v>3.21</v>
      </c>
      <c r="R12" s="1">
        <v>3.15</v>
      </c>
      <c r="S12" s="1"/>
      <c r="T12" s="7">
        <v>0.82</v>
      </c>
      <c r="U12" s="7">
        <v>0.82</v>
      </c>
      <c r="V12" s="1"/>
      <c r="W12" s="1"/>
      <c r="X12" s="1"/>
      <c r="AM12" s="20"/>
      <c r="AN12" s="21"/>
    </row>
    <row r="13" spans="1:40" ht="18" customHeight="1">
      <c r="A13" s="64">
        <v>2526</v>
      </c>
      <c r="B13" s="57">
        <f t="shared" si="0"/>
        <v>263.805</v>
      </c>
      <c r="C13" s="69">
        <v>581.5</v>
      </c>
      <c r="D13" s="59">
        <v>34960</v>
      </c>
      <c r="E13" s="67">
        <f t="shared" si="1"/>
        <v>261.54499999999996</v>
      </c>
      <c r="F13" s="58">
        <v>190.3</v>
      </c>
      <c r="G13" s="68">
        <v>34960</v>
      </c>
      <c r="H13" s="57">
        <f t="shared" si="2"/>
        <v>258.585</v>
      </c>
      <c r="I13" s="58">
        <v>0</v>
      </c>
      <c r="J13" s="59">
        <v>34790</v>
      </c>
      <c r="K13" s="67">
        <f t="shared" si="3"/>
        <v>258.585</v>
      </c>
      <c r="L13" s="58">
        <v>0</v>
      </c>
      <c r="M13" s="68">
        <v>34790</v>
      </c>
      <c r="N13" s="57">
        <v>220.49</v>
      </c>
      <c r="O13" s="63">
        <v>6.991671753</v>
      </c>
      <c r="P13" s="1"/>
      <c r="Q13" s="70">
        <v>6.04</v>
      </c>
      <c r="R13" s="1">
        <v>3.78</v>
      </c>
      <c r="S13" s="1"/>
      <c r="T13" s="7">
        <v>0.82</v>
      </c>
      <c r="U13" s="7">
        <v>0.82</v>
      </c>
      <c r="V13" s="1"/>
      <c r="W13" s="1"/>
      <c r="X13" s="1"/>
      <c r="AM13" s="20"/>
      <c r="AN13" s="21"/>
    </row>
    <row r="14" spans="1:40" ht="18" customHeight="1">
      <c r="A14" s="64">
        <v>2527</v>
      </c>
      <c r="B14" s="57">
        <f t="shared" si="0"/>
        <v>261.125</v>
      </c>
      <c r="C14" s="58">
        <v>69.4</v>
      </c>
      <c r="D14" s="59">
        <v>34949</v>
      </c>
      <c r="E14" s="67">
        <f t="shared" si="1"/>
        <v>260.405</v>
      </c>
      <c r="F14" s="58">
        <v>29.8</v>
      </c>
      <c r="G14" s="68">
        <v>34949</v>
      </c>
      <c r="H14" s="57">
        <f t="shared" si="2"/>
        <v>259.085</v>
      </c>
      <c r="I14" s="58">
        <v>0</v>
      </c>
      <c r="J14" s="59">
        <v>34787</v>
      </c>
      <c r="K14" s="67">
        <f t="shared" si="3"/>
        <v>259.085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v>3.36</v>
      </c>
      <c r="R14" s="1">
        <v>2.64</v>
      </c>
      <c r="S14" s="1"/>
      <c r="T14" s="7">
        <v>1.32</v>
      </c>
      <c r="U14" s="7">
        <v>1.32</v>
      </c>
      <c r="V14" s="1"/>
      <c r="W14" s="1"/>
      <c r="X14" s="1"/>
      <c r="AM14" s="20"/>
      <c r="AN14" s="21"/>
    </row>
    <row r="15" spans="1:40" ht="18" customHeight="1">
      <c r="A15" s="64">
        <v>2528</v>
      </c>
      <c r="B15" s="57">
        <f t="shared" si="0"/>
        <v>261.28499999999997</v>
      </c>
      <c r="C15" s="58">
        <v>130.6</v>
      </c>
      <c r="D15" s="59">
        <v>34965</v>
      </c>
      <c r="E15" s="67">
        <f t="shared" si="1"/>
        <v>261.005</v>
      </c>
      <c r="F15" s="58">
        <v>92.48</v>
      </c>
      <c r="G15" s="68">
        <v>34955</v>
      </c>
      <c r="H15" s="57">
        <f t="shared" si="2"/>
        <v>259.015</v>
      </c>
      <c r="I15" s="58">
        <v>0.01</v>
      </c>
      <c r="J15" s="59">
        <v>37359</v>
      </c>
      <c r="K15" s="67">
        <f t="shared" si="3"/>
        <v>259.015</v>
      </c>
      <c r="L15" s="58">
        <v>0.01</v>
      </c>
      <c r="M15" s="68">
        <v>34799</v>
      </c>
      <c r="N15" s="57">
        <v>130.01</v>
      </c>
      <c r="O15" s="63">
        <v>4.122578097</v>
      </c>
      <c r="P15" s="1"/>
      <c r="Q15" s="7">
        <v>3.52</v>
      </c>
      <c r="R15" s="1">
        <v>3.24</v>
      </c>
      <c r="S15" s="1"/>
      <c r="T15" s="7">
        <v>1.25</v>
      </c>
      <c r="U15" s="7">
        <v>1.25</v>
      </c>
      <c r="V15" s="1"/>
      <c r="W15" s="1"/>
      <c r="X15" s="1"/>
      <c r="AM15" s="20"/>
      <c r="AN15" s="21"/>
    </row>
    <row r="16" spans="1:40" ht="18" customHeight="1">
      <c r="A16" s="64">
        <v>2529</v>
      </c>
      <c r="B16" s="57">
        <f t="shared" si="0"/>
        <v>262.485</v>
      </c>
      <c r="C16" s="58">
        <v>274.5</v>
      </c>
      <c r="D16" s="59">
        <v>34961</v>
      </c>
      <c r="E16" s="67">
        <f t="shared" si="1"/>
        <v>261.695</v>
      </c>
      <c r="F16" s="58">
        <v>149.2</v>
      </c>
      <c r="G16" s="68">
        <v>34961</v>
      </c>
      <c r="H16" s="57">
        <f t="shared" si="2"/>
        <v>259.065</v>
      </c>
      <c r="I16" s="58">
        <v>0</v>
      </c>
      <c r="J16" s="59">
        <v>34777</v>
      </c>
      <c r="K16" s="67">
        <f t="shared" si="3"/>
        <v>259.065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v>4.72</v>
      </c>
      <c r="R16" s="1">
        <v>3.93</v>
      </c>
      <c r="S16" s="1"/>
      <c r="T16" s="7">
        <v>1.3</v>
      </c>
      <c r="U16" s="7">
        <v>1.3</v>
      </c>
      <c r="V16" s="1"/>
      <c r="W16" s="1"/>
      <c r="X16" s="1"/>
      <c r="AM16" s="20"/>
      <c r="AN16" s="21"/>
    </row>
    <row r="17" spans="1:40" ht="18" customHeight="1">
      <c r="A17" s="64">
        <v>2530</v>
      </c>
      <c r="B17" s="57">
        <f t="shared" si="0"/>
        <v>261.60499999999996</v>
      </c>
      <c r="C17" s="58">
        <v>141.6</v>
      </c>
      <c r="D17" s="59">
        <v>34935</v>
      </c>
      <c r="E17" s="67">
        <f t="shared" si="1"/>
        <v>261.425</v>
      </c>
      <c r="F17" s="58">
        <v>119.2</v>
      </c>
      <c r="G17" s="68">
        <v>34935</v>
      </c>
      <c r="H17" s="57">
        <f t="shared" si="2"/>
        <v>258.965</v>
      </c>
      <c r="I17" s="58">
        <v>0</v>
      </c>
      <c r="J17" s="59">
        <v>37346</v>
      </c>
      <c r="K17" s="67">
        <f t="shared" si="3"/>
        <v>258.965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v>3.84</v>
      </c>
      <c r="R17" s="1">
        <v>3.66</v>
      </c>
      <c r="S17" s="1"/>
      <c r="T17" s="7">
        <v>1.2</v>
      </c>
      <c r="U17" s="7">
        <v>1.2</v>
      </c>
      <c r="V17" s="1"/>
      <c r="W17" s="1"/>
      <c r="X17" s="1"/>
      <c r="AM17" s="20"/>
      <c r="AN17" s="21"/>
    </row>
    <row r="18" spans="1:40" ht="18" customHeight="1">
      <c r="A18" s="64">
        <v>2531</v>
      </c>
      <c r="B18" s="57">
        <f t="shared" si="0"/>
        <v>261.865</v>
      </c>
      <c r="C18" s="58">
        <v>180</v>
      </c>
      <c r="D18" s="59">
        <v>34915</v>
      </c>
      <c r="E18" s="67">
        <f t="shared" si="1"/>
        <v>261.41499999999996</v>
      </c>
      <c r="F18" s="58">
        <v>118</v>
      </c>
      <c r="G18" s="68">
        <v>34925</v>
      </c>
      <c r="H18" s="57">
        <f t="shared" si="2"/>
        <v>258.425</v>
      </c>
      <c r="I18" s="58">
        <v>1.6</v>
      </c>
      <c r="J18" s="59">
        <v>37378</v>
      </c>
      <c r="K18" s="67">
        <f t="shared" si="3"/>
        <v>258.905</v>
      </c>
      <c r="L18" s="58">
        <v>0</v>
      </c>
      <c r="M18" s="68">
        <v>34757</v>
      </c>
      <c r="N18" s="57">
        <v>127.47</v>
      </c>
      <c r="O18" s="63">
        <v>4.042035458999999</v>
      </c>
      <c r="P18" s="1"/>
      <c r="Q18" s="7">
        <v>4.1</v>
      </c>
      <c r="R18" s="1">
        <v>3.65</v>
      </c>
      <c r="S18" s="1"/>
      <c r="T18" s="7">
        <v>0.66</v>
      </c>
      <c r="U18" s="7">
        <v>1.14</v>
      </c>
      <c r="V18" s="1"/>
      <c r="W18" s="1"/>
      <c r="X18" s="1"/>
      <c r="AM18" s="20"/>
      <c r="AN18" s="21"/>
    </row>
    <row r="19" spans="1:40" ht="18" customHeight="1">
      <c r="A19" s="64">
        <v>2539</v>
      </c>
      <c r="B19" s="57">
        <f t="shared" si="0"/>
        <v>261.515</v>
      </c>
      <c r="C19" s="58">
        <v>72.5</v>
      </c>
      <c r="D19" s="59">
        <v>36404</v>
      </c>
      <c r="E19" s="67">
        <f t="shared" si="1"/>
        <v>261.315</v>
      </c>
      <c r="F19" s="58">
        <v>63.2</v>
      </c>
      <c r="G19" s="68">
        <v>36404</v>
      </c>
      <c r="H19" s="57">
        <f t="shared" si="2"/>
        <v>259.055</v>
      </c>
      <c r="I19" s="58">
        <v>0.07</v>
      </c>
      <c r="J19" s="59">
        <v>36189</v>
      </c>
      <c r="K19" s="67">
        <f t="shared" si="3"/>
        <v>259.055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v>3.75</v>
      </c>
      <c r="R19" s="1">
        <v>3.55</v>
      </c>
      <c r="S19" s="1"/>
      <c r="T19" s="7">
        <v>1.29</v>
      </c>
      <c r="U19" s="7">
        <v>1.29</v>
      </c>
      <c r="V19" s="1"/>
      <c r="W19" s="1"/>
      <c r="X19" s="1"/>
      <c r="AM19" s="20"/>
      <c r="AN19" s="21"/>
    </row>
    <row r="20" spans="1:40" ht="18" customHeight="1">
      <c r="A20" s="64">
        <v>2540</v>
      </c>
      <c r="B20" s="57">
        <f t="shared" si="0"/>
        <v>262.835</v>
      </c>
      <c r="C20" s="58">
        <v>200.9</v>
      </c>
      <c r="D20" s="59">
        <v>36431</v>
      </c>
      <c r="E20" s="67">
        <f t="shared" si="1"/>
        <v>262.185</v>
      </c>
      <c r="F20" s="58">
        <v>129.5</v>
      </c>
      <c r="G20" s="68">
        <v>36431</v>
      </c>
      <c r="H20" s="57">
        <f t="shared" si="2"/>
        <v>258.995</v>
      </c>
      <c r="I20" s="58">
        <v>0</v>
      </c>
      <c r="J20" s="59">
        <v>36244</v>
      </c>
      <c r="K20" s="67">
        <f t="shared" si="3"/>
        <v>258.995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v>5.07</v>
      </c>
      <c r="R20" s="1">
        <v>4.42</v>
      </c>
      <c r="S20" s="1"/>
      <c r="T20" s="7">
        <v>1.23</v>
      </c>
      <c r="U20" s="7">
        <v>1.23</v>
      </c>
      <c r="V20" s="1"/>
      <c r="W20" s="1"/>
      <c r="X20" s="1"/>
      <c r="AM20" s="20"/>
      <c r="AN20" s="71"/>
    </row>
    <row r="21" spans="1:40" ht="18" customHeight="1">
      <c r="A21" s="64">
        <v>2541</v>
      </c>
      <c r="B21" s="57">
        <f t="shared" si="0"/>
        <v>261.745</v>
      </c>
      <c r="C21" s="58">
        <v>86.36</v>
      </c>
      <c r="D21" s="59">
        <v>36413</v>
      </c>
      <c r="E21" s="67">
        <f t="shared" si="1"/>
        <v>261.405</v>
      </c>
      <c r="F21" s="58">
        <v>66.34</v>
      </c>
      <c r="G21" s="68">
        <v>36413</v>
      </c>
      <c r="H21" s="57">
        <f t="shared" si="2"/>
        <v>258.265</v>
      </c>
      <c r="I21" s="58">
        <v>0</v>
      </c>
      <c r="J21" s="59">
        <v>36181</v>
      </c>
      <c r="K21" s="67">
        <f t="shared" si="3"/>
        <v>258.28499999999997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v>3.98</v>
      </c>
      <c r="R21" s="1">
        <v>3.64</v>
      </c>
      <c r="S21" s="1"/>
      <c r="T21" s="70">
        <v>0.5</v>
      </c>
      <c r="U21" s="7">
        <v>0.52</v>
      </c>
      <c r="V21" s="1"/>
      <c r="W21" s="1"/>
      <c r="X21" s="1"/>
      <c r="AM21" s="20"/>
      <c r="AN21" s="71"/>
    </row>
    <row r="22" spans="1:40" ht="18" customHeight="1">
      <c r="A22" s="64">
        <v>2542</v>
      </c>
      <c r="B22" s="57">
        <f t="shared" si="0"/>
        <v>262.315</v>
      </c>
      <c r="C22" s="58">
        <v>164.8</v>
      </c>
      <c r="D22" s="59">
        <v>37154</v>
      </c>
      <c r="E22" s="67">
        <f t="shared" si="1"/>
        <v>262.065</v>
      </c>
      <c r="F22" s="58">
        <v>131.6</v>
      </c>
      <c r="G22" s="68">
        <v>37150</v>
      </c>
      <c r="H22" s="57">
        <f t="shared" si="2"/>
        <v>258.965</v>
      </c>
      <c r="I22" s="58">
        <v>0.04</v>
      </c>
      <c r="J22" s="59">
        <v>36982</v>
      </c>
      <c r="K22" s="67">
        <f t="shared" si="3"/>
        <v>258.965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v>4.55</v>
      </c>
      <c r="R22" s="7">
        <v>4.3</v>
      </c>
      <c r="S22" s="1"/>
      <c r="T22" s="7">
        <v>1.2</v>
      </c>
      <c r="U22" s="7">
        <v>1.2</v>
      </c>
      <c r="V22" s="1"/>
      <c r="W22" s="1"/>
      <c r="X22" s="1"/>
      <c r="AM22" s="20"/>
      <c r="AN22" s="21"/>
    </row>
    <row r="23" spans="1:40" ht="18" customHeight="1">
      <c r="A23" s="64">
        <v>2543</v>
      </c>
      <c r="B23" s="57">
        <f t="shared" si="0"/>
        <v>261.375</v>
      </c>
      <c r="C23" s="58">
        <v>54.4</v>
      </c>
      <c r="D23" s="59">
        <v>37129</v>
      </c>
      <c r="E23" s="67">
        <f t="shared" si="1"/>
        <v>261.005</v>
      </c>
      <c r="F23" s="58">
        <v>39.84</v>
      </c>
      <c r="G23" s="68">
        <v>37129</v>
      </c>
      <c r="H23" s="57">
        <f t="shared" si="2"/>
        <v>259.185</v>
      </c>
      <c r="I23" s="58">
        <v>0.017</v>
      </c>
      <c r="J23" s="59">
        <v>36993</v>
      </c>
      <c r="K23" s="67">
        <f t="shared" si="3"/>
        <v>259.185</v>
      </c>
      <c r="L23" s="58">
        <v>0.017</v>
      </c>
      <c r="M23" s="68">
        <v>36993</v>
      </c>
      <c r="N23" s="57">
        <v>120.399</v>
      </c>
      <c r="O23" s="63">
        <v>3.818</v>
      </c>
      <c r="P23" s="1"/>
      <c r="Q23" s="7">
        <v>3.61</v>
      </c>
      <c r="R23" s="1">
        <v>3.24</v>
      </c>
      <c r="S23" s="1"/>
      <c r="T23" s="7">
        <v>1.42</v>
      </c>
      <c r="U23" s="7">
        <v>1.42</v>
      </c>
      <c r="V23" s="1"/>
      <c r="W23" s="1"/>
      <c r="X23" s="1"/>
      <c r="AM23" s="20"/>
      <c r="AN23" s="21"/>
    </row>
    <row r="24" spans="1:40" ht="18" customHeight="1">
      <c r="A24" s="64">
        <v>2544</v>
      </c>
      <c r="B24" s="57">
        <f t="shared" si="0"/>
        <v>262.525</v>
      </c>
      <c r="C24" s="11">
        <v>178</v>
      </c>
      <c r="D24" s="59">
        <v>37480</v>
      </c>
      <c r="E24" s="67">
        <f t="shared" si="1"/>
        <v>262.28499999999997</v>
      </c>
      <c r="F24" s="58">
        <v>152.1</v>
      </c>
      <c r="G24" s="68">
        <v>37480</v>
      </c>
      <c r="H24" s="57">
        <f t="shared" si="2"/>
        <v>259.04499999999996</v>
      </c>
      <c r="I24" s="58">
        <v>0</v>
      </c>
      <c r="J24" s="59">
        <v>37346</v>
      </c>
      <c r="K24" s="67">
        <f t="shared" si="3"/>
        <v>259.04499999999996</v>
      </c>
      <c r="L24" s="58">
        <v>0</v>
      </c>
      <c r="M24" s="68">
        <v>37346</v>
      </c>
      <c r="N24" s="57">
        <v>211.531</v>
      </c>
      <c r="O24" s="72">
        <v>7.02</v>
      </c>
      <c r="P24" s="1"/>
      <c r="Q24" s="7">
        <v>4.76</v>
      </c>
      <c r="R24" s="1">
        <v>4.52</v>
      </c>
      <c r="S24" s="1"/>
      <c r="T24" s="7">
        <v>1.28</v>
      </c>
      <c r="U24" s="7">
        <v>1.28</v>
      </c>
      <c r="V24" s="1"/>
      <c r="W24" s="1"/>
      <c r="X24" s="1"/>
      <c r="AM24" s="20"/>
      <c r="AN24" s="71"/>
    </row>
    <row r="25" spans="1:40" ht="18" customHeight="1">
      <c r="A25" s="64">
        <v>2545</v>
      </c>
      <c r="B25" s="57">
        <f t="shared" si="0"/>
        <v>261.755</v>
      </c>
      <c r="C25" s="73">
        <v>111.45</v>
      </c>
      <c r="D25" s="59">
        <v>37508</v>
      </c>
      <c r="E25" s="67">
        <f t="shared" si="1"/>
        <v>261.455</v>
      </c>
      <c r="F25" s="58">
        <v>81.3</v>
      </c>
      <c r="G25" s="68">
        <v>37508</v>
      </c>
      <c r="H25" s="57">
        <f t="shared" si="2"/>
        <v>259.015</v>
      </c>
      <c r="I25" s="74">
        <v>0.02</v>
      </c>
      <c r="J25" s="59">
        <v>37355</v>
      </c>
      <c r="K25" s="67">
        <f t="shared" si="3"/>
        <v>259.015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v>3.99</v>
      </c>
      <c r="R25" s="1">
        <v>3.69</v>
      </c>
      <c r="S25" s="1"/>
      <c r="T25" s="7">
        <v>1.25</v>
      </c>
      <c r="U25" s="7">
        <v>1.25</v>
      </c>
      <c r="V25" s="1"/>
      <c r="W25" s="1"/>
      <c r="X25" s="1"/>
      <c r="AM25" s="20"/>
      <c r="AN25" s="75"/>
    </row>
    <row r="26" spans="1:40" ht="18" customHeight="1">
      <c r="A26" s="64">
        <v>2546</v>
      </c>
      <c r="B26" s="57">
        <f t="shared" si="0"/>
        <v>262.97499999999997</v>
      </c>
      <c r="C26" s="73">
        <v>193.67</v>
      </c>
      <c r="D26" s="59">
        <v>38244</v>
      </c>
      <c r="E26" s="67">
        <f t="shared" si="1"/>
        <v>262.685</v>
      </c>
      <c r="F26" s="58">
        <v>162.6</v>
      </c>
      <c r="G26" s="68">
        <v>38244</v>
      </c>
      <c r="H26" s="57">
        <f t="shared" si="2"/>
        <v>259.115</v>
      </c>
      <c r="I26" s="58">
        <v>0.02</v>
      </c>
      <c r="J26" s="68">
        <v>38068</v>
      </c>
      <c r="K26" s="67">
        <f t="shared" si="3"/>
        <v>259.115</v>
      </c>
      <c r="L26" s="58">
        <v>0.02</v>
      </c>
      <c r="M26" s="68">
        <v>38068</v>
      </c>
      <c r="N26" s="76">
        <v>123.498</v>
      </c>
      <c r="O26" s="72">
        <v>3.91</v>
      </c>
      <c r="P26" s="1"/>
      <c r="Q26" s="7">
        <v>5.21</v>
      </c>
      <c r="R26" s="1">
        <v>4.92</v>
      </c>
      <c r="S26" s="1"/>
      <c r="T26" s="7">
        <v>1.35</v>
      </c>
      <c r="U26" s="7">
        <v>1.35</v>
      </c>
      <c r="V26" s="1"/>
      <c r="W26" s="1"/>
      <c r="X26" s="1"/>
      <c r="AM26" s="20"/>
      <c r="AN26" s="77"/>
    </row>
    <row r="27" spans="1:40" ht="18" customHeight="1">
      <c r="A27" s="64">
        <v>2547</v>
      </c>
      <c r="B27" s="57">
        <f t="shared" si="0"/>
        <v>261.975</v>
      </c>
      <c r="C27" s="73">
        <v>116.33</v>
      </c>
      <c r="D27" s="59">
        <v>38245</v>
      </c>
      <c r="E27" s="67">
        <f t="shared" si="1"/>
        <v>261.325</v>
      </c>
      <c r="F27" s="58">
        <v>67.45</v>
      </c>
      <c r="G27" s="68">
        <v>38245</v>
      </c>
      <c r="H27" s="57">
        <f t="shared" si="2"/>
        <v>259.085</v>
      </c>
      <c r="I27" s="58">
        <v>0.18</v>
      </c>
      <c r="J27" s="68">
        <v>38078</v>
      </c>
      <c r="K27" s="67">
        <f t="shared" si="3"/>
        <v>259.085</v>
      </c>
      <c r="L27" s="58">
        <v>0.18</v>
      </c>
      <c r="M27" s="68">
        <v>38078</v>
      </c>
      <c r="N27" s="76">
        <v>156.63</v>
      </c>
      <c r="O27" s="72">
        <v>4.97</v>
      </c>
      <c r="P27" s="1"/>
      <c r="Q27" s="7">
        <v>4.210000000000036</v>
      </c>
      <c r="R27" s="1">
        <v>3.56</v>
      </c>
      <c r="S27" s="1"/>
      <c r="T27" s="7">
        <v>1.3199999999999932</v>
      </c>
      <c r="U27" s="7">
        <v>1.3199999999999932</v>
      </c>
      <c r="V27" s="1"/>
      <c r="W27" s="1"/>
      <c r="X27" s="1"/>
      <c r="AM27" s="20"/>
      <c r="AN27" s="78"/>
    </row>
    <row r="28" spans="1:24" ht="18" customHeight="1">
      <c r="A28" s="64">
        <v>2548</v>
      </c>
      <c r="B28" s="57">
        <f t="shared" si="0"/>
        <v>262.28499999999997</v>
      </c>
      <c r="C28" s="58">
        <v>128.4</v>
      </c>
      <c r="D28" s="68">
        <v>38988</v>
      </c>
      <c r="E28" s="67">
        <f t="shared" si="1"/>
        <v>263.995</v>
      </c>
      <c r="F28" s="58">
        <v>102.5</v>
      </c>
      <c r="G28" s="68">
        <v>38988</v>
      </c>
      <c r="H28" s="57">
        <f t="shared" si="2"/>
        <v>259.155</v>
      </c>
      <c r="I28" s="58">
        <v>0.32</v>
      </c>
      <c r="J28" s="68">
        <v>38730</v>
      </c>
      <c r="K28" s="67">
        <f t="shared" si="3"/>
        <v>259.155</v>
      </c>
      <c r="L28" s="58">
        <v>0.32</v>
      </c>
      <c r="M28" s="68">
        <v>38730</v>
      </c>
      <c r="N28" s="57">
        <v>132.219648</v>
      </c>
      <c r="O28" s="63">
        <v>4.192657534246576</v>
      </c>
      <c r="P28" s="1"/>
      <c r="Q28" s="7">
        <v>4.52</v>
      </c>
      <c r="R28" s="1">
        <v>6.23</v>
      </c>
      <c r="S28" s="1"/>
      <c r="T28" s="7">
        <v>1.39</v>
      </c>
      <c r="U28" s="7">
        <v>1.39</v>
      </c>
      <c r="V28" s="1"/>
      <c r="W28" s="1"/>
      <c r="X28" s="1"/>
    </row>
    <row r="29" spans="1:24" ht="18" customHeight="1">
      <c r="A29" s="64">
        <v>2549</v>
      </c>
      <c r="B29" s="57">
        <f>5.24+Q5</f>
        <v>263.005</v>
      </c>
      <c r="C29" s="11">
        <v>187.2</v>
      </c>
      <c r="D29" s="59">
        <v>232</v>
      </c>
      <c r="E29" s="67">
        <f>4.49+Q5</f>
        <v>262.255</v>
      </c>
      <c r="F29" s="58">
        <v>121.5</v>
      </c>
      <c r="G29" s="68">
        <v>38948</v>
      </c>
      <c r="H29" s="76">
        <f>1.5+Q5</f>
        <v>259.265</v>
      </c>
      <c r="I29" s="74">
        <v>0.77</v>
      </c>
      <c r="J29" s="59">
        <v>131</v>
      </c>
      <c r="K29" s="79">
        <f>1.5+Q5</f>
        <v>259.265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f aca="true" t="shared" si="4" ref="Q29:Q39">B29-$Q$5</f>
        <v>5.240000000000009</v>
      </c>
      <c r="R29" s="1"/>
      <c r="S29" s="1"/>
      <c r="T29" s="7">
        <v>1.5</v>
      </c>
      <c r="U29" s="1"/>
      <c r="V29" s="1"/>
      <c r="W29" s="1"/>
      <c r="X29" s="1"/>
    </row>
    <row r="30" spans="1:24" ht="18" customHeight="1">
      <c r="A30" s="64">
        <v>2550</v>
      </c>
      <c r="B30" s="57">
        <v>261.355</v>
      </c>
      <c r="C30" s="73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6">
        <f>Q5+1.32</f>
        <v>259.085</v>
      </c>
      <c r="I30" s="74">
        <v>0.45</v>
      </c>
      <c r="J30" s="59">
        <v>355</v>
      </c>
      <c r="K30" s="79">
        <f>Q5+1.32</f>
        <v>259.085</v>
      </c>
      <c r="L30" s="74">
        <v>0.45</v>
      </c>
      <c r="M30" s="68">
        <v>355</v>
      </c>
      <c r="N30" s="76">
        <v>168.32</v>
      </c>
      <c r="O30" s="63">
        <f aca="true" t="shared" si="5" ref="O30:O39">N30*0.0317097</f>
        <v>5.3373767039999995</v>
      </c>
      <c r="P30" s="1"/>
      <c r="Q30" s="7">
        <f t="shared" si="4"/>
        <v>3.590000000000032</v>
      </c>
      <c r="R30" s="1"/>
      <c r="S30" s="1"/>
      <c r="T30" s="1">
        <v>1.32</v>
      </c>
      <c r="U30" s="1"/>
      <c r="V30" s="1"/>
      <c r="W30" s="1"/>
      <c r="X30" s="1"/>
    </row>
    <row r="31" spans="1:24" ht="18" customHeight="1">
      <c r="A31" s="64">
        <v>2551</v>
      </c>
      <c r="B31" s="80">
        <v>262.76</v>
      </c>
      <c r="C31" s="81">
        <v>312.4</v>
      </c>
      <c r="D31" s="59">
        <v>245</v>
      </c>
      <c r="E31" s="82">
        <v>261.94</v>
      </c>
      <c r="F31" s="81">
        <v>176.6</v>
      </c>
      <c r="G31" s="68">
        <v>38961</v>
      </c>
      <c r="H31" s="80">
        <v>259.1</v>
      </c>
      <c r="I31" s="81">
        <v>0.2</v>
      </c>
      <c r="J31" s="59">
        <v>336</v>
      </c>
      <c r="K31" s="82">
        <v>259.1</v>
      </c>
      <c r="L31" s="81">
        <v>0.2</v>
      </c>
      <c r="M31" s="68">
        <v>336</v>
      </c>
      <c r="N31" s="80">
        <v>201.75</v>
      </c>
      <c r="O31" s="63">
        <f t="shared" si="5"/>
        <v>6.397431975</v>
      </c>
      <c r="P31" s="1"/>
      <c r="Q31" s="7">
        <f t="shared" si="4"/>
        <v>4.9950000000000045</v>
      </c>
      <c r="R31" s="1"/>
      <c r="S31" s="1"/>
      <c r="T31" s="7">
        <f aca="true" t="shared" si="6" ref="T31:T40">H31-$Q$5</f>
        <v>1.3350000000000364</v>
      </c>
      <c r="U31" s="1"/>
      <c r="V31" s="1"/>
      <c r="W31" s="1"/>
      <c r="X31" s="1"/>
    </row>
    <row r="32" spans="1:24" ht="18" customHeight="1">
      <c r="A32" s="83">
        <v>2552</v>
      </c>
      <c r="B32" s="84">
        <v>261.225</v>
      </c>
      <c r="C32" s="85">
        <v>10.14</v>
      </c>
      <c r="D32" s="86">
        <v>261</v>
      </c>
      <c r="E32" s="87">
        <v>260.88</v>
      </c>
      <c r="F32" s="85">
        <v>7.36</v>
      </c>
      <c r="G32" s="88">
        <v>38977</v>
      </c>
      <c r="H32" s="84">
        <v>259.045</v>
      </c>
      <c r="I32" s="85">
        <v>0.06</v>
      </c>
      <c r="J32" s="86">
        <v>56</v>
      </c>
      <c r="K32" s="87">
        <v>259.06</v>
      </c>
      <c r="L32" s="85">
        <v>0.06</v>
      </c>
      <c r="M32" s="88">
        <v>56</v>
      </c>
      <c r="N32" s="84">
        <v>52.88</v>
      </c>
      <c r="O32" s="89">
        <f t="shared" si="5"/>
        <v>1.676808936</v>
      </c>
      <c r="P32" s="1"/>
      <c r="Q32" s="7">
        <f t="shared" si="4"/>
        <v>3.4600000000000364</v>
      </c>
      <c r="R32" s="1"/>
      <c r="S32" s="1"/>
      <c r="T32" s="7">
        <f t="shared" si="6"/>
        <v>1.2800000000000296</v>
      </c>
      <c r="U32" s="1"/>
      <c r="V32" s="1"/>
      <c r="W32" s="1"/>
      <c r="X32" s="1"/>
    </row>
    <row r="33" spans="1:24" ht="18" customHeight="1">
      <c r="A33" s="64">
        <v>2553</v>
      </c>
      <c r="B33" s="80">
        <v>262.64</v>
      </c>
      <c r="C33" s="81">
        <v>160.37</v>
      </c>
      <c r="D33" s="59">
        <v>259</v>
      </c>
      <c r="E33" s="82">
        <v>261.61</v>
      </c>
      <c r="F33" s="81">
        <v>89.65</v>
      </c>
      <c r="G33" s="68">
        <v>259</v>
      </c>
      <c r="H33" s="80">
        <v>258.985</v>
      </c>
      <c r="I33" s="81">
        <v>0.02</v>
      </c>
      <c r="J33" s="59">
        <v>40298</v>
      </c>
      <c r="K33" s="82">
        <v>258.991</v>
      </c>
      <c r="L33" s="81">
        <v>0.02</v>
      </c>
      <c r="M33" s="68">
        <v>40298</v>
      </c>
      <c r="N33" s="80">
        <v>178.66</v>
      </c>
      <c r="O33" s="63">
        <f t="shared" si="5"/>
        <v>5.665255002</v>
      </c>
      <c r="P33" s="1"/>
      <c r="Q33" s="7">
        <f t="shared" si="4"/>
        <v>4.875</v>
      </c>
      <c r="R33" s="1"/>
      <c r="S33" s="1"/>
      <c r="T33" s="7">
        <f t="shared" si="6"/>
        <v>1.2200000000000273</v>
      </c>
      <c r="U33" s="1"/>
      <c r="V33" s="1"/>
      <c r="W33" s="1"/>
      <c r="X33" s="1"/>
    </row>
    <row r="34" spans="1:24" ht="18" customHeight="1">
      <c r="A34" s="64">
        <v>2554</v>
      </c>
      <c r="B34" s="80">
        <v>263.305</v>
      </c>
      <c r="C34" s="81">
        <v>244.93</v>
      </c>
      <c r="D34" s="59">
        <v>40720</v>
      </c>
      <c r="E34" s="82">
        <v>262.954</v>
      </c>
      <c r="F34" s="81">
        <v>211</v>
      </c>
      <c r="G34" s="68">
        <v>40720</v>
      </c>
      <c r="H34" s="80">
        <v>259.515</v>
      </c>
      <c r="I34" s="81">
        <v>0.6</v>
      </c>
      <c r="J34" s="59">
        <v>40594</v>
      </c>
      <c r="K34" s="82">
        <v>259.525</v>
      </c>
      <c r="L34" s="81">
        <v>1</v>
      </c>
      <c r="M34" s="68">
        <v>40594</v>
      </c>
      <c r="N34" s="80">
        <v>506.76</v>
      </c>
      <c r="O34" s="63">
        <f t="shared" si="5"/>
        <v>16.069207572</v>
      </c>
      <c r="P34" s="1"/>
      <c r="Q34" s="7">
        <f t="shared" si="4"/>
        <v>5.5400000000000205</v>
      </c>
      <c r="R34" s="1"/>
      <c r="S34" s="1"/>
      <c r="T34" s="7">
        <f t="shared" si="6"/>
        <v>1.75</v>
      </c>
      <c r="U34" s="1"/>
      <c r="V34" s="1"/>
      <c r="W34" s="1"/>
      <c r="X34" s="1"/>
    </row>
    <row r="35" spans="1:24" ht="18" customHeight="1">
      <c r="A35" s="64">
        <v>2555</v>
      </c>
      <c r="B35" s="80">
        <v>262.615</v>
      </c>
      <c r="C35" s="81">
        <v>222.6</v>
      </c>
      <c r="D35" s="59">
        <v>41114</v>
      </c>
      <c r="E35" s="82">
        <v>261.578</v>
      </c>
      <c r="F35" s="81">
        <v>104.1</v>
      </c>
      <c r="G35" s="68">
        <v>41114</v>
      </c>
      <c r="H35" s="80">
        <v>259.465</v>
      </c>
      <c r="I35" s="81">
        <v>1.35</v>
      </c>
      <c r="J35" s="59">
        <v>41209</v>
      </c>
      <c r="K35" s="82">
        <v>259.485</v>
      </c>
      <c r="L35" s="81">
        <v>1.45</v>
      </c>
      <c r="M35" s="68">
        <v>41208</v>
      </c>
      <c r="N35" s="80">
        <v>189.76</v>
      </c>
      <c r="O35" s="90">
        <f t="shared" si="5"/>
        <v>6.017232672</v>
      </c>
      <c r="P35" s="1"/>
      <c r="Q35" s="1">
        <f t="shared" si="4"/>
        <v>4.850000000000023</v>
      </c>
      <c r="R35" s="1"/>
      <c r="S35" s="1"/>
      <c r="T35" s="7">
        <f t="shared" si="6"/>
        <v>1.6999999999999886</v>
      </c>
      <c r="U35" s="1"/>
      <c r="V35" s="1"/>
      <c r="W35" s="1"/>
      <c r="X35" s="1"/>
    </row>
    <row r="36" spans="1:24" ht="18" customHeight="1">
      <c r="A36" s="64">
        <v>2556</v>
      </c>
      <c r="B36" s="80">
        <v>261.6</v>
      </c>
      <c r="C36" s="81">
        <v>102.3</v>
      </c>
      <c r="D36" s="59">
        <v>41496</v>
      </c>
      <c r="E36" s="82">
        <v>261.57</v>
      </c>
      <c r="F36" s="81">
        <v>99.55</v>
      </c>
      <c r="G36" s="68">
        <v>41496</v>
      </c>
      <c r="H36" s="80">
        <v>259.3</v>
      </c>
      <c r="I36" s="81">
        <v>0.15</v>
      </c>
      <c r="J36" s="59">
        <v>41364</v>
      </c>
      <c r="K36" s="82">
        <v>259.3</v>
      </c>
      <c r="L36" s="81">
        <v>0.15</v>
      </c>
      <c r="M36" s="68">
        <v>41364</v>
      </c>
      <c r="N36" s="80">
        <v>90.9</v>
      </c>
      <c r="O36" s="90">
        <f t="shared" si="5"/>
        <v>2.8824117300000003</v>
      </c>
      <c r="P36" s="1"/>
      <c r="Q36" s="7">
        <f t="shared" si="4"/>
        <v>3.8350000000000364</v>
      </c>
      <c r="R36" s="1"/>
      <c r="S36" s="1"/>
      <c r="T36" s="7">
        <f t="shared" si="6"/>
        <v>1.535000000000025</v>
      </c>
      <c r="U36" s="1"/>
      <c r="V36" s="1"/>
      <c r="W36" s="1"/>
      <c r="X36" s="1"/>
    </row>
    <row r="37" spans="1:24" ht="18" customHeight="1">
      <c r="A37" s="64">
        <v>2557</v>
      </c>
      <c r="B37" s="80">
        <v>262.065</v>
      </c>
      <c r="C37" s="81">
        <v>98.7</v>
      </c>
      <c r="D37" s="59">
        <v>41847</v>
      </c>
      <c r="E37" s="82">
        <v>261.868</v>
      </c>
      <c r="F37" s="81">
        <v>87.02</v>
      </c>
      <c r="G37" s="68">
        <v>41847</v>
      </c>
      <c r="H37" s="80">
        <v>259.265</v>
      </c>
      <c r="I37" s="81">
        <v>0</v>
      </c>
      <c r="J37" s="59">
        <v>41674</v>
      </c>
      <c r="K37" s="82">
        <v>259.295</v>
      </c>
      <c r="L37" s="81">
        <v>0</v>
      </c>
      <c r="M37" s="68">
        <v>41673</v>
      </c>
      <c r="N37" s="80">
        <v>164.88</v>
      </c>
      <c r="O37" s="90">
        <f t="shared" si="5"/>
        <v>5.2282953359999995</v>
      </c>
      <c r="P37" s="1"/>
      <c r="Q37" s="7">
        <f t="shared" si="4"/>
        <v>4.300000000000011</v>
      </c>
      <c r="R37" s="1"/>
      <c r="S37" s="1"/>
      <c r="T37" s="7">
        <f t="shared" si="6"/>
        <v>1.5</v>
      </c>
      <c r="U37" s="1"/>
      <c r="V37" s="1"/>
      <c r="W37" s="1"/>
      <c r="X37" s="1"/>
    </row>
    <row r="38" spans="1:24" ht="18" customHeight="1">
      <c r="A38" s="64">
        <v>2558</v>
      </c>
      <c r="B38" s="80">
        <v>260.725</v>
      </c>
      <c r="C38" s="81">
        <v>37.98</v>
      </c>
      <c r="D38" s="59">
        <v>42262</v>
      </c>
      <c r="E38" s="82">
        <v>260.48</v>
      </c>
      <c r="F38" s="81">
        <v>24.8</v>
      </c>
      <c r="G38" s="68">
        <v>42266</v>
      </c>
      <c r="H38" s="80">
        <v>258.675</v>
      </c>
      <c r="I38" s="81">
        <v>0</v>
      </c>
      <c r="J38" s="59">
        <v>42363</v>
      </c>
      <c r="K38" s="82">
        <v>258.68</v>
      </c>
      <c r="L38" s="81">
        <v>0</v>
      </c>
      <c r="M38" s="68">
        <v>42363</v>
      </c>
      <c r="N38" s="80">
        <v>55.02</v>
      </c>
      <c r="O38" s="90">
        <f t="shared" si="5"/>
        <v>1.744667694</v>
      </c>
      <c r="P38" s="1"/>
      <c r="Q38" s="7">
        <f t="shared" si="4"/>
        <v>2.9600000000000364</v>
      </c>
      <c r="R38" s="1"/>
      <c r="S38" s="1"/>
      <c r="T38" s="1">
        <f t="shared" si="6"/>
        <v>0.910000000000025</v>
      </c>
      <c r="U38" s="1"/>
      <c r="V38" s="1"/>
      <c r="W38" s="1"/>
      <c r="X38" s="1"/>
    </row>
    <row r="39" spans="1:24" ht="18" customHeight="1">
      <c r="A39" s="64">
        <v>2559</v>
      </c>
      <c r="B39" s="80">
        <v>261.305</v>
      </c>
      <c r="C39" s="81">
        <v>136.4</v>
      </c>
      <c r="D39" s="59">
        <v>42625</v>
      </c>
      <c r="E39" s="82">
        <v>260.978</v>
      </c>
      <c r="F39" s="81">
        <v>95</v>
      </c>
      <c r="G39" s="68">
        <v>42625</v>
      </c>
      <c r="H39" s="80">
        <v>258.765</v>
      </c>
      <c r="I39" s="81">
        <v>0.03</v>
      </c>
      <c r="J39" s="59">
        <v>42487</v>
      </c>
      <c r="K39" s="82">
        <v>258.768</v>
      </c>
      <c r="L39" s="81">
        <v>0.03</v>
      </c>
      <c r="M39" s="68">
        <v>42487</v>
      </c>
      <c r="N39" s="80">
        <v>161.98</v>
      </c>
      <c r="O39" s="90">
        <f t="shared" si="5"/>
        <v>5.136337205999999</v>
      </c>
      <c r="P39" s="1"/>
      <c r="Q39" s="7">
        <f t="shared" si="4"/>
        <v>3.5400000000000205</v>
      </c>
      <c r="R39" s="1"/>
      <c r="S39" s="1"/>
      <c r="T39" s="7">
        <f t="shared" si="6"/>
        <v>1</v>
      </c>
      <c r="U39" s="1"/>
      <c r="V39" s="1"/>
      <c r="W39" s="1"/>
      <c r="X39" s="1"/>
    </row>
    <row r="40" spans="1:24" ht="18" customHeight="1">
      <c r="A40" s="64">
        <v>2560</v>
      </c>
      <c r="B40" s="80">
        <v>262.52</v>
      </c>
      <c r="C40" s="81">
        <v>210</v>
      </c>
      <c r="D40" s="59">
        <v>43299</v>
      </c>
      <c r="E40" s="82">
        <v>262.22</v>
      </c>
      <c r="F40" s="81">
        <v>147.6</v>
      </c>
      <c r="G40" s="68">
        <v>43299</v>
      </c>
      <c r="H40" s="80">
        <v>259.27</v>
      </c>
      <c r="I40" s="81">
        <v>0.01</v>
      </c>
      <c r="J40" s="59">
        <v>43191</v>
      </c>
      <c r="K40" s="82">
        <v>259.42</v>
      </c>
      <c r="L40" s="81">
        <v>0.02</v>
      </c>
      <c r="M40" s="68">
        <v>43191</v>
      </c>
      <c r="N40" s="80">
        <v>236.35</v>
      </c>
      <c r="O40" s="90">
        <v>7.49</v>
      </c>
      <c r="P40" s="1"/>
      <c r="Q40" s="7">
        <v>4.75</v>
      </c>
      <c r="R40" s="1"/>
      <c r="S40" s="1"/>
      <c r="T40" s="7">
        <f t="shared" si="6"/>
        <v>1.5049999999999955</v>
      </c>
      <c r="U40" s="1"/>
      <c r="V40" s="1"/>
      <c r="W40" s="1"/>
      <c r="X40" s="1"/>
    </row>
    <row r="41" spans="1:24" ht="18" customHeight="1">
      <c r="A41" s="64">
        <v>2561</v>
      </c>
      <c r="B41" s="80">
        <v>262.71</v>
      </c>
      <c r="C41" s="81">
        <v>170.55</v>
      </c>
      <c r="D41" s="59">
        <v>43726</v>
      </c>
      <c r="E41" s="82">
        <v>262.32</v>
      </c>
      <c r="F41" s="81">
        <v>131</v>
      </c>
      <c r="G41" s="68">
        <v>43726</v>
      </c>
      <c r="H41" s="80">
        <v>259.22</v>
      </c>
      <c r="I41" s="81">
        <v>0.11</v>
      </c>
      <c r="J41" s="59">
        <v>43536</v>
      </c>
      <c r="K41" s="82">
        <v>259.22</v>
      </c>
      <c r="L41" s="81">
        <v>0.11</v>
      </c>
      <c r="M41" s="68">
        <v>43536</v>
      </c>
      <c r="N41" s="80">
        <v>188.87</v>
      </c>
      <c r="O41" s="90">
        <v>5.99</v>
      </c>
      <c r="P41" s="1"/>
      <c r="Q41" s="7">
        <v>4.94</v>
      </c>
      <c r="R41" s="1"/>
      <c r="S41" s="1"/>
      <c r="T41" s="7">
        <v>1.45</v>
      </c>
      <c r="U41" s="1"/>
      <c r="V41" s="1"/>
      <c r="W41" s="1"/>
      <c r="X41" s="1"/>
    </row>
    <row r="42" spans="1:24" ht="18" customHeight="1">
      <c r="A42" s="64">
        <v>2562</v>
      </c>
      <c r="B42" s="80">
        <v>263.22</v>
      </c>
      <c r="C42" s="81">
        <v>241.6</v>
      </c>
      <c r="D42" s="59">
        <v>44060</v>
      </c>
      <c r="E42" s="82">
        <v>263.06</v>
      </c>
      <c r="F42" s="81">
        <v>217</v>
      </c>
      <c r="G42" s="68">
        <v>44060</v>
      </c>
      <c r="H42" s="80">
        <v>258.84</v>
      </c>
      <c r="I42" s="81">
        <v>0</v>
      </c>
      <c r="J42" s="59">
        <v>44186</v>
      </c>
      <c r="K42" s="82">
        <v>258.85</v>
      </c>
      <c r="L42" s="81">
        <v>0</v>
      </c>
      <c r="M42" s="68">
        <v>44185</v>
      </c>
      <c r="N42" s="80">
        <v>138.29</v>
      </c>
      <c r="O42" s="90">
        <v>4.39</v>
      </c>
      <c r="P42" s="1"/>
      <c r="Q42" s="7">
        <v>5.45</v>
      </c>
      <c r="R42" s="1"/>
      <c r="S42" s="1"/>
      <c r="T42" s="7">
        <v>1.07</v>
      </c>
      <c r="U42" s="1"/>
      <c r="V42" s="1"/>
      <c r="W42" s="1"/>
      <c r="X42" s="1"/>
    </row>
    <row r="43" spans="1:24" ht="18" customHeight="1">
      <c r="A43" s="64"/>
      <c r="B43" s="80"/>
      <c r="C43" s="81"/>
      <c r="D43" s="91"/>
      <c r="E43" s="82"/>
      <c r="F43" s="81"/>
      <c r="G43" s="68"/>
      <c r="H43" s="80"/>
      <c r="I43" s="81"/>
      <c r="J43" s="59"/>
      <c r="K43" s="82"/>
      <c r="L43" s="81"/>
      <c r="M43" s="68"/>
      <c r="N43" s="80"/>
      <c r="O43" s="90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64"/>
      <c r="B44" s="80"/>
      <c r="C44" s="81"/>
      <c r="D44" s="91"/>
      <c r="E44" s="82"/>
      <c r="F44" s="81"/>
      <c r="G44" s="68"/>
      <c r="H44" s="80"/>
      <c r="I44" s="81"/>
      <c r="J44" s="59"/>
      <c r="K44" s="82"/>
      <c r="L44" s="81"/>
      <c r="M44" s="68"/>
      <c r="N44" s="80"/>
      <c r="O44" s="90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>
      <c r="A45" s="64"/>
      <c r="B45" s="80"/>
      <c r="C45" s="92" t="s">
        <v>21</v>
      </c>
      <c r="D45" s="91"/>
      <c r="E45" s="82"/>
      <c r="F45" s="81"/>
      <c r="G45" s="68"/>
      <c r="H45" s="80"/>
      <c r="I45" s="81"/>
      <c r="J45" s="59"/>
      <c r="K45" s="82"/>
      <c r="L45" s="81"/>
      <c r="M45" s="68"/>
      <c r="N45" s="80"/>
      <c r="O45" s="90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64"/>
      <c r="B46" s="80"/>
      <c r="C46" s="81"/>
      <c r="D46" s="93" t="s">
        <v>20</v>
      </c>
      <c r="E46" s="82"/>
      <c r="F46" s="81"/>
      <c r="G46" s="68"/>
      <c r="H46" s="80"/>
      <c r="I46" s="81"/>
      <c r="J46" s="59"/>
      <c r="K46" s="82"/>
      <c r="L46" s="81"/>
      <c r="M46" s="68"/>
      <c r="N46" s="80"/>
      <c r="O46" s="90"/>
      <c r="P46" s="1"/>
      <c r="Q46" s="1"/>
      <c r="R46" s="1"/>
      <c r="S46" s="1"/>
      <c r="T46" s="1"/>
      <c r="U46" s="1"/>
      <c r="V46" s="1"/>
      <c r="W46" s="1"/>
      <c r="X46" s="1"/>
    </row>
    <row r="47" spans="1:24" ht="22.5" customHeight="1">
      <c r="A47" s="94"/>
      <c r="B47" s="95"/>
      <c r="C47" s="96"/>
      <c r="D47" s="97"/>
      <c r="E47" s="98"/>
      <c r="F47" s="99"/>
      <c r="G47" s="100"/>
      <c r="H47" s="101"/>
      <c r="I47" s="102"/>
      <c r="J47" s="103"/>
      <c r="K47" s="104"/>
      <c r="L47" s="99"/>
      <c r="M47" s="105"/>
      <c r="N47" s="101"/>
      <c r="O47" s="106"/>
      <c r="P47" s="1"/>
      <c r="Q47" s="1"/>
      <c r="R47" s="1"/>
      <c r="S47" s="1"/>
      <c r="T47" s="1"/>
      <c r="U47" s="1"/>
      <c r="V47" s="1"/>
      <c r="W47" s="1"/>
      <c r="X47" s="1"/>
    </row>
    <row r="48" spans="1:24" ht="19.5">
      <c r="A48" s="1"/>
      <c r="B48" s="7"/>
      <c r="C48" s="7"/>
      <c r="D48" s="12"/>
      <c r="E48" s="1"/>
      <c r="F48" s="7"/>
      <c r="G48" s="12"/>
      <c r="H48" s="7"/>
      <c r="I48" s="7"/>
      <c r="J48" s="12"/>
      <c r="K48" s="7"/>
      <c r="L48" s="7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9.5">
      <c r="A49" s="1"/>
      <c r="B49" s="7"/>
      <c r="C49" s="7"/>
      <c r="D49" s="12"/>
      <c r="E49" s="1"/>
      <c r="F49" s="7"/>
      <c r="G49" s="12"/>
      <c r="H49" s="7"/>
      <c r="I49" s="7"/>
      <c r="J49" s="12"/>
      <c r="K49" s="7"/>
      <c r="L49" s="7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9.5">
      <c r="A50" s="1"/>
      <c r="B50" s="7"/>
      <c r="C50" s="7"/>
      <c r="D50" s="12"/>
      <c r="E50" s="1"/>
      <c r="F50" s="7"/>
      <c r="G50" s="12"/>
      <c r="H50" s="7"/>
      <c r="I50" s="7"/>
      <c r="J50" s="12"/>
      <c r="K50" s="7"/>
      <c r="L50" s="7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9.5">
      <c r="A51" s="1"/>
      <c r="B51" s="7"/>
      <c r="C51" s="7"/>
      <c r="D51" s="12"/>
      <c r="E51" s="1"/>
      <c r="F51" s="7"/>
      <c r="G51" s="12"/>
      <c r="H51" s="7"/>
      <c r="I51" s="7"/>
      <c r="J51" s="12"/>
      <c r="K51" s="7"/>
      <c r="L51" s="7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9.5">
      <c r="A52" s="1"/>
      <c r="B52" s="7"/>
      <c r="C52" s="7"/>
      <c r="D52" s="12"/>
      <c r="E52" s="1"/>
      <c r="F52" s="7"/>
      <c r="G52" s="12"/>
      <c r="H52" s="7"/>
      <c r="I52" s="7"/>
      <c r="J52" s="12"/>
      <c r="K52" s="7"/>
      <c r="L52" s="7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9.5">
      <c r="A53" s="1"/>
      <c r="B53" s="7"/>
      <c r="C53" s="7"/>
      <c r="D53" s="12"/>
      <c r="E53" s="1"/>
      <c r="F53" s="7"/>
      <c r="G53" s="12"/>
      <c r="H53" s="7"/>
      <c r="I53" s="7"/>
      <c r="J53" s="12"/>
      <c r="K53" s="7"/>
      <c r="L53" s="7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9.5">
      <c r="A54" s="1"/>
      <c r="B54" s="7"/>
      <c r="C54" s="7"/>
      <c r="D54" s="12"/>
      <c r="E54" s="1"/>
      <c r="F54" s="7"/>
      <c r="G54" s="12"/>
      <c r="H54" s="7"/>
      <c r="I54" s="7"/>
      <c r="J54" s="12"/>
      <c r="K54" s="7"/>
      <c r="L54" s="7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9.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9.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9.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9.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9.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9.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9.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9.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9.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9.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9.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9.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9.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9.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9.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9.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9.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9.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9.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9.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9.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9.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9.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9.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9.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9.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9.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9.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9.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9.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9.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9.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9.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9.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9.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9.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9.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9.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9.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9.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9.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9.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9.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9.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9.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9.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9.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9.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9.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9.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9.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9.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9.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9.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9.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9.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9.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9.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9.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9.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9.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9.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9.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9.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9.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9.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9.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9.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9.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9.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9.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9.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9.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</sheetData>
  <sheetProtection/>
  <printOptions/>
  <pageMargins left="0.57" right="0.1968503937007874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2010-12-01T06:24:27Z</cp:lastPrinted>
  <dcterms:created xsi:type="dcterms:W3CDTF">1994-01-31T08:04:27Z</dcterms:created>
  <dcterms:modified xsi:type="dcterms:W3CDTF">2020-06-08T07:07:59Z</dcterms:modified>
  <cp:category/>
  <cp:version/>
  <cp:contentType/>
  <cp:contentStatus/>
</cp:coreProperties>
</file>