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Y.24" sheetId="1" r:id="rId1"/>
    <sheet name="ปริมาณน้ำสูงสุด" sheetId="2" r:id="rId2"/>
    <sheet name="Data Y.24" sheetId="3" r:id="rId3"/>
  </sheet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<sst xmlns="http://schemas.openxmlformats.org/spreadsheetml/2006/main" count="43" uniqueCount="22">
  <si>
    <t xml:space="preserve">       ปริมาณน้ำรายปี</t>
  </si>
  <si>
    <t xml:space="preserve"> </t>
  </si>
  <si>
    <t>สถานี :  Y.24  น้ำปี้  บ้านมาง  อ.เชียงม่วน  จ.พะเยา</t>
  </si>
  <si>
    <t>พื้นที่รับน้ำ    597    ตร.กม.</t>
  </si>
  <si>
    <t>ตลิ่งฝั่งซ้าย 266.223 ม.(ร.ท.ก.) ตลิ่งฝั่งขวา266.679 ม.(ร.ท.ก.) ท้องน้ำ  -1.21 ม.(ร.ส.ม.) ศูนย์เสาระดับน้ำ   257.765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</si>
  <si>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</si>
  <si>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</si>
  <si>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</si>
  <si>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</si>
  <si>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</si>
  <si>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</si>
  <si>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</si>
  <si>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</si>
  <si>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</si>
  <si>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</si>
  <si>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</si>
  <si>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</si>
  <si>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</si>
  <si>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</si>
  <si>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_</t>
  </si>
  <si>
    <t>2.ปีน้ำ 2552 แนวสำรวจน้ำนิ่ง น้ำไม่ใหล น้ำขังเป็นแอ่ง</t>
  </si>
  <si>
    <r>
      <t>หมายเหตุ</t>
    </r>
    <r>
      <rPr>
        <sz val="16"/>
        <rFont val="Angsana New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</si>
</sst>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bbbb"/>
    <numFmt numFmtId="194" formatCode="#,##0_ ;\-#,##0\ "/>
    <numFmt numFmtId="195" formatCode="#,##0.00_ ;\-#,##0.00\ 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b/>
      <sz val="22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4"/>
      <color indexed="10"/>
      <name val="Angsana New"/>
      <family val="1"/>
    </font>
    <font>
      <sz val="16"/>
      <name val="Angsana New"/>
      <family val="1"/>
    </font>
    <font>
      <b/>
      <u val="single"/>
      <sz val="16"/>
      <name val="Angsana New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8">
    <xf numFmtId="189" fontId="0" fillId="0" borderId="0" xfId="0" applyAlignment="1">
      <alignment/>
    </xf>
    <xf numFmtId="0" fontId="23" fillId="0" borderId="0" xfId="46" applyFont="1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23" fillId="0" borderId="0" xfId="46" applyNumberFormat="1" applyFont="1" applyAlignment="1">
      <alignment horizontal="centerContinuous"/>
      <protection/>
    </xf>
    <xf numFmtId="192" fontId="23" fillId="0" borderId="0" xfId="46" applyNumberFormat="1" applyFont="1" applyAlignment="1">
      <alignment horizontal="centerContinuous"/>
      <protection/>
    </xf>
    <xf numFmtId="0" fontId="0" fillId="0" borderId="0" xfId="46">
      <alignment/>
      <protection/>
    </xf>
    <xf numFmtId="0" fontId="23" fillId="0" borderId="0" xfId="46" applyFont="1" applyAlignment="1">
      <alignment horizontal="center"/>
      <protection/>
    </xf>
    <xf numFmtId="2" fontId="23" fillId="0" borderId="0" xfId="46" applyNumberFormat="1" applyFont="1">
      <alignment/>
      <protection/>
    </xf>
    <xf numFmtId="192" fontId="23" fillId="0" borderId="0" xfId="46" applyNumberFormat="1" applyFont="1" applyAlignment="1">
      <alignment horizontal="right"/>
      <protection/>
    </xf>
    <xf numFmtId="2" fontId="23" fillId="0" borderId="0" xfId="46" applyNumberFormat="1" applyFont="1" applyAlignment="1">
      <alignment horizontal="center"/>
      <protection/>
    </xf>
    <xf numFmtId="192" fontId="23" fillId="0" borderId="0" xfId="46" applyNumberFormat="1" applyFont="1" applyAlignment="1">
      <alignment horizontal="center"/>
      <protection/>
    </xf>
    <xf numFmtId="2" fontId="23" fillId="0" borderId="0" xfId="46" applyNumberFormat="1" applyFont="1" applyAlignment="1">
      <alignment horizontal="right"/>
      <protection/>
    </xf>
    <xf numFmtId="192" fontId="23" fillId="0" borderId="0" xfId="46" applyNumberFormat="1" applyFont="1">
      <alignment/>
      <protection/>
    </xf>
    <xf numFmtId="0" fontId="25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2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2" fontId="25" fillId="0" borderId="0" xfId="46" applyNumberFormat="1" applyFont="1" applyAlignment="1">
      <alignment horizontal="center"/>
      <protection/>
    </xf>
    <xf numFmtId="193" fontId="23" fillId="0" borderId="0" xfId="46" applyNumberFormat="1" applyFont="1" applyBorder="1">
      <alignment/>
      <protection/>
    </xf>
    <xf numFmtId="2" fontId="23" fillId="0" borderId="0" xfId="46" applyNumberFormat="1" applyFont="1" applyBorder="1" applyAlignment="1">
      <alignment horizontal="right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2" fontId="26" fillId="0" borderId="0" xfId="46" applyNumberFormat="1" applyFont="1" applyAlignment="1">
      <alignment horizontal="center"/>
      <protection/>
    </xf>
    <xf numFmtId="192" fontId="26" fillId="0" borderId="0" xfId="46" applyNumberFormat="1" applyFont="1" applyAlignment="1">
      <alignment horizontal="center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2" fontId="27" fillId="0" borderId="12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192" fontId="27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192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Continuous"/>
      <protection/>
    </xf>
    <xf numFmtId="2" fontId="26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center"/>
      <protection/>
    </xf>
    <xf numFmtId="192" fontId="27" fillId="0" borderId="20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center"/>
      <protection/>
    </xf>
    <xf numFmtId="2" fontId="0" fillId="0" borderId="0" xfId="46" applyNumberFormat="1">
      <alignment/>
      <protection/>
    </xf>
    <xf numFmtId="0" fontId="26" fillId="0" borderId="19" xfId="46" applyFont="1" applyBorder="1">
      <alignment/>
      <protection/>
    </xf>
    <xf numFmtId="2" fontId="27" fillId="0" borderId="17" xfId="46" applyNumberFormat="1" applyFont="1" applyBorder="1">
      <alignment/>
      <protection/>
    </xf>
    <xf numFmtId="2" fontId="27" fillId="0" borderId="17" xfId="46" applyNumberFormat="1" applyFont="1" applyBorder="1" applyAlignment="1">
      <alignment horizontal="center"/>
      <protection/>
    </xf>
    <xf numFmtId="192" fontId="27" fillId="0" borderId="17" xfId="46" applyNumberFormat="1" applyFont="1" applyBorder="1">
      <alignment/>
      <protection/>
    </xf>
    <xf numFmtId="192" fontId="27" fillId="0" borderId="17" xfId="46" applyNumberFormat="1" applyFont="1" applyBorder="1" applyAlignment="1">
      <alignment horizontal="right"/>
      <protection/>
    </xf>
    <xf numFmtId="192" fontId="27" fillId="0" borderId="17" xfId="46" applyNumberFormat="1" applyFont="1" applyBorder="1" applyAlignment="1">
      <alignment horizontal="center"/>
      <protection/>
    </xf>
    <xf numFmtId="192" fontId="27" fillId="0" borderId="19" xfId="46" applyNumberFormat="1" applyFont="1" applyBorder="1">
      <alignment/>
      <protection/>
    </xf>
    <xf numFmtId="0" fontId="23" fillId="0" borderId="10" xfId="46" applyFont="1" applyBorder="1">
      <alignment/>
      <protection/>
    </xf>
    <xf numFmtId="2" fontId="23" fillId="0" borderId="21" xfId="46" applyNumberFormat="1" applyFont="1" applyBorder="1" applyAlignment="1">
      <alignment horizontal="right"/>
      <protection/>
    </xf>
    <xf numFmtId="2" fontId="23" fillId="0" borderId="22" xfId="46" applyNumberFormat="1" applyFont="1" applyBorder="1" applyAlignment="1">
      <alignment horizontal="right"/>
      <protection/>
    </xf>
    <xf numFmtId="16" fontId="23" fillId="0" borderId="23" xfId="46" applyNumberFormat="1" applyFont="1" applyBorder="1" applyAlignment="1">
      <alignment horizontal="right"/>
      <protection/>
    </xf>
    <xf numFmtId="2" fontId="23" fillId="0" borderId="24" xfId="46" applyNumberFormat="1" applyFont="1" applyBorder="1" applyAlignment="1">
      <alignment horizontal="right"/>
      <protection/>
    </xf>
    <xf numFmtId="2" fontId="23" fillId="0" borderId="25" xfId="46" applyNumberFormat="1" applyFont="1" applyBorder="1" applyAlignment="1">
      <alignment horizontal="right"/>
      <protection/>
    </xf>
    <xf numFmtId="16" fontId="23" fillId="0" borderId="26" xfId="46" applyNumberFormat="1" applyFont="1" applyBorder="1" applyAlignment="1">
      <alignment horizontal="right"/>
      <protection/>
    </xf>
    <xf numFmtId="2" fontId="23" fillId="0" borderId="27" xfId="46" applyNumberFormat="1" applyFont="1" applyBorder="1" applyAlignment="1">
      <alignment horizontal="right"/>
      <protection/>
    </xf>
    <xf numFmtId="0" fontId="23" fillId="0" borderId="16" xfId="46" applyFont="1" applyBorder="1">
      <alignment/>
      <protection/>
    </xf>
    <xf numFmtId="2" fontId="23" fillId="18" borderId="21" xfId="46" applyNumberFormat="1" applyFont="1" applyFill="1" applyBorder="1" applyAlignment="1">
      <alignment horizontal="right"/>
      <protection/>
    </xf>
    <xf numFmtId="2" fontId="23" fillId="18" borderId="22" xfId="46" applyNumberFormat="1" applyFont="1" applyFill="1" applyBorder="1" applyAlignment="1">
      <alignment horizontal="right"/>
      <protection/>
    </xf>
    <xf numFmtId="2" fontId="23" fillId="0" borderId="28" xfId="46" applyNumberFormat="1" applyFont="1" applyBorder="1" applyAlignment="1">
      <alignment horizontal="right"/>
      <protection/>
    </xf>
    <xf numFmtId="16" fontId="23" fillId="0" borderId="27" xfId="46" applyNumberFormat="1" applyFont="1" applyBorder="1" applyAlignment="1">
      <alignment horizontal="right"/>
      <protection/>
    </xf>
    <xf numFmtId="2" fontId="23" fillId="0" borderId="22" xfId="46" applyNumberFormat="1" applyFont="1" applyFill="1" applyBorder="1" applyAlignment="1">
      <alignment horizontal="right"/>
      <protection/>
    </xf>
    <xf numFmtId="2" fontId="28" fillId="0" borderId="0" xfId="46" applyNumberFormat="1" applyFont="1">
      <alignment/>
      <protection/>
    </xf>
    <xf numFmtId="0" fontId="23" fillId="0" borderId="0" xfId="46" applyFont="1" applyBorder="1" applyAlignment="1">
      <alignment horizontal="right"/>
      <protection/>
    </xf>
    <xf numFmtId="0" fontId="23" fillId="0" borderId="27" xfId="46" applyFont="1" applyBorder="1" applyAlignment="1">
      <alignment horizontal="right"/>
      <protection/>
    </xf>
    <xf numFmtId="0" fontId="23" fillId="0" borderId="0" xfId="46" applyFont="1" applyAlignment="1">
      <alignment horizontal="right"/>
      <protection/>
    </xf>
    <xf numFmtId="0" fontId="23" fillId="0" borderId="22" xfId="46" applyFont="1" applyBorder="1" applyAlignment="1">
      <alignment horizontal="right"/>
      <protection/>
    </xf>
    <xf numFmtId="2" fontId="23" fillId="0" borderId="0" xfId="46" applyNumberFormat="1" applyFont="1" applyBorder="1">
      <alignment/>
      <protection/>
    </xf>
    <xf numFmtId="0" fontId="23" fillId="0" borderId="21" xfId="46" applyFont="1" applyBorder="1" applyAlignment="1">
      <alignment horizontal="right"/>
      <protection/>
    </xf>
    <xf numFmtId="2" fontId="28" fillId="0" borderId="0" xfId="46" applyNumberFormat="1" applyFont="1" applyBorder="1">
      <alignment/>
      <protection/>
    </xf>
    <xf numFmtId="0" fontId="0" fillId="0" borderId="0" xfId="46" applyBorder="1">
      <alignment/>
      <protection/>
    </xf>
    <xf numFmtId="0" fontId="23" fillId="0" borderId="28" xfId="46" applyFont="1" applyBorder="1" applyAlignment="1">
      <alignment horizontal="right"/>
      <protection/>
    </xf>
    <xf numFmtId="2" fontId="23" fillId="0" borderId="21" xfId="46" applyNumberFormat="1" applyFont="1" applyBorder="1">
      <alignment/>
      <protection/>
    </xf>
    <xf numFmtId="2" fontId="23" fillId="0" borderId="22" xfId="46" applyNumberFormat="1" applyFont="1" applyBorder="1">
      <alignment/>
      <protection/>
    </xf>
    <xf numFmtId="2" fontId="23" fillId="0" borderId="28" xfId="46" applyNumberFormat="1" applyFont="1" applyBorder="1">
      <alignment/>
      <protection/>
    </xf>
    <xf numFmtId="0" fontId="28" fillId="0" borderId="16" xfId="46" applyFont="1" applyBorder="1">
      <alignment/>
      <protection/>
    </xf>
    <xf numFmtId="2" fontId="28" fillId="0" borderId="21" xfId="46" applyNumberFormat="1" applyFont="1" applyBorder="1">
      <alignment/>
      <protection/>
    </xf>
    <xf numFmtId="2" fontId="28" fillId="0" borderId="22" xfId="46" applyNumberFormat="1" applyFont="1" applyBorder="1">
      <alignment/>
      <protection/>
    </xf>
    <xf numFmtId="16" fontId="28" fillId="0" borderId="23" xfId="46" applyNumberFormat="1" applyFont="1" applyBorder="1" applyAlignment="1">
      <alignment horizontal="right"/>
      <protection/>
    </xf>
    <xf numFmtId="2" fontId="28" fillId="0" borderId="28" xfId="46" applyNumberFormat="1" applyFont="1" applyBorder="1">
      <alignment/>
      <protection/>
    </xf>
    <xf numFmtId="16" fontId="28" fillId="0" borderId="27" xfId="46" applyNumberFormat="1" applyFont="1" applyBorder="1" applyAlignment="1">
      <alignment horizontal="right"/>
      <protection/>
    </xf>
    <xf numFmtId="2" fontId="28" fillId="0" borderId="27" xfId="46" applyNumberFormat="1" applyFont="1" applyBorder="1" applyAlignment="1">
      <alignment horizontal="right"/>
      <protection/>
    </xf>
    <xf numFmtId="2" fontId="23" fillId="0" borderId="27" xfId="46" applyNumberFormat="1" applyFont="1" applyBorder="1">
      <alignment/>
      <protection/>
    </xf>
    <xf numFmtId="192" fontId="23" fillId="0" borderId="23" xfId="46" applyNumberFormat="1" applyFont="1" applyBorder="1">
      <alignment/>
      <protection/>
    </xf>
    <xf numFmtId="2" fontId="30" fillId="0" borderId="22" xfId="46" applyNumberFormat="1" applyFont="1" applyBorder="1">
      <alignment/>
      <protection/>
    </xf>
    <xf numFmtId="192" fontId="28" fillId="0" borderId="23" xfId="46" applyNumberFormat="1" applyFont="1" applyBorder="1">
      <alignment/>
      <protection/>
    </xf>
    <xf numFmtId="0" fontId="23" fillId="0" borderId="19" xfId="46" applyFont="1" applyBorder="1">
      <alignment/>
      <protection/>
    </xf>
    <xf numFmtId="2" fontId="23" fillId="0" borderId="29" xfId="46" applyNumberFormat="1" applyFont="1" applyBorder="1">
      <alignment/>
      <protection/>
    </xf>
    <xf numFmtId="2" fontId="0" fillId="0" borderId="30" xfId="46" applyNumberFormat="1" applyBorder="1">
      <alignment/>
      <protection/>
    </xf>
    <xf numFmtId="192" fontId="23" fillId="0" borderId="31" xfId="46" applyNumberFormat="1" applyFont="1" applyBorder="1">
      <alignment/>
      <protection/>
    </xf>
    <xf numFmtId="2" fontId="23" fillId="0" borderId="32" xfId="46" applyNumberFormat="1" applyFont="1" applyBorder="1">
      <alignment/>
      <protection/>
    </xf>
    <xf numFmtId="2" fontId="23" fillId="0" borderId="30" xfId="46" applyNumberFormat="1" applyFont="1" applyBorder="1">
      <alignment/>
      <protection/>
    </xf>
    <xf numFmtId="192" fontId="23" fillId="0" borderId="33" xfId="46" applyNumberFormat="1" applyFont="1" applyBorder="1">
      <alignment/>
      <protection/>
    </xf>
    <xf numFmtId="0" fontId="23" fillId="0" borderId="29" xfId="46" applyFont="1" applyBorder="1">
      <alignment/>
      <protection/>
    </xf>
    <xf numFmtId="0" fontId="23" fillId="0" borderId="30" xfId="46" applyFont="1" applyBorder="1">
      <alignment/>
      <protection/>
    </xf>
    <xf numFmtId="16" fontId="23" fillId="0" borderId="31" xfId="46" applyNumberFormat="1" applyFont="1" applyBorder="1" applyAlignment="1">
      <alignment horizontal="right"/>
      <protection/>
    </xf>
    <xf numFmtId="0" fontId="23" fillId="0" borderId="32" xfId="46" applyFont="1" applyBorder="1">
      <alignment/>
      <protection/>
    </xf>
    <xf numFmtId="16" fontId="23" fillId="0" borderId="33" xfId="46" applyNumberFormat="1" applyFont="1" applyBorder="1" applyAlignment="1">
      <alignment horizontal="right"/>
      <protection/>
    </xf>
    <xf numFmtId="0" fontId="23" fillId="0" borderId="33" xfId="46" applyFont="1" applyBorder="1">
      <alignment/>
      <protection/>
    </xf>
    <xf numFmtId="192" fontId="0" fillId="0" borderId="0" xfId="46" applyNumberForma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24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Y.24 น้ำปี้ บ้านมาง อ.เชียงม่วน จ.พะเยา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65"/>
          <c:w val="0.808"/>
          <c:h val="0.683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Y.24'!$A$9:$A$40</c:f>
              <c:numCache>
                <c:ptCount val="3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</c:numCache>
            </c:numRef>
          </c:cat>
          <c:val>
            <c:numRef>
              <c:f>'Data Y.24'!$Q$9:$Q$40</c:f>
              <c:numCache>
                <c:ptCount val="32"/>
                <c:pt idx="0">
                  <c:v>2.68</c:v>
                </c:pt>
                <c:pt idx="1">
                  <c:v>6</c:v>
                </c:pt>
                <c:pt idx="2">
                  <c:v>4.7</c:v>
                </c:pt>
                <c:pt idx="3">
                  <c:v>3.21</c:v>
                </c:pt>
                <c:pt idx="4">
                  <c:v>6.04</c:v>
                </c:pt>
                <c:pt idx="5">
                  <c:v>3.36</c:v>
                </c:pt>
                <c:pt idx="6">
                  <c:v>3.52</c:v>
                </c:pt>
                <c:pt idx="7">
                  <c:v>4.72</c:v>
                </c:pt>
                <c:pt idx="8">
                  <c:v>3.84</c:v>
                </c:pt>
                <c:pt idx="9">
                  <c:v>4.1</c:v>
                </c:pt>
                <c:pt idx="10">
                  <c:v>3.75</c:v>
                </c:pt>
                <c:pt idx="11">
                  <c:v>5.07</c:v>
                </c:pt>
                <c:pt idx="12">
                  <c:v>3.98</c:v>
                </c:pt>
                <c:pt idx="13">
                  <c:v>4.55</c:v>
                </c:pt>
                <c:pt idx="14">
                  <c:v>3.61</c:v>
                </c:pt>
                <c:pt idx="15">
                  <c:v>4.76</c:v>
                </c:pt>
                <c:pt idx="16">
                  <c:v>3.99</c:v>
                </c:pt>
                <c:pt idx="17">
                  <c:v>5.21</c:v>
                </c:pt>
                <c:pt idx="18">
                  <c:v>4.210000000000036</c:v>
                </c:pt>
                <c:pt idx="19">
                  <c:v>4.52</c:v>
                </c:pt>
                <c:pt idx="20">
                  <c:v>5.240000000000009</c:v>
                </c:pt>
                <c:pt idx="21">
                  <c:v>3.590000000000032</c:v>
                </c:pt>
                <c:pt idx="22">
                  <c:v>4.9950000000000045</c:v>
                </c:pt>
                <c:pt idx="23">
                  <c:v>3.4600000000000364</c:v>
                </c:pt>
                <c:pt idx="24">
                  <c:v>4.875</c:v>
                </c:pt>
                <c:pt idx="25">
                  <c:v>5.5400000000000205</c:v>
                </c:pt>
                <c:pt idx="26">
                  <c:v>4.850000000000023</c:v>
                </c:pt>
                <c:pt idx="27">
                  <c:v>3.8350000000000364</c:v>
                </c:pt>
                <c:pt idx="28">
                  <c:v>4.300000000000011</c:v>
                </c:pt>
                <c:pt idx="29">
                  <c:v>2.9600000000000364</c:v>
                </c:pt>
                <c:pt idx="30">
                  <c:v>3.5400000000000205</c:v>
                </c:pt>
                <c:pt idx="31">
                  <c:v>4.75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Y.24'!$A$9:$A$40</c:f>
              <c:numCache>
                <c:ptCount val="3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</c:numCache>
            </c:numRef>
          </c:cat>
          <c:val>
            <c:numRef>
              <c:f>'Data Y.24'!$T$9:$T$40</c:f>
              <c:numCache>
                <c:ptCount val="32"/>
                <c:pt idx="0">
                  <c:v>0.73</c:v>
                </c:pt>
                <c:pt idx="1">
                  <c:v>0.75</c:v>
                </c:pt>
                <c:pt idx="2">
                  <c:v>0.9</c:v>
                </c:pt>
                <c:pt idx="3">
                  <c:v>0.82</c:v>
                </c:pt>
                <c:pt idx="4">
                  <c:v>0.82</c:v>
                </c:pt>
                <c:pt idx="5">
                  <c:v>1.32</c:v>
                </c:pt>
                <c:pt idx="6">
                  <c:v>1.25</c:v>
                </c:pt>
                <c:pt idx="7">
                  <c:v>1.3</c:v>
                </c:pt>
                <c:pt idx="8">
                  <c:v>1.2</c:v>
                </c:pt>
                <c:pt idx="9">
                  <c:v>0.66</c:v>
                </c:pt>
                <c:pt idx="10">
                  <c:v>1.29</c:v>
                </c:pt>
                <c:pt idx="11">
                  <c:v>1.23</c:v>
                </c:pt>
                <c:pt idx="12">
                  <c:v>0.5</c:v>
                </c:pt>
                <c:pt idx="13">
                  <c:v>1.2</c:v>
                </c:pt>
                <c:pt idx="14">
                  <c:v>1.42</c:v>
                </c:pt>
                <c:pt idx="15">
                  <c:v>1.28</c:v>
                </c:pt>
                <c:pt idx="16">
                  <c:v>1.25</c:v>
                </c:pt>
                <c:pt idx="17">
                  <c:v>1.35</c:v>
                </c:pt>
                <c:pt idx="18">
                  <c:v>1.3199999999999932</c:v>
                </c:pt>
                <c:pt idx="19">
                  <c:v>1.39</c:v>
                </c:pt>
                <c:pt idx="20">
                  <c:v>1.5</c:v>
                </c:pt>
                <c:pt idx="21">
                  <c:v>1.32</c:v>
                </c:pt>
                <c:pt idx="22">
                  <c:v>1.3350000000000364</c:v>
                </c:pt>
                <c:pt idx="23">
                  <c:v>1.2800000000000296</c:v>
                </c:pt>
                <c:pt idx="24">
                  <c:v>1.2200000000000273</c:v>
                </c:pt>
                <c:pt idx="25">
                  <c:v>1.75</c:v>
                </c:pt>
                <c:pt idx="26">
                  <c:v>1.6999999999999886</c:v>
                </c:pt>
                <c:pt idx="27">
                  <c:v>1.535000000000025</c:v>
                </c:pt>
                <c:pt idx="28">
                  <c:v>1.5</c:v>
                </c:pt>
                <c:pt idx="29">
                  <c:v>0.910000000000025</c:v>
                </c:pt>
                <c:pt idx="30">
                  <c:v>1</c:v>
                </c:pt>
                <c:pt idx="31">
                  <c:v>1.5049999999999955</c:v>
                </c:pt>
              </c:numCache>
            </c:numRef>
          </c:val>
        </c:ser>
        <c:overlap val="100"/>
        <c:gapWidth val="50"/>
        <c:axId val="4238926"/>
        <c:axId val="38150335"/>
      </c:barChart>
      <c:catAx>
        <c:axId val="4238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8150335"/>
        <c:crossesAt val="0"/>
        <c:auto val="1"/>
        <c:lblOffset val="100"/>
        <c:tickLblSkip val="2"/>
        <c:noMultiLvlLbl val="0"/>
      </c:catAx>
      <c:valAx>
        <c:axId val="38150335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238926"/>
        <c:crossesAt val="1"/>
        <c:crossBetween val="between"/>
        <c:dispUnits/>
        <c:majorUnit val="1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500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Y.24 น้ำปี้ บ้านมาง อ.เชียงม่วน จ.พะเยา</a:t>
            </a:r>
          </a:p>
        </c:rich>
      </c:tx>
      <c:layout>
        <c:manualLayout>
          <c:xMode val="factor"/>
          <c:yMode val="factor"/>
          <c:x val="0.017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0175"/>
          <c:w val="0.85325"/>
          <c:h val="0.70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Y.24'!$A$9:$A$40</c:f>
              <c:numCache>
                <c:ptCount val="3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</c:numCache>
            </c:numRef>
          </c:cat>
          <c:val>
            <c:numRef>
              <c:f>'Data Y.24'!$C$9:$C$40</c:f>
              <c:numCache>
                <c:ptCount val="32"/>
                <c:pt idx="0">
                  <c:v>92.2</c:v>
                </c:pt>
                <c:pt idx="1">
                  <c:v>640</c:v>
                </c:pt>
                <c:pt idx="2">
                  <c:v>314</c:v>
                </c:pt>
                <c:pt idx="3">
                  <c:v>174</c:v>
                </c:pt>
                <c:pt idx="4">
                  <c:v>581.5</c:v>
                </c:pt>
                <c:pt idx="5">
                  <c:v>69.4</c:v>
                </c:pt>
                <c:pt idx="6">
                  <c:v>130.6</c:v>
                </c:pt>
                <c:pt idx="7">
                  <c:v>274.5</c:v>
                </c:pt>
                <c:pt idx="8">
                  <c:v>141.6</c:v>
                </c:pt>
                <c:pt idx="9">
                  <c:v>180</c:v>
                </c:pt>
                <c:pt idx="10">
                  <c:v>72.5</c:v>
                </c:pt>
                <c:pt idx="11">
                  <c:v>200.9</c:v>
                </c:pt>
                <c:pt idx="12">
                  <c:v>86.36</c:v>
                </c:pt>
                <c:pt idx="13">
                  <c:v>164.8</c:v>
                </c:pt>
                <c:pt idx="14">
                  <c:v>54.4</c:v>
                </c:pt>
                <c:pt idx="15">
                  <c:v>178</c:v>
                </c:pt>
                <c:pt idx="16">
                  <c:v>111.45</c:v>
                </c:pt>
                <c:pt idx="17">
                  <c:v>193.67</c:v>
                </c:pt>
                <c:pt idx="18">
                  <c:v>116.33</c:v>
                </c:pt>
                <c:pt idx="19">
                  <c:v>128.4</c:v>
                </c:pt>
                <c:pt idx="20">
                  <c:v>187.2</c:v>
                </c:pt>
                <c:pt idx="21">
                  <c:v>105.13</c:v>
                </c:pt>
                <c:pt idx="22">
                  <c:v>312.4</c:v>
                </c:pt>
                <c:pt idx="23">
                  <c:v>10.14</c:v>
                </c:pt>
                <c:pt idx="24">
                  <c:v>160.37</c:v>
                </c:pt>
                <c:pt idx="25">
                  <c:v>244.93</c:v>
                </c:pt>
                <c:pt idx="26">
                  <c:v>222.6</c:v>
                </c:pt>
                <c:pt idx="27">
                  <c:v>102.3</c:v>
                </c:pt>
                <c:pt idx="28">
                  <c:v>98.7</c:v>
                </c:pt>
                <c:pt idx="29">
                  <c:v>37.98</c:v>
                </c:pt>
                <c:pt idx="30">
                  <c:v>136.4</c:v>
                </c:pt>
                <c:pt idx="31">
                  <c:v>210</c:v>
                </c:pt>
              </c:numCache>
            </c:numRef>
          </c:val>
        </c:ser>
        <c:gapWidth val="50"/>
        <c:axId val="7808696"/>
        <c:axId val="3169401"/>
      </c:barChart>
      <c:catAx>
        <c:axId val="7808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169401"/>
        <c:crosses val="autoZero"/>
        <c:auto val="1"/>
        <c:lblOffset val="100"/>
        <c:tickLblSkip val="1"/>
        <c:noMultiLvlLbl val="0"/>
      </c:catAx>
      <c:valAx>
        <c:axId val="3169401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7808696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5"/>
  <sheetViews>
    <sheetView tabSelected="1" workbookViewId="0" topLeftCell="A37">
      <selection activeCell="V52" sqref="V52"/>
    </sheetView>
  </sheetViews>
  <sheetFormatPr defaultColWidth="9.33203125" defaultRowHeight="21"/>
  <cols>
    <col min="1" max="1" width="4.83203125" style="5" customWidth="1"/>
    <col min="2" max="2" width="8" style="48" customWidth="1"/>
    <col min="3" max="3" width="7.83203125" style="48" customWidth="1"/>
    <col min="4" max="4" width="7.66015625" style="107" customWidth="1"/>
    <col min="5" max="5" width="8.33203125" style="5" customWidth="1"/>
    <col min="6" max="6" width="7.83203125" style="48" customWidth="1"/>
    <col min="7" max="7" width="7.66015625" style="107" customWidth="1"/>
    <col min="8" max="9" width="8.16015625" style="48" customWidth="1"/>
    <col min="10" max="10" width="7.66015625" style="107" customWidth="1"/>
    <col min="11" max="12" width="8.16015625" style="48" customWidth="1"/>
    <col min="13" max="13" width="7.66015625" style="107" customWidth="1"/>
    <col min="14" max="14" width="8.33203125" style="5" customWidth="1"/>
    <col min="15" max="15" width="6.83203125" style="5" customWidth="1"/>
    <col min="16" max="16384" width="9.33203125" style="5" customWidth="1"/>
  </cols>
  <sheetData>
    <row r="1" spans="1:24" ht="31.5">
      <c r="A1" s="1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  <c r="Q1" s="1"/>
      <c r="R1" s="1"/>
      <c r="S1" s="1"/>
      <c r="T1" s="1"/>
      <c r="U1" s="1"/>
      <c r="V1" s="1"/>
      <c r="W1" s="1"/>
      <c r="X1" s="1"/>
    </row>
    <row r="2" spans="1:24" ht="6" customHeight="1">
      <c r="A2" s="6"/>
      <c r="B2" s="7"/>
      <c r="C2" s="7"/>
      <c r="D2" s="8"/>
      <c r="E2" s="7"/>
      <c r="F2" s="7"/>
      <c r="G2" s="8"/>
      <c r="H2" s="7"/>
      <c r="I2" s="9"/>
      <c r="J2" s="10"/>
      <c r="K2" s="11"/>
      <c r="L2" s="11"/>
      <c r="M2" s="12"/>
      <c r="N2" s="7"/>
      <c r="O2" s="7"/>
      <c r="P2" s="1"/>
      <c r="Q2" s="1"/>
      <c r="R2" s="1"/>
      <c r="S2" s="1"/>
      <c r="T2" s="1"/>
      <c r="U2" s="1"/>
      <c r="V2" s="1"/>
      <c r="W2" s="1"/>
      <c r="X2" s="1"/>
    </row>
    <row r="3" spans="1:40" ht="23.25" customHeight="1">
      <c r="A3" s="13" t="s">
        <v>2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3</v>
      </c>
      <c r="M3" s="17"/>
      <c r="N3" s="14"/>
      <c r="O3" s="14"/>
      <c r="P3" s="1"/>
      <c r="Q3" s="1"/>
      <c r="R3" s="1"/>
      <c r="S3" s="1"/>
      <c r="T3" s="1"/>
      <c r="U3" s="1"/>
      <c r="V3" s="1"/>
      <c r="W3" s="1"/>
      <c r="X3" s="1"/>
      <c r="AM3" s="20"/>
      <c r="AN3" s="21"/>
    </row>
    <row r="4" spans="1:40" ht="22.5" customHeight="1">
      <c r="A4" s="22" t="s">
        <v>4</v>
      </c>
      <c r="B4" s="23"/>
      <c r="C4" s="23"/>
      <c r="D4" s="15"/>
      <c r="E4" s="14"/>
      <c r="F4" s="14"/>
      <c r="G4" s="15"/>
      <c r="H4" s="14"/>
      <c r="I4" s="24"/>
      <c r="J4" s="25"/>
      <c r="K4" s="18"/>
      <c r="L4" s="18"/>
      <c r="M4" s="17"/>
      <c r="N4" s="14"/>
      <c r="O4" s="14"/>
      <c r="P4" s="1"/>
      <c r="Q4" s="1"/>
      <c r="R4" s="1"/>
      <c r="S4" s="1"/>
      <c r="T4" s="1"/>
      <c r="U4" s="1"/>
      <c r="V4" s="1"/>
      <c r="W4" s="1"/>
      <c r="X4" s="1"/>
      <c r="AM4" s="20"/>
      <c r="AN4" s="21"/>
    </row>
    <row r="5" spans="1:40" ht="21">
      <c r="A5" s="26"/>
      <c r="B5" s="27" t="s">
        <v>5</v>
      </c>
      <c r="C5" s="28"/>
      <c r="D5" s="29"/>
      <c r="E5" s="30"/>
      <c r="F5" s="30"/>
      <c r="G5" s="31"/>
      <c r="H5" s="32" t="s">
        <v>6</v>
      </c>
      <c r="I5" s="30"/>
      <c r="J5" s="33"/>
      <c r="K5" s="30"/>
      <c r="L5" s="30"/>
      <c r="M5" s="34"/>
      <c r="N5" s="35" t="s">
        <v>7</v>
      </c>
      <c r="O5" s="36"/>
      <c r="P5" s="1"/>
      <c r="Q5" s="1">
        <v>257.765</v>
      </c>
      <c r="R5" s="1"/>
      <c r="S5" s="1"/>
      <c r="T5" s="1"/>
      <c r="U5" s="1"/>
      <c r="V5" s="1"/>
      <c r="W5" s="1"/>
      <c r="X5" s="1"/>
      <c r="AM5" s="20"/>
      <c r="AN5" s="21"/>
    </row>
    <row r="6" spans="1:40" ht="21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38"/>
      <c r="P6" s="1"/>
      <c r="Q6" s="1"/>
      <c r="R6" s="1"/>
      <c r="S6" s="1"/>
      <c r="T6" s="1"/>
      <c r="U6" s="1"/>
      <c r="V6" s="1"/>
      <c r="W6" s="1"/>
      <c r="X6" s="1"/>
      <c r="AM6" s="20"/>
      <c r="AN6" s="21"/>
    </row>
    <row r="7" spans="1:40" s="48" customFormat="1" ht="21">
      <c r="A7" s="44" t="s">
        <v>11</v>
      </c>
      <c r="B7" s="45" t="s">
        <v>12</v>
      </c>
      <c r="C7" s="45" t="s">
        <v>13</v>
      </c>
      <c r="D7" s="46" t="s">
        <v>14</v>
      </c>
      <c r="E7" s="45" t="s">
        <v>12</v>
      </c>
      <c r="F7" s="45" t="s">
        <v>13</v>
      </c>
      <c r="G7" s="46" t="s">
        <v>14</v>
      </c>
      <c r="H7" s="45" t="s">
        <v>12</v>
      </c>
      <c r="I7" s="45" t="s">
        <v>13</v>
      </c>
      <c r="J7" s="46" t="s">
        <v>14</v>
      </c>
      <c r="K7" s="45" t="s">
        <v>12</v>
      </c>
      <c r="L7" s="45" t="s">
        <v>13</v>
      </c>
      <c r="M7" s="47" t="s">
        <v>14</v>
      </c>
      <c r="N7" s="45" t="s">
        <v>13</v>
      </c>
      <c r="O7" s="45" t="s">
        <v>15</v>
      </c>
      <c r="P7" s="7"/>
      <c r="Q7" s="7"/>
      <c r="R7" s="7"/>
      <c r="S7" s="7"/>
      <c r="T7" s="7"/>
      <c r="U7" s="7"/>
      <c r="V7" s="7"/>
      <c r="W7" s="7"/>
      <c r="X7" s="7"/>
      <c r="AM7" s="20"/>
      <c r="AN7" s="21"/>
    </row>
    <row r="8" spans="1:40" ht="21">
      <c r="A8" s="49"/>
      <c r="B8" s="50" t="s">
        <v>16</v>
      </c>
      <c r="C8" s="51" t="s">
        <v>17</v>
      </c>
      <c r="D8" s="52"/>
      <c r="E8" s="50" t="s">
        <v>16</v>
      </c>
      <c r="F8" s="51" t="s">
        <v>17</v>
      </c>
      <c r="G8" s="53"/>
      <c r="H8" s="50" t="s">
        <v>16</v>
      </c>
      <c r="I8" s="51" t="s">
        <v>17</v>
      </c>
      <c r="J8" s="54"/>
      <c r="K8" s="50" t="s">
        <v>16</v>
      </c>
      <c r="L8" s="51" t="s">
        <v>17</v>
      </c>
      <c r="M8" s="55"/>
      <c r="N8" s="51" t="s">
        <v>18</v>
      </c>
      <c r="O8" s="50" t="s">
        <v>17</v>
      </c>
      <c r="P8" s="1"/>
      <c r="Q8" s="1"/>
      <c r="R8" s="1"/>
      <c r="S8" s="1"/>
      <c r="T8" s="1"/>
      <c r="U8" s="1"/>
      <c r="V8" s="1"/>
      <c r="W8" s="1"/>
      <c r="X8" s="1"/>
      <c r="AM8" s="20"/>
      <c r="AN8" s="21"/>
    </row>
    <row r="9" spans="1:40" ht="18" customHeight="1">
      <c r="A9" s="56">
        <v>2522</v>
      </c>
      <c r="B9" s="57">
        <f aca="true" t="shared" si="0" ref="B9:B28">$Q$5+Q9</f>
        <v>260.445</v>
      </c>
      <c r="C9" s="58">
        <v>92.2</v>
      </c>
      <c r="D9" s="59">
        <v>34827</v>
      </c>
      <c r="E9" s="60">
        <f aca="true" t="shared" si="1" ref="E9:E28">$Q$5+R9</f>
        <v>260.175</v>
      </c>
      <c r="F9" s="61">
        <v>46.9</v>
      </c>
      <c r="G9" s="62">
        <v>34915</v>
      </c>
      <c r="H9" s="57">
        <f aca="true" t="shared" si="2" ref="H9:H28">$Q$5+T9</f>
        <v>258.495</v>
      </c>
      <c r="I9" s="58">
        <v>0</v>
      </c>
      <c r="J9" s="59">
        <v>34816</v>
      </c>
      <c r="K9" s="60">
        <f aca="true" t="shared" si="3" ref="K9:K28">$Q$5+U9</f>
        <v>258.505</v>
      </c>
      <c r="L9" s="61">
        <v>0</v>
      </c>
      <c r="M9" s="62">
        <v>34812</v>
      </c>
      <c r="N9" s="57">
        <v>56.43</v>
      </c>
      <c r="O9" s="63">
        <v>1.789378371</v>
      </c>
      <c r="P9" s="1"/>
      <c r="Q9" s="7">
        <v>2.68</v>
      </c>
      <c r="R9" s="1">
        <v>2.41</v>
      </c>
      <c r="S9" s="1"/>
      <c r="T9" s="7">
        <v>0.73</v>
      </c>
      <c r="U9" s="7">
        <v>0.74</v>
      </c>
      <c r="V9" s="1"/>
      <c r="W9" s="1"/>
      <c r="X9" s="1"/>
      <c r="AM9" s="20"/>
      <c r="AN9" s="21"/>
    </row>
    <row r="10" spans="1:40" ht="18" customHeight="1">
      <c r="A10" s="64">
        <v>2523</v>
      </c>
      <c r="B10" s="65">
        <f t="shared" si="0"/>
        <v>263.765</v>
      </c>
      <c r="C10" s="66">
        <v>640</v>
      </c>
      <c r="D10" s="59">
        <v>34946</v>
      </c>
      <c r="E10" s="67">
        <f t="shared" si="1"/>
        <v>262.135</v>
      </c>
      <c r="F10" s="58">
        <v>265</v>
      </c>
      <c r="G10" s="68">
        <v>34946</v>
      </c>
      <c r="H10" s="57">
        <f t="shared" si="2"/>
        <v>258.515</v>
      </c>
      <c r="I10" s="58">
        <v>0</v>
      </c>
      <c r="J10" s="59">
        <v>34791</v>
      </c>
      <c r="K10" s="67">
        <f t="shared" si="3"/>
        <v>258.515</v>
      </c>
      <c r="L10" s="58">
        <v>0</v>
      </c>
      <c r="M10" s="68">
        <v>34791</v>
      </c>
      <c r="N10" s="57">
        <v>211.64</v>
      </c>
      <c r="O10" s="63">
        <v>6.711040907999999</v>
      </c>
      <c r="P10" s="1"/>
      <c r="Q10" s="7">
        <v>6</v>
      </c>
      <c r="R10" s="1">
        <v>4.37</v>
      </c>
      <c r="S10" s="1"/>
      <c r="T10" s="7">
        <v>0.75</v>
      </c>
      <c r="U10" s="7">
        <v>0.75</v>
      </c>
      <c r="V10" s="1"/>
      <c r="W10" s="1"/>
      <c r="X10" s="1"/>
      <c r="AM10" s="20"/>
      <c r="AN10" s="21"/>
    </row>
    <row r="11" spans="1:40" ht="18" customHeight="1">
      <c r="A11" s="64">
        <v>2524</v>
      </c>
      <c r="B11" s="57">
        <f t="shared" si="0"/>
        <v>262.465</v>
      </c>
      <c r="C11" s="58">
        <v>314</v>
      </c>
      <c r="D11" s="59">
        <v>34886</v>
      </c>
      <c r="E11" s="67">
        <f t="shared" si="1"/>
        <v>262.125</v>
      </c>
      <c r="F11" s="58">
        <v>263</v>
      </c>
      <c r="G11" s="68">
        <v>34886</v>
      </c>
      <c r="H11" s="57">
        <f t="shared" si="2"/>
        <v>258.66499999999996</v>
      </c>
      <c r="I11" s="58">
        <v>0</v>
      </c>
      <c r="J11" s="59">
        <v>37357</v>
      </c>
      <c r="K11" s="67">
        <f t="shared" si="3"/>
        <v>258.66499999999996</v>
      </c>
      <c r="L11" s="58">
        <v>0</v>
      </c>
      <c r="M11" s="68">
        <v>34920</v>
      </c>
      <c r="N11" s="57" t="s">
        <v>19</v>
      </c>
      <c r="O11" s="63" t="s">
        <v>19</v>
      </c>
      <c r="P11" s="1"/>
      <c r="Q11" s="7">
        <v>4.7</v>
      </c>
      <c r="R11" s="1">
        <v>4.36</v>
      </c>
      <c r="S11" s="1"/>
      <c r="T11" s="7">
        <v>0.9</v>
      </c>
      <c r="U11" s="7">
        <v>0.9</v>
      </c>
      <c r="V11" s="1"/>
      <c r="W11" s="1"/>
      <c r="X11" s="1"/>
      <c r="AM11" s="20"/>
      <c r="AN11" s="21"/>
    </row>
    <row r="12" spans="1:40" ht="18" customHeight="1">
      <c r="A12" s="64">
        <v>2525</v>
      </c>
      <c r="B12" s="57">
        <f t="shared" si="0"/>
        <v>260.97499999999997</v>
      </c>
      <c r="C12" s="58">
        <v>174</v>
      </c>
      <c r="D12" s="59">
        <v>34804</v>
      </c>
      <c r="E12" s="67">
        <f t="shared" si="1"/>
        <v>260.91499999999996</v>
      </c>
      <c r="F12" s="58">
        <v>165</v>
      </c>
      <c r="G12" s="68">
        <v>34804</v>
      </c>
      <c r="H12" s="57">
        <f t="shared" si="2"/>
        <v>258.585</v>
      </c>
      <c r="I12" s="58">
        <v>0</v>
      </c>
      <c r="J12" s="59">
        <v>34768</v>
      </c>
      <c r="K12" s="67">
        <f t="shared" si="3"/>
        <v>258.585</v>
      </c>
      <c r="L12" s="58">
        <v>0</v>
      </c>
      <c r="M12" s="68">
        <v>34768</v>
      </c>
      <c r="N12" s="57">
        <v>118.94</v>
      </c>
      <c r="O12" s="63">
        <v>3.771551718</v>
      </c>
      <c r="P12" s="1"/>
      <c r="Q12" s="7">
        <v>3.21</v>
      </c>
      <c r="R12" s="1">
        <v>3.15</v>
      </c>
      <c r="S12" s="1"/>
      <c r="T12" s="7">
        <v>0.82</v>
      </c>
      <c r="U12" s="7">
        <v>0.82</v>
      </c>
      <c r="V12" s="1"/>
      <c r="W12" s="1"/>
      <c r="X12" s="1"/>
      <c r="AM12" s="20"/>
      <c r="AN12" s="21"/>
    </row>
    <row r="13" spans="1:40" ht="18" customHeight="1">
      <c r="A13" s="64">
        <v>2526</v>
      </c>
      <c r="B13" s="57">
        <f t="shared" si="0"/>
        <v>263.805</v>
      </c>
      <c r="C13" s="69">
        <v>581.5</v>
      </c>
      <c r="D13" s="59">
        <v>34960</v>
      </c>
      <c r="E13" s="67">
        <f t="shared" si="1"/>
        <v>261.54499999999996</v>
      </c>
      <c r="F13" s="58">
        <v>190.3</v>
      </c>
      <c r="G13" s="68">
        <v>34960</v>
      </c>
      <c r="H13" s="57">
        <f t="shared" si="2"/>
        <v>258.585</v>
      </c>
      <c r="I13" s="58">
        <v>0</v>
      </c>
      <c r="J13" s="59">
        <v>34790</v>
      </c>
      <c r="K13" s="67">
        <f t="shared" si="3"/>
        <v>258.585</v>
      </c>
      <c r="L13" s="58">
        <v>0</v>
      </c>
      <c r="M13" s="68">
        <v>34790</v>
      </c>
      <c r="N13" s="57">
        <v>220.49</v>
      </c>
      <c r="O13" s="63">
        <v>6.991671753</v>
      </c>
      <c r="P13" s="1"/>
      <c r="Q13" s="70">
        <v>6.04</v>
      </c>
      <c r="R13" s="1">
        <v>3.78</v>
      </c>
      <c r="S13" s="1"/>
      <c r="T13" s="7">
        <v>0.82</v>
      </c>
      <c r="U13" s="7">
        <v>0.82</v>
      </c>
      <c r="V13" s="1"/>
      <c r="W13" s="1"/>
      <c r="X13" s="1"/>
      <c r="AM13" s="20"/>
      <c r="AN13" s="21"/>
    </row>
    <row r="14" spans="1:40" ht="18" customHeight="1">
      <c r="A14" s="64">
        <v>2527</v>
      </c>
      <c r="B14" s="57">
        <f t="shared" si="0"/>
        <v>261.125</v>
      </c>
      <c r="C14" s="58">
        <v>69.4</v>
      </c>
      <c r="D14" s="59">
        <v>34949</v>
      </c>
      <c r="E14" s="67">
        <f t="shared" si="1"/>
        <v>260.405</v>
      </c>
      <c r="F14" s="58">
        <v>29.8</v>
      </c>
      <c r="G14" s="68">
        <v>34949</v>
      </c>
      <c r="H14" s="57">
        <f t="shared" si="2"/>
        <v>259.085</v>
      </c>
      <c r="I14" s="58">
        <v>0</v>
      </c>
      <c r="J14" s="59">
        <v>34787</v>
      </c>
      <c r="K14" s="67">
        <f t="shared" si="3"/>
        <v>259.085</v>
      </c>
      <c r="L14" s="58">
        <v>0</v>
      </c>
      <c r="M14" s="68">
        <v>34787</v>
      </c>
      <c r="N14" s="57">
        <v>83.42</v>
      </c>
      <c r="O14" s="63">
        <v>2.6452231740000003</v>
      </c>
      <c r="P14" s="1"/>
      <c r="Q14" s="7">
        <v>3.36</v>
      </c>
      <c r="R14" s="1">
        <v>2.64</v>
      </c>
      <c r="S14" s="1"/>
      <c r="T14" s="7">
        <v>1.32</v>
      </c>
      <c r="U14" s="7">
        <v>1.32</v>
      </c>
      <c r="V14" s="1"/>
      <c r="W14" s="1"/>
      <c r="X14" s="1"/>
      <c r="AM14" s="20"/>
      <c r="AN14" s="21"/>
    </row>
    <row r="15" spans="1:40" ht="18" customHeight="1">
      <c r="A15" s="64">
        <v>2528</v>
      </c>
      <c r="B15" s="57">
        <f t="shared" si="0"/>
        <v>261.28499999999997</v>
      </c>
      <c r="C15" s="58">
        <v>130.6</v>
      </c>
      <c r="D15" s="59">
        <v>34965</v>
      </c>
      <c r="E15" s="67">
        <f t="shared" si="1"/>
        <v>261.005</v>
      </c>
      <c r="F15" s="58">
        <v>92.48</v>
      </c>
      <c r="G15" s="68">
        <v>34955</v>
      </c>
      <c r="H15" s="57">
        <f t="shared" si="2"/>
        <v>259.015</v>
      </c>
      <c r="I15" s="58">
        <v>0.01</v>
      </c>
      <c r="J15" s="59">
        <v>37359</v>
      </c>
      <c r="K15" s="67">
        <f t="shared" si="3"/>
        <v>259.015</v>
      </c>
      <c r="L15" s="58">
        <v>0.01</v>
      </c>
      <c r="M15" s="68">
        <v>34799</v>
      </c>
      <c r="N15" s="57">
        <v>130.01</v>
      </c>
      <c r="O15" s="63">
        <v>4.122578097</v>
      </c>
      <c r="P15" s="1"/>
      <c r="Q15" s="7">
        <v>3.52</v>
      </c>
      <c r="R15" s="1">
        <v>3.24</v>
      </c>
      <c r="S15" s="1"/>
      <c r="T15" s="7">
        <v>1.25</v>
      </c>
      <c r="U15" s="7">
        <v>1.25</v>
      </c>
      <c r="V15" s="1"/>
      <c r="W15" s="1"/>
      <c r="X15" s="1"/>
      <c r="AM15" s="20"/>
      <c r="AN15" s="21"/>
    </row>
    <row r="16" spans="1:40" ht="18" customHeight="1">
      <c r="A16" s="64">
        <v>2529</v>
      </c>
      <c r="B16" s="57">
        <f t="shared" si="0"/>
        <v>262.485</v>
      </c>
      <c r="C16" s="58">
        <v>274.5</v>
      </c>
      <c r="D16" s="59">
        <v>34961</v>
      </c>
      <c r="E16" s="67">
        <f t="shared" si="1"/>
        <v>261.695</v>
      </c>
      <c r="F16" s="58">
        <v>149.2</v>
      </c>
      <c r="G16" s="68">
        <v>34961</v>
      </c>
      <c r="H16" s="57">
        <f t="shared" si="2"/>
        <v>259.065</v>
      </c>
      <c r="I16" s="58">
        <v>0</v>
      </c>
      <c r="J16" s="59">
        <v>34777</v>
      </c>
      <c r="K16" s="67">
        <f t="shared" si="3"/>
        <v>259.065</v>
      </c>
      <c r="L16" s="58">
        <v>0</v>
      </c>
      <c r="M16" s="68">
        <v>34777</v>
      </c>
      <c r="N16" s="57">
        <v>94.66</v>
      </c>
      <c r="O16" s="63">
        <v>3.0016402020000004</v>
      </c>
      <c r="P16" s="1"/>
      <c r="Q16" s="7">
        <v>4.72</v>
      </c>
      <c r="R16" s="1">
        <v>3.93</v>
      </c>
      <c r="S16" s="1"/>
      <c r="T16" s="7">
        <v>1.3</v>
      </c>
      <c r="U16" s="7">
        <v>1.3</v>
      </c>
      <c r="V16" s="1"/>
      <c r="W16" s="1"/>
      <c r="X16" s="1"/>
      <c r="AM16" s="20"/>
      <c r="AN16" s="21"/>
    </row>
    <row r="17" spans="1:40" ht="18" customHeight="1">
      <c r="A17" s="64">
        <v>2530</v>
      </c>
      <c r="B17" s="57">
        <f t="shared" si="0"/>
        <v>261.60499999999996</v>
      </c>
      <c r="C17" s="58">
        <v>141.6</v>
      </c>
      <c r="D17" s="59">
        <v>34935</v>
      </c>
      <c r="E17" s="67">
        <f t="shared" si="1"/>
        <v>261.425</v>
      </c>
      <c r="F17" s="58">
        <v>119.2</v>
      </c>
      <c r="G17" s="68">
        <v>34935</v>
      </c>
      <c r="H17" s="57">
        <f t="shared" si="2"/>
        <v>258.965</v>
      </c>
      <c r="I17" s="58">
        <v>0</v>
      </c>
      <c r="J17" s="59">
        <v>37346</v>
      </c>
      <c r="K17" s="67">
        <f t="shared" si="3"/>
        <v>258.965</v>
      </c>
      <c r="L17" s="58">
        <v>0</v>
      </c>
      <c r="M17" s="68">
        <v>34789</v>
      </c>
      <c r="N17" s="57">
        <v>71.62</v>
      </c>
      <c r="O17" s="63">
        <v>2.271048714</v>
      </c>
      <c r="P17" s="1"/>
      <c r="Q17" s="7">
        <v>3.84</v>
      </c>
      <c r="R17" s="1">
        <v>3.66</v>
      </c>
      <c r="S17" s="1"/>
      <c r="T17" s="7">
        <v>1.2</v>
      </c>
      <c r="U17" s="7">
        <v>1.2</v>
      </c>
      <c r="V17" s="1"/>
      <c r="W17" s="1"/>
      <c r="X17" s="1"/>
      <c r="AM17" s="20"/>
      <c r="AN17" s="21"/>
    </row>
    <row r="18" spans="1:40" ht="18" customHeight="1">
      <c r="A18" s="64">
        <v>2531</v>
      </c>
      <c r="B18" s="57">
        <f t="shared" si="0"/>
        <v>261.865</v>
      </c>
      <c r="C18" s="58">
        <v>180</v>
      </c>
      <c r="D18" s="59">
        <v>34915</v>
      </c>
      <c r="E18" s="67">
        <f t="shared" si="1"/>
        <v>261.41499999999996</v>
      </c>
      <c r="F18" s="58">
        <v>118</v>
      </c>
      <c r="G18" s="68">
        <v>34925</v>
      </c>
      <c r="H18" s="57">
        <f t="shared" si="2"/>
        <v>258.425</v>
      </c>
      <c r="I18" s="58">
        <v>1.6</v>
      </c>
      <c r="J18" s="59">
        <v>37378</v>
      </c>
      <c r="K18" s="67">
        <f t="shared" si="3"/>
        <v>258.905</v>
      </c>
      <c r="L18" s="58">
        <v>0</v>
      </c>
      <c r="M18" s="68">
        <v>34757</v>
      </c>
      <c r="N18" s="57">
        <v>127.47</v>
      </c>
      <c r="O18" s="63">
        <v>4.042035458999999</v>
      </c>
      <c r="P18" s="1"/>
      <c r="Q18" s="7">
        <v>4.1</v>
      </c>
      <c r="R18" s="1">
        <v>3.65</v>
      </c>
      <c r="S18" s="1"/>
      <c r="T18" s="7">
        <v>0.66</v>
      </c>
      <c r="U18" s="7">
        <v>1.14</v>
      </c>
      <c r="V18" s="1"/>
      <c r="W18" s="1"/>
      <c r="X18" s="1"/>
      <c r="AM18" s="20"/>
      <c r="AN18" s="21"/>
    </row>
    <row r="19" spans="1:40" ht="18" customHeight="1">
      <c r="A19" s="64">
        <v>2539</v>
      </c>
      <c r="B19" s="57">
        <f t="shared" si="0"/>
        <v>261.515</v>
      </c>
      <c r="C19" s="58">
        <v>72.5</v>
      </c>
      <c r="D19" s="59">
        <v>36404</v>
      </c>
      <c r="E19" s="67">
        <f t="shared" si="1"/>
        <v>261.315</v>
      </c>
      <c r="F19" s="58">
        <v>63.2</v>
      </c>
      <c r="G19" s="68">
        <v>36404</v>
      </c>
      <c r="H19" s="57">
        <f t="shared" si="2"/>
        <v>259.055</v>
      </c>
      <c r="I19" s="58">
        <v>0.07</v>
      </c>
      <c r="J19" s="59">
        <v>36189</v>
      </c>
      <c r="K19" s="67">
        <f t="shared" si="3"/>
        <v>259.055</v>
      </c>
      <c r="L19" s="58">
        <v>0.02</v>
      </c>
      <c r="M19" s="68">
        <v>36189</v>
      </c>
      <c r="N19" s="57">
        <v>104.729</v>
      </c>
      <c r="O19" s="63">
        <v>3.32</v>
      </c>
      <c r="P19" s="1"/>
      <c r="Q19" s="7">
        <v>3.75</v>
      </c>
      <c r="R19" s="1">
        <v>3.55</v>
      </c>
      <c r="S19" s="1"/>
      <c r="T19" s="7">
        <v>1.29</v>
      </c>
      <c r="U19" s="7">
        <v>1.29</v>
      </c>
      <c r="V19" s="1"/>
      <c r="W19" s="1"/>
      <c r="X19" s="1"/>
      <c r="AM19" s="20"/>
      <c r="AN19" s="21"/>
    </row>
    <row r="20" spans="1:40" ht="18" customHeight="1">
      <c r="A20" s="64">
        <v>2540</v>
      </c>
      <c r="B20" s="57">
        <f t="shared" si="0"/>
        <v>262.835</v>
      </c>
      <c r="C20" s="58">
        <v>200.9</v>
      </c>
      <c r="D20" s="59">
        <v>36431</v>
      </c>
      <c r="E20" s="67">
        <f t="shared" si="1"/>
        <v>262.185</v>
      </c>
      <c r="F20" s="58">
        <v>129.5</v>
      </c>
      <c r="G20" s="68">
        <v>36431</v>
      </c>
      <c r="H20" s="57">
        <f t="shared" si="2"/>
        <v>258.995</v>
      </c>
      <c r="I20" s="58">
        <v>0</v>
      </c>
      <c r="J20" s="59">
        <v>36244</v>
      </c>
      <c r="K20" s="67">
        <f t="shared" si="3"/>
        <v>258.995</v>
      </c>
      <c r="L20" s="58">
        <v>0</v>
      </c>
      <c r="M20" s="68">
        <v>36243</v>
      </c>
      <c r="N20" s="57">
        <v>112.73</v>
      </c>
      <c r="O20" s="63">
        <v>3.57</v>
      </c>
      <c r="P20" s="1"/>
      <c r="Q20" s="7">
        <v>5.07</v>
      </c>
      <c r="R20" s="1">
        <v>4.42</v>
      </c>
      <c r="S20" s="1"/>
      <c r="T20" s="7">
        <v>1.23</v>
      </c>
      <c r="U20" s="7">
        <v>1.23</v>
      </c>
      <c r="V20" s="1"/>
      <c r="W20" s="1"/>
      <c r="X20" s="1"/>
      <c r="AM20" s="20"/>
      <c r="AN20" s="71"/>
    </row>
    <row r="21" spans="1:40" ht="18" customHeight="1">
      <c r="A21" s="64">
        <v>2541</v>
      </c>
      <c r="B21" s="57">
        <f t="shared" si="0"/>
        <v>261.745</v>
      </c>
      <c r="C21" s="58">
        <v>86.36</v>
      </c>
      <c r="D21" s="59">
        <v>36413</v>
      </c>
      <c r="E21" s="67">
        <f t="shared" si="1"/>
        <v>261.405</v>
      </c>
      <c r="F21" s="58">
        <v>66.34</v>
      </c>
      <c r="G21" s="68">
        <v>36413</v>
      </c>
      <c r="H21" s="57">
        <f t="shared" si="2"/>
        <v>258.265</v>
      </c>
      <c r="I21" s="58">
        <v>0</v>
      </c>
      <c r="J21" s="59">
        <v>36181</v>
      </c>
      <c r="K21" s="67">
        <f t="shared" si="3"/>
        <v>258.28499999999997</v>
      </c>
      <c r="L21" s="58">
        <v>0</v>
      </c>
      <c r="M21" s="68">
        <v>36181</v>
      </c>
      <c r="N21" s="57">
        <v>50.02</v>
      </c>
      <c r="O21" s="63">
        <v>1.59</v>
      </c>
      <c r="P21" s="1"/>
      <c r="Q21" s="7">
        <v>3.98</v>
      </c>
      <c r="R21" s="1">
        <v>3.64</v>
      </c>
      <c r="S21" s="1"/>
      <c r="T21" s="70">
        <v>0.5</v>
      </c>
      <c r="U21" s="7">
        <v>0.52</v>
      </c>
      <c r="V21" s="1"/>
      <c r="W21" s="1"/>
      <c r="X21" s="1"/>
      <c r="AM21" s="20"/>
      <c r="AN21" s="71"/>
    </row>
    <row r="22" spans="1:40" ht="18" customHeight="1">
      <c r="A22" s="64">
        <v>2542</v>
      </c>
      <c r="B22" s="57">
        <f t="shared" si="0"/>
        <v>262.315</v>
      </c>
      <c r="C22" s="58">
        <v>164.8</v>
      </c>
      <c r="D22" s="59">
        <v>37154</v>
      </c>
      <c r="E22" s="67">
        <f t="shared" si="1"/>
        <v>262.065</v>
      </c>
      <c r="F22" s="58">
        <v>131.6</v>
      </c>
      <c r="G22" s="68">
        <v>37150</v>
      </c>
      <c r="H22" s="57">
        <f t="shared" si="2"/>
        <v>258.965</v>
      </c>
      <c r="I22" s="58">
        <v>0.04</v>
      </c>
      <c r="J22" s="59">
        <v>36982</v>
      </c>
      <c r="K22" s="67">
        <f t="shared" si="3"/>
        <v>258.965</v>
      </c>
      <c r="L22" s="58">
        <v>0.04</v>
      </c>
      <c r="M22" s="68">
        <v>36982</v>
      </c>
      <c r="N22" s="57">
        <v>160.5</v>
      </c>
      <c r="O22" s="63">
        <v>5.08</v>
      </c>
      <c r="P22" s="1"/>
      <c r="Q22" s="7">
        <v>4.55</v>
      </c>
      <c r="R22" s="7">
        <v>4.3</v>
      </c>
      <c r="S22" s="1"/>
      <c r="T22" s="7">
        <v>1.2</v>
      </c>
      <c r="U22" s="7">
        <v>1.2</v>
      </c>
      <c r="V22" s="1"/>
      <c r="W22" s="1"/>
      <c r="X22" s="1"/>
      <c r="AM22" s="20"/>
      <c r="AN22" s="21"/>
    </row>
    <row r="23" spans="1:40" ht="18" customHeight="1">
      <c r="A23" s="64">
        <v>2543</v>
      </c>
      <c r="B23" s="57">
        <f t="shared" si="0"/>
        <v>261.375</v>
      </c>
      <c r="C23" s="58">
        <v>54.4</v>
      </c>
      <c r="D23" s="59">
        <v>37129</v>
      </c>
      <c r="E23" s="67">
        <f t="shared" si="1"/>
        <v>261.005</v>
      </c>
      <c r="F23" s="58">
        <v>39.84</v>
      </c>
      <c r="G23" s="68">
        <v>37129</v>
      </c>
      <c r="H23" s="57">
        <f t="shared" si="2"/>
        <v>259.185</v>
      </c>
      <c r="I23" s="58">
        <v>0.017</v>
      </c>
      <c r="J23" s="59">
        <v>36993</v>
      </c>
      <c r="K23" s="67">
        <f t="shared" si="3"/>
        <v>259.185</v>
      </c>
      <c r="L23" s="58">
        <v>0.017</v>
      </c>
      <c r="M23" s="68">
        <v>36993</v>
      </c>
      <c r="N23" s="57">
        <v>120.399</v>
      </c>
      <c r="O23" s="63">
        <v>3.818</v>
      </c>
      <c r="P23" s="1"/>
      <c r="Q23" s="7">
        <v>3.61</v>
      </c>
      <c r="R23" s="1">
        <v>3.24</v>
      </c>
      <c r="S23" s="1"/>
      <c r="T23" s="7">
        <v>1.42</v>
      </c>
      <c r="U23" s="7">
        <v>1.42</v>
      </c>
      <c r="V23" s="1"/>
      <c r="W23" s="1"/>
      <c r="X23" s="1"/>
      <c r="AM23" s="20"/>
      <c r="AN23" s="21"/>
    </row>
    <row r="24" spans="1:40" ht="18" customHeight="1">
      <c r="A24" s="64">
        <v>2544</v>
      </c>
      <c r="B24" s="57">
        <f t="shared" si="0"/>
        <v>262.525</v>
      </c>
      <c r="C24" s="11">
        <v>178</v>
      </c>
      <c r="D24" s="59">
        <v>37480</v>
      </c>
      <c r="E24" s="67">
        <f t="shared" si="1"/>
        <v>262.28499999999997</v>
      </c>
      <c r="F24" s="58">
        <v>152.1</v>
      </c>
      <c r="G24" s="68">
        <v>37480</v>
      </c>
      <c r="H24" s="57">
        <f t="shared" si="2"/>
        <v>259.04499999999996</v>
      </c>
      <c r="I24" s="58">
        <v>0</v>
      </c>
      <c r="J24" s="59">
        <v>37346</v>
      </c>
      <c r="K24" s="67">
        <f t="shared" si="3"/>
        <v>259.04499999999996</v>
      </c>
      <c r="L24" s="58">
        <v>0</v>
      </c>
      <c r="M24" s="68">
        <v>37346</v>
      </c>
      <c r="N24" s="57">
        <v>211.531</v>
      </c>
      <c r="O24" s="72">
        <v>7.02</v>
      </c>
      <c r="P24" s="1"/>
      <c r="Q24" s="7">
        <v>4.76</v>
      </c>
      <c r="R24" s="1">
        <v>4.52</v>
      </c>
      <c r="S24" s="1"/>
      <c r="T24" s="7">
        <v>1.28</v>
      </c>
      <c r="U24" s="7">
        <v>1.28</v>
      </c>
      <c r="V24" s="1"/>
      <c r="W24" s="1"/>
      <c r="X24" s="1"/>
      <c r="AM24" s="20"/>
      <c r="AN24" s="71"/>
    </row>
    <row r="25" spans="1:40" ht="18" customHeight="1">
      <c r="A25" s="64">
        <v>2545</v>
      </c>
      <c r="B25" s="57">
        <f t="shared" si="0"/>
        <v>261.755</v>
      </c>
      <c r="C25" s="73">
        <v>111.45</v>
      </c>
      <c r="D25" s="59">
        <v>37508</v>
      </c>
      <c r="E25" s="67">
        <f t="shared" si="1"/>
        <v>261.455</v>
      </c>
      <c r="F25" s="58">
        <v>81.3</v>
      </c>
      <c r="G25" s="68">
        <v>37508</v>
      </c>
      <c r="H25" s="57">
        <f t="shared" si="2"/>
        <v>259.015</v>
      </c>
      <c r="I25" s="74">
        <v>0.02</v>
      </c>
      <c r="J25" s="59">
        <v>37355</v>
      </c>
      <c r="K25" s="67">
        <f t="shared" si="3"/>
        <v>259.015</v>
      </c>
      <c r="L25" s="58">
        <v>0.02</v>
      </c>
      <c r="M25" s="68">
        <v>37355</v>
      </c>
      <c r="N25" s="57">
        <v>149.452</v>
      </c>
      <c r="O25" s="63">
        <v>4.7390780844</v>
      </c>
      <c r="P25" s="1"/>
      <c r="Q25" s="7">
        <v>3.99</v>
      </c>
      <c r="R25" s="1">
        <v>3.69</v>
      </c>
      <c r="S25" s="1"/>
      <c r="T25" s="7">
        <v>1.25</v>
      </c>
      <c r="U25" s="7">
        <v>1.25</v>
      </c>
      <c r="V25" s="1"/>
      <c r="W25" s="1"/>
      <c r="X25" s="1"/>
      <c r="AM25" s="20"/>
      <c r="AN25" s="75"/>
    </row>
    <row r="26" spans="1:40" ht="18" customHeight="1">
      <c r="A26" s="64">
        <v>2546</v>
      </c>
      <c r="B26" s="57">
        <f t="shared" si="0"/>
        <v>262.97499999999997</v>
      </c>
      <c r="C26" s="73">
        <v>193.67</v>
      </c>
      <c r="D26" s="59">
        <v>38244</v>
      </c>
      <c r="E26" s="67">
        <f t="shared" si="1"/>
        <v>262.685</v>
      </c>
      <c r="F26" s="58">
        <v>162.6</v>
      </c>
      <c r="G26" s="68">
        <v>38244</v>
      </c>
      <c r="H26" s="57">
        <f t="shared" si="2"/>
        <v>259.115</v>
      </c>
      <c r="I26" s="58">
        <v>0.02</v>
      </c>
      <c r="J26" s="68">
        <v>38068</v>
      </c>
      <c r="K26" s="67">
        <f t="shared" si="3"/>
        <v>259.115</v>
      </c>
      <c r="L26" s="58">
        <v>0.02</v>
      </c>
      <c r="M26" s="68">
        <v>38068</v>
      </c>
      <c r="N26" s="76">
        <v>123.498</v>
      </c>
      <c r="O26" s="72">
        <v>3.91</v>
      </c>
      <c r="P26" s="1"/>
      <c r="Q26" s="7">
        <v>5.21</v>
      </c>
      <c r="R26" s="1">
        <v>4.92</v>
      </c>
      <c r="S26" s="1"/>
      <c r="T26" s="7">
        <v>1.35</v>
      </c>
      <c r="U26" s="7">
        <v>1.35</v>
      </c>
      <c r="V26" s="1"/>
      <c r="W26" s="1"/>
      <c r="X26" s="1"/>
      <c r="AM26" s="20"/>
      <c r="AN26" s="77"/>
    </row>
    <row r="27" spans="1:40" ht="18" customHeight="1">
      <c r="A27" s="64">
        <v>2547</v>
      </c>
      <c r="B27" s="57">
        <f t="shared" si="0"/>
        <v>261.975</v>
      </c>
      <c r="C27" s="73">
        <v>116.33</v>
      </c>
      <c r="D27" s="59">
        <v>38245</v>
      </c>
      <c r="E27" s="67">
        <f t="shared" si="1"/>
        <v>261.325</v>
      </c>
      <c r="F27" s="58">
        <v>67.45</v>
      </c>
      <c r="G27" s="68">
        <v>38245</v>
      </c>
      <c r="H27" s="57">
        <f t="shared" si="2"/>
        <v>259.085</v>
      </c>
      <c r="I27" s="58">
        <v>0.18</v>
      </c>
      <c r="J27" s="68">
        <v>38078</v>
      </c>
      <c r="K27" s="67">
        <f t="shared" si="3"/>
        <v>259.085</v>
      </c>
      <c r="L27" s="58">
        <v>0.18</v>
      </c>
      <c r="M27" s="68">
        <v>38078</v>
      </c>
      <c r="N27" s="76">
        <v>156.63</v>
      </c>
      <c r="O27" s="72">
        <v>4.97</v>
      </c>
      <c r="P27" s="1"/>
      <c r="Q27" s="7">
        <v>4.210000000000036</v>
      </c>
      <c r="R27" s="1">
        <v>3.56</v>
      </c>
      <c r="S27" s="1"/>
      <c r="T27" s="7">
        <v>1.3199999999999932</v>
      </c>
      <c r="U27" s="7">
        <v>1.3199999999999932</v>
      </c>
      <c r="V27" s="1"/>
      <c r="W27" s="1"/>
      <c r="X27" s="1"/>
      <c r="AM27" s="20"/>
      <c r="AN27" s="78"/>
    </row>
    <row r="28" spans="1:24" ht="18" customHeight="1">
      <c r="A28" s="64">
        <v>2548</v>
      </c>
      <c r="B28" s="57">
        <f t="shared" si="0"/>
        <v>262.28499999999997</v>
      </c>
      <c r="C28" s="58">
        <v>128.4</v>
      </c>
      <c r="D28" s="68">
        <v>38988</v>
      </c>
      <c r="E28" s="67">
        <f t="shared" si="1"/>
        <v>263.995</v>
      </c>
      <c r="F28" s="58">
        <v>102.5</v>
      </c>
      <c r="G28" s="68">
        <v>38988</v>
      </c>
      <c r="H28" s="57">
        <f t="shared" si="2"/>
        <v>259.155</v>
      </c>
      <c r="I28" s="58">
        <v>0.32</v>
      </c>
      <c r="J28" s="68">
        <v>38730</v>
      </c>
      <c r="K28" s="67">
        <f t="shared" si="3"/>
        <v>259.155</v>
      </c>
      <c r="L28" s="58">
        <v>0.32</v>
      </c>
      <c r="M28" s="68">
        <v>38730</v>
      </c>
      <c r="N28" s="57">
        <v>132.219648</v>
      </c>
      <c r="O28" s="63">
        <v>4.192657534246576</v>
      </c>
      <c r="P28" s="1"/>
      <c r="Q28" s="7">
        <v>4.52</v>
      </c>
      <c r="R28" s="1">
        <v>6.23</v>
      </c>
      <c r="S28" s="1"/>
      <c r="T28" s="7">
        <v>1.39</v>
      </c>
      <c r="U28" s="7">
        <v>1.39</v>
      </c>
      <c r="V28" s="1"/>
      <c r="W28" s="1"/>
      <c r="X28" s="1"/>
    </row>
    <row r="29" spans="1:24" ht="18" customHeight="1">
      <c r="A29" s="64">
        <v>2549</v>
      </c>
      <c r="B29" s="57">
        <f>5.24+Q5</f>
        <v>263.005</v>
      </c>
      <c r="C29" s="11">
        <v>187.2</v>
      </c>
      <c r="D29" s="59">
        <v>232</v>
      </c>
      <c r="E29" s="67">
        <f>4.49+Q5</f>
        <v>262.255</v>
      </c>
      <c r="F29" s="58">
        <v>121.5</v>
      </c>
      <c r="G29" s="68">
        <v>38948</v>
      </c>
      <c r="H29" s="76">
        <f>1.5+Q5</f>
        <v>259.265</v>
      </c>
      <c r="I29" s="74">
        <v>0.77</v>
      </c>
      <c r="J29" s="59">
        <v>131</v>
      </c>
      <c r="K29" s="79">
        <f>1.5+Q5</f>
        <v>259.265</v>
      </c>
      <c r="L29" s="58">
        <v>0.77</v>
      </c>
      <c r="M29" s="68">
        <v>38847</v>
      </c>
      <c r="N29" s="57">
        <v>168.10848000000001</v>
      </c>
      <c r="O29" s="63">
        <v>5.3306694682560005</v>
      </c>
      <c r="P29" s="1"/>
      <c r="Q29" s="7">
        <f aca="true" t="shared" si="4" ref="Q29:Q39">B29-$Q$5</f>
        <v>5.240000000000009</v>
      </c>
      <c r="R29" s="1"/>
      <c r="S29" s="1"/>
      <c r="T29" s="7">
        <v>1.5</v>
      </c>
      <c r="U29" s="1"/>
      <c r="V29" s="1"/>
      <c r="W29" s="1"/>
      <c r="X29" s="1"/>
    </row>
    <row r="30" spans="1:24" ht="18" customHeight="1">
      <c r="A30" s="64">
        <v>2550</v>
      </c>
      <c r="B30" s="57">
        <v>261.355</v>
      </c>
      <c r="C30" s="73">
        <v>105.13</v>
      </c>
      <c r="D30" s="59">
        <v>271</v>
      </c>
      <c r="E30" s="67">
        <v>261.13</v>
      </c>
      <c r="F30" s="58">
        <v>88.07</v>
      </c>
      <c r="G30" s="68">
        <v>38855</v>
      </c>
      <c r="H30" s="76">
        <f>Q5+1.32</f>
        <v>259.085</v>
      </c>
      <c r="I30" s="74">
        <v>0.45</v>
      </c>
      <c r="J30" s="59">
        <v>355</v>
      </c>
      <c r="K30" s="79">
        <f>Q5+1.32</f>
        <v>259.085</v>
      </c>
      <c r="L30" s="74">
        <v>0.45</v>
      </c>
      <c r="M30" s="68">
        <v>355</v>
      </c>
      <c r="N30" s="76">
        <v>168.32</v>
      </c>
      <c r="O30" s="63">
        <f aca="true" t="shared" si="5" ref="O30:O39">N30*0.0317097</f>
        <v>5.3373767039999995</v>
      </c>
      <c r="P30" s="1"/>
      <c r="Q30" s="7">
        <f t="shared" si="4"/>
        <v>3.590000000000032</v>
      </c>
      <c r="R30" s="1"/>
      <c r="S30" s="1"/>
      <c r="T30" s="1">
        <v>1.32</v>
      </c>
      <c r="U30" s="1"/>
      <c r="V30" s="1"/>
      <c r="W30" s="1"/>
      <c r="X30" s="1"/>
    </row>
    <row r="31" spans="1:24" ht="18" customHeight="1">
      <c r="A31" s="64">
        <v>2551</v>
      </c>
      <c r="B31" s="80">
        <v>262.76</v>
      </c>
      <c r="C31" s="81">
        <v>312.4</v>
      </c>
      <c r="D31" s="59">
        <v>245</v>
      </c>
      <c r="E31" s="82">
        <v>261.94</v>
      </c>
      <c r="F31" s="81">
        <v>176.6</v>
      </c>
      <c r="G31" s="68">
        <v>38961</v>
      </c>
      <c r="H31" s="80">
        <v>259.1</v>
      </c>
      <c r="I31" s="81">
        <v>0.2</v>
      </c>
      <c r="J31" s="59">
        <v>336</v>
      </c>
      <c r="K31" s="82">
        <v>259.1</v>
      </c>
      <c r="L31" s="81">
        <v>0.2</v>
      </c>
      <c r="M31" s="68">
        <v>336</v>
      </c>
      <c r="N31" s="80">
        <v>201.75</v>
      </c>
      <c r="O31" s="63">
        <f t="shared" si="5"/>
        <v>6.397431975</v>
      </c>
      <c r="P31" s="1"/>
      <c r="Q31" s="7">
        <f t="shared" si="4"/>
        <v>4.9950000000000045</v>
      </c>
      <c r="R31" s="1"/>
      <c r="S31" s="1"/>
      <c r="T31" s="7">
        <f aca="true" t="shared" si="6" ref="T31:T40">H31-$Q$5</f>
        <v>1.3350000000000364</v>
      </c>
      <c r="U31" s="1"/>
      <c r="V31" s="1"/>
      <c r="W31" s="1"/>
      <c r="X31" s="1"/>
    </row>
    <row r="32" spans="1:24" ht="18" customHeight="1">
      <c r="A32" s="83">
        <v>2552</v>
      </c>
      <c r="B32" s="84">
        <v>261.225</v>
      </c>
      <c r="C32" s="85">
        <v>10.14</v>
      </c>
      <c r="D32" s="86">
        <v>261</v>
      </c>
      <c r="E32" s="87">
        <v>260.88</v>
      </c>
      <c r="F32" s="85">
        <v>7.36</v>
      </c>
      <c r="G32" s="88">
        <v>38977</v>
      </c>
      <c r="H32" s="84">
        <v>259.045</v>
      </c>
      <c r="I32" s="85">
        <v>0.06</v>
      </c>
      <c r="J32" s="86">
        <v>56</v>
      </c>
      <c r="K32" s="87">
        <v>259.06</v>
      </c>
      <c r="L32" s="85">
        <v>0.06</v>
      </c>
      <c r="M32" s="88">
        <v>56</v>
      </c>
      <c r="N32" s="84">
        <v>52.88</v>
      </c>
      <c r="O32" s="89">
        <f t="shared" si="5"/>
        <v>1.676808936</v>
      </c>
      <c r="P32" s="1"/>
      <c r="Q32" s="7">
        <f t="shared" si="4"/>
        <v>3.4600000000000364</v>
      </c>
      <c r="R32" s="1"/>
      <c r="S32" s="1"/>
      <c r="T32" s="7">
        <f t="shared" si="6"/>
        <v>1.2800000000000296</v>
      </c>
      <c r="U32" s="1"/>
      <c r="V32" s="1"/>
      <c r="W32" s="1"/>
      <c r="X32" s="1"/>
    </row>
    <row r="33" spans="1:24" ht="18" customHeight="1">
      <c r="A33" s="64">
        <v>2553</v>
      </c>
      <c r="B33" s="80">
        <v>262.64</v>
      </c>
      <c r="C33" s="81">
        <v>160.37</v>
      </c>
      <c r="D33" s="59">
        <v>259</v>
      </c>
      <c r="E33" s="82">
        <v>261.61</v>
      </c>
      <c r="F33" s="81">
        <v>89.65</v>
      </c>
      <c r="G33" s="68">
        <v>259</v>
      </c>
      <c r="H33" s="80">
        <v>258.985</v>
      </c>
      <c r="I33" s="81">
        <v>0.02</v>
      </c>
      <c r="J33" s="59">
        <v>40298</v>
      </c>
      <c r="K33" s="82">
        <v>258.991</v>
      </c>
      <c r="L33" s="81">
        <v>0.02</v>
      </c>
      <c r="M33" s="68">
        <v>40298</v>
      </c>
      <c r="N33" s="80">
        <v>178.66</v>
      </c>
      <c r="O33" s="63">
        <f t="shared" si="5"/>
        <v>5.665255002</v>
      </c>
      <c r="P33" s="1"/>
      <c r="Q33" s="7">
        <f t="shared" si="4"/>
        <v>4.875</v>
      </c>
      <c r="R33" s="1"/>
      <c r="S33" s="1"/>
      <c r="T33" s="7">
        <f t="shared" si="6"/>
        <v>1.2200000000000273</v>
      </c>
      <c r="U33" s="1"/>
      <c r="V33" s="1"/>
      <c r="W33" s="1"/>
      <c r="X33" s="1"/>
    </row>
    <row r="34" spans="1:24" ht="18" customHeight="1">
      <c r="A34" s="64">
        <v>2554</v>
      </c>
      <c r="B34" s="80">
        <v>263.305</v>
      </c>
      <c r="C34" s="81">
        <v>244.93</v>
      </c>
      <c r="D34" s="59">
        <v>40720</v>
      </c>
      <c r="E34" s="82">
        <v>262.954</v>
      </c>
      <c r="F34" s="81">
        <v>211</v>
      </c>
      <c r="G34" s="68">
        <v>40720</v>
      </c>
      <c r="H34" s="80">
        <v>259.515</v>
      </c>
      <c r="I34" s="81">
        <v>0.6</v>
      </c>
      <c r="J34" s="59">
        <v>40594</v>
      </c>
      <c r="K34" s="82">
        <v>259.525</v>
      </c>
      <c r="L34" s="81">
        <v>1</v>
      </c>
      <c r="M34" s="68">
        <v>40594</v>
      </c>
      <c r="N34" s="80">
        <v>506.76</v>
      </c>
      <c r="O34" s="63">
        <f t="shared" si="5"/>
        <v>16.069207572</v>
      </c>
      <c r="P34" s="1"/>
      <c r="Q34" s="7">
        <f t="shared" si="4"/>
        <v>5.5400000000000205</v>
      </c>
      <c r="R34" s="1"/>
      <c r="S34" s="1"/>
      <c r="T34" s="7">
        <f t="shared" si="6"/>
        <v>1.75</v>
      </c>
      <c r="U34" s="1"/>
      <c r="V34" s="1"/>
      <c r="W34" s="1"/>
      <c r="X34" s="1"/>
    </row>
    <row r="35" spans="1:24" ht="18" customHeight="1">
      <c r="A35" s="64">
        <v>2555</v>
      </c>
      <c r="B35" s="80">
        <v>262.615</v>
      </c>
      <c r="C35" s="81">
        <v>222.6</v>
      </c>
      <c r="D35" s="59">
        <v>41114</v>
      </c>
      <c r="E35" s="82">
        <v>261.578</v>
      </c>
      <c r="F35" s="81">
        <v>104.1</v>
      </c>
      <c r="G35" s="68">
        <v>41114</v>
      </c>
      <c r="H35" s="80">
        <v>259.465</v>
      </c>
      <c r="I35" s="81">
        <v>1.35</v>
      </c>
      <c r="J35" s="59">
        <v>41209</v>
      </c>
      <c r="K35" s="82">
        <v>259.485</v>
      </c>
      <c r="L35" s="81">
        <v>1.45</v>
      </c>
      <c r="M35" s="68">
        <v>41208</v>
      </c>
      <c r="N35" s="80">
        <v>189.76</v>
      </c>
      <c r="O35" s="90">
        <f t="shared" si="5"/>
        <v>6.017232672</v>
      </c>
      <c r="P35" s="1"/>
      <c r="Q35" s="1">
        <f t="shared" si="4"/>
        <v>4.850000000000023</v>
      </c>
      <c r="R35" s="1"/>
      <c r="S35" s="1"/>
      <c r="T35" s="7">
        <f t="shared" si="6"/>
        <v>1.6999999999999886</v>
      </c>
      <c r="U35" s="1"/>
      <c r="V35" s="1"/>
      <c r="W35" s="1"/>
      <c r="X35" s="1"/>
    </row>
    <row r="36" spans="1:24" ht="18" customHeight="1">
      <c r="A36" s="64">
        <v>2556</v>
      </c>
      <c r="B36" s="80">
        <v>261.6</v>
      </c>
      <c r="C36" s="81">
        <v>102.3</v>
      </c>
      <c r="D36" s="59">
        <v>41496</v>
      </c>
      <c r="E36" s="82">
        <v>261.57</v>
      </c>
      <c r="F36" s="81">
        <v>99.55</v>
      </c>
      <c r="G36" s="68">
        <v>41496</v>
      </c>
      <c r="H36" s="80">
        <v>259.3</v>
      </c>
      <c r="I36" s="81">
        <v>0.15</v>
      </c>
      <c r="J36" s="59">
        <v>41364</v>
      </c>
      <c r="K36" s="82">
        <v>259.3</v>
      </c>
      <c r="L36" s="81">
        <v>0.15</v>
      </c>
      <c r="M36" s="68">
        <v>41364</v>
      </c>
      <c r="N36" s="80">
        <v>90.9</v>
      </c>
      <c r="O36" s="90">
        <f t="shared" si="5"/>
        <v>2.8824117300000003</v>
      </c>
      <c r="P36" s="1"/>
      <c r="Q36" s="7">
        <f t="shared" si="4"/>
        <v>3.8350000000000364</v>
      </c>
      <c r="R36" s="1"/>
      <c r="S36" s="1"/>
      <c r="T36" s="7">
        <f t="shared" si="6"/>
        <v>1.535000000000025</v>
      </c>
      <c r="U36" s="1"/>
      <c r="V36" s="1"/>
      <c r="W36" s="1"/>
      <c r="X36" s="1"/>
    </row>
    <row r="37" spans="1:24" ht="18" customHeight="1">
      <c r="A37" s="64">
        <v>2557</v>
      </c>
      <c r="B37" s="80">
        <v>262.065</v>
      </c>
      <c r="C37" s="81">
        <v>98.7</v>
      </c>
      <c r="D37" s="59">
        <v>41847</v>
      </c>
      <c r="E37" s="82">
        <v>261.868</v>
      </c>
      <c r="F37" s="81">
        <v>87.02</v>
      </c>
      <c r="G37" s="68">
        <v>41847</v>
      </c>
      <c r="H37" s="80">
        <v>259.265</v>
      </c>
      <c r="I37" s="81">
        <v>0</v>
      </c>
      <c r="J37" s="59">
        <v>41674</v>
      </c>
      <c r="K37" s="82">
        <v>259.295</v>
      </c>
      <c r="L37" s="81">
        <v>0</v>
      </c>
      <c r="M37" s="68">
        <v>41673</v>
      </c>
      <c r="N37" s="80">
        <v>164.88</v>
      </c>
      <c r="O37" s="90">
        <f t="shared" si="5"/>
        <v>5.2282953359999995</v>
      </c>
      <c r="P37" s="1"/>
      <c r="Q37" s="7">
        <f t="shared" si="4"/>
        <v>4.300000000000011</v>
      </c>
      <c r="R37" s="1"/>
      <c r="S37" s="1"/>
      <c r="T37" s="7">
        <f t="shared" si="6"/>
        <v>1.5</v>
      </c>
      <c r="U37" s="1"/>
      <c r="V37" s="1"/>
      <c r="W37" s="1"/>
      <c r="X37" s="1"/>
    </row>
    <row r="38" spans="1:24" ht="18" customHeight="1">
      <c r="A38" s="64">
        <v>2558</v>
      </c>
      <c r="B38" s="80">
        <v>260.725</v>
      </c>
      <c r="C38" s="81">
        <v>37.98</v>
      </c>
      <c r="D38" s="59">
        <v>42262</v>
      </c>
      <c r="E38" s="82">
        <v>260.48</v>
      </c>
      <c r="F38" s="81">
        <v>24.8</v>
      </c>
      <c r="G38" s="68">
        <v>42266</v>
      </c>
      <c r="H38" s="80">
        <v>258.675</v>
      </c>
      <c r="I38" s="81">
        <v>0</v>
      </c>
      <c r="J38" s="59">
        <v>42363</v>
      </c>
      <c r="K38" s="82">
        <v>258.68</v>
      </c>
      <c r="L38" s="81">
        <v>0</v>
      </c>
      <c r="M38" s="68">
        <v>42363</v>
      </c>
      <c r="N38" s="80">
        <v>55.02</v>
      </c>
      <c r="O38" s="90">
        <f t="shared" si="5"/>
        <v>1.744667694</v>
      </c>
      <c r="P38" s="1"/>
      <c r="Q38" s="7">
        <f t="shared" si="4"/>
        <v>2.9600000000000364</v>
      </c>
      <c r="R38" s="1"/>
      <c r="S38" s="1"/>
      <c r="T38" s="1">
        <f t="shared" si="6"/>
        <v>0.910000000000025</v>
      </c>
      <c r="U38" s="1"/>
      <c r="V38" s="1"/>
      <c r="W38" s="1"/>
      <c r="X38" s="1"/>
    </row>
    <row r="39" spans="1:24" ht="18" customHeight="1">
      <c r="A39" s="64">
        <v>2559</v>
      </c>
      <c r="B39" s="80">
        <v>261.305</v>
      </c>
      <c r="C39" s="81">
        <v>136.4</v>
      </c>
      <c r="D39" s="59">
        <v>42625</v>
      </c>
      <c r="E39" s="82">
        <v>260.978</v>
      </c>
      <c r="F39" s="81">
        <v>95</v>
      </c>
      <c r="G39" s="68">
        <v>42625</v>
      </c>
      <c r="H39" s="80">
        <v>258.765</v>
      </c>
      <c r="I39" s="81">
        <v>0.03</v>
      </c>
      <c r="J39" s="59">
        <v>42487</v>
      </c>
      <c r="K39" s="82">
        <v>258.768</v>
      </c>
      <c r="L39" s="81">
        <v>0.03</v>
      </c>
      <c r="M39" s="68">
        <v>42487</v>
      </c>
      <c r="N39" s="80">
        <v>161.98</v>
      </c>
      <c r="O39" s="90">
        <f t="shared" si="5"/>
        <v>5.136337205999999</v>
      </c>
      <c r="P39" s="1"/>
      <c r="Q39" s="7">
        <f t="shared" si="4"/>
        <v>3.5400000000000205</v>
      </c>
      <c r="R39" s="1"/>
      <c r="S39" s="1"/>
      <c r="T39" s="7">
        <f t="shared" si="6"/>
        <v>1</v>
      </c>
      <c r="U39" s="1"/>
      <c r="V39" s="1"/>
      <c r="W39" s="1"/>
      <c r="X39" s="1"/>
    </row>
    <row r="40" spans="1:24" ht="18" customHeight="1">
      <c r="A40" s="64">
        <v>2560</v>
      </c>
      <c r="B40" s="80">
        <v>262.52</v>
      </c>
      <c r="C40" s="81">
        <v>210</v>
      </c>
      <c r="D40" s="59">
        <v>43299</v>
      </c>
      <c r="E40" s="82">
        <v>262.22</v>
      </c>
      <c r="F40" s="81">
        <v>147.6</v>
      </c>
      <c r="G40" s="68">
        <v>43299</v>
      </c>
      <c r="H40" s="80">
        <v>259.27</v>
      </c>
      <c r="I40" s="81">
        <v>0.01</v>
      </c>
      <c r="J40" s="59">
        <v>43191</v>
      </c>
      <c r="K40" s="82">
        <v>259.42</v>
      </c>
      <c r="L40" s="81">
        <v>0.02</v>
      </c>
      <c r="M40" s="68">
        <v>43191</v>
      </c>
      <c r="N40" s="80">
        <v>236.35</v>
      </c>
      <c r="O40" s="90">
        <v>7.49</v>
      </c>
      <c r="P40" s="1"/>
      <c r="Q40" s="7">
        <v>4.75</v>
      </c>
      <c r="R40" s="1"/>
      <c r="S40" s="1"/>
      <c r="T40" s="7">
        <f t="shared" si="6"/>
        <v>1.5049999999999955</v>
      </c>
      <c r="U40" s="1"/>
      <c r="V40" s="1"/>
      <c r="W40" s="1"/>
      <c r="X40" s="1"/>
    </row>
    <row r="41" spans="1:24" ht="18" customHeight="1">
      <c r="A41" s="64"/>
      <c r="B41" s="80"/>
      <c r="C41" s="81"/>
      <c r="D41" s="91"/>
      <c r="E41" s="82"/>
      <c r="F41" s="81"/>
      <c r="G41" s="68"/>
      <c r="H41" s="80"/>
      <c r="I41" s="81"/>
      <c r="J41" s="59"/>
      <c r="K41" s="82"/>
      <c r="L41" s="81"/>
      <c r="M41" s="68"/>
      <c r="N41" s="80"/>
      <c r="O41" s="90"/>
      <c r="P41" s="1"/>
      <c r="Q41" s="1"/>
      <c r="R41" s="1"/>
      <c r="S41" s="1"/>
      <c r="T41" s="1"/>
      <c r="U41" s="1"/>
      <c r="V41" s="1"/>
      <c r="W41" s="1"/>
      <c r="X41" s="1"/>
    </row>
    <row r="42" spans="1:24" ht="18" customHeight="1">
      <c r="A42" s="64"/>
      <c r="B42" s="80"/>
      <c r="C42" s="81"/>
      <c r="D42" s="91"/>
      <c r="E42" s="82"/>
      <c r="F42" s="81"/>
      <c r="G42" s="68"/>
      <c r="H42" s="80"/>
      <c r="I42" s="81"/>
      <c r="J42" s="59"/>
      <c r="K42" s="82"/>
      <c r="L42" s="81"/>
      <c r="M42" s="68"/>
      <c r="N42" s="80"/>
      <c r="O42" s="90"/>
      <c r="P42" s="1"/>
      <c r="Q42" s="1"/>
      <c r="R42" s="1"/>
      <c r="S42" s="1"/>
      <c r="T42" s="1"/>
      <c r="U42" s="1"/>
      <c r="V42" s="1"/>
      <c r="W42" s="1"/>
      <c r="X42" s="1"/>
    </row>
    <row r="43" spans="1:24" ht="18" customHeight="1">
      <c r="A43" s="64"/>
      <c r="B43" s="80"/>
      <c r="C43" s="92" t="s">
        <v>21</v>
      </c>
      <c r="D43" s="91"/>
      <c r="E43" s="82"/>
      <c r="F43" s="81"/>
      <c r="G43" s="68"/>
      <c r="H43" s="80"/>
      <c r="I43" s="81"/>
      <c r="J43" s="59"/>
      <c r="K43" s="82"/>
      <c r="L43" s="81"/>
      <c r="M43" s="68"/>
      <c r="N43" s="80"/>
      <c r="O43" s="90"/>
      <c r="P43" s="1"/>
      <c r="Q43" s="1"/>
      <c r="R43" s="1"/>
      <c r="S43" s="1"/>
      <c r="T43" s="1"/>
      <c r="U43" s="1"/>
      <c r="V43" s="1"/>
      <c r="W43" s="1"/>
      <c r="X43" s="1"/>
    </row>
    <row r="44" spans="1:24" ht="18" customHeight="1">
      <c r="A44" s="64"/>
      <c r="B44" s="80"/>
      <c r="C44" s="81"/>
      <c r="D44" s="93" t="s">
        <v>20</v>
      </c>
      <c r="E44" s="82"/>
      <c r="F44" s="81"/>
      <c r="G44" s="68"/>
      <c r="H44" s="80"/>
      <c r="I44" s="81"/>
      <c r="J44" s="59"/>
      <c r="K44" s="82"/>
      <c r="L44" s="81"/>
      <c r="M44" s="68"/>
      <c r="N44" s="80"/>
      <c r="O44" s="90"/>
      <c r="P44" s="1"/>
      <c r="Q44" s="1"/>
      <c r="R44" s="1"/>
      <c r="S44" s="1"/>
      <c r="T44" s="1"/>
      <c r="U44" s="1"/>
      <c r="V44" s="1"/>
      <c r="W44" s="1"/>
      <c r="X44" s="1"/>
    </row>
    <row r="45" spans="1:24" ht="22.5" customHeight="1">
      <c r="A45" s="94"/>
      <c r="B45" s="95"/>
      <c r="C45" s="96"/>
      <c r="D45" s="97"/>
      <c r="E45" s="98"/>
      <c r="F45" s="99"/>
      <c r="G45" s="100"/>
      <c r="H45" s="101"/>
      <c r="I45" s="102"/>
      <c r="J45" s="103"/>
      <c r="K45" s="104"/>
      <c r="L45" s="99"/>
      <c r="M45" s="105"/>
      <c r="N45" s="101"/>
      <c r="O45" s="106"/>
      <c r="P45" s="1"/>
      <c r="Q45" s="1"/>
      <c r="R45" s="1"/>
      <c r="S45" s="1"/>
      <c r="T45" s="1"/>
      <c r="U45" s="1"/>
      <c r="V45" s="1"/>
      <c r="W45" s="1"/>
      <c r="X45" s="1"/>
    </row>
    <row r="46" spans="1:24" ht="21">
      <c r="A46" s="1"/>
      <c r="B46" s="7"/>
      <c r="C46" s="7"/>
      <c r="D46" s="12"/>
      <c r="E46" s="1"/>
      <c r="F46" s="7"/>
      <c r="G46" s="12"/>
      <c r="H46" s="7"/>
      <c r="I46" s="7"/>
      <c r="J46" s="12"/>
      <c r="K46" s="7"/>
      <c r="L46" s="7"/>
      <c r="M46" s="1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21">
      <c r="A47" s="1"/>
      <c r="B47" s="7"/>
      <c r="C47" s="7"/>
      <c r="D47" s="12"/>
      <c r="E47" s="1"/>
      <c r="F47" s="7"/>
      <c r="G47" s="12"/>
      <c r="H47" s="7"/>
      <c r="I47" s="7"/>
      <c r="J47" s="12"/>
      <c r="K47" s="7"/>
      <c r="L47" s="7"/>
      <c r="M47" s="1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21">
      <c r="A48" s="1"/>
      <c r="B48" s="7"/>
      <c r="C48" s="7"/>
      <c r="D48" s="12"/>
      <c r="E48" s="1"/>
      <c r="F48" s="7"/>
      <c r="G48" s="12"/>
      <c r="H48" s="7"/>
      <c r="I48" s="7"/>
      <c r="J48" s="12"/>
      <c r="K48" s="7"/>
      <c r="L48" s="7"/>
      <c r="M48" s="1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21">
      <c r="A49" s="1"/>
      <c r="B49" s="7"/>
      <c r="C49" s="7"/>
      <c r="D49" s="12"/>
      <c r="E49" s="1"/>
      <c r="F49" s="7"/>
      <c r="G49" s="12"/>
      <c r="H49" s="7"/>
      <c r="I49" s="7"/>
      <c r="J49" s="12"/>
      <c r="K49" s="7"/>
      <c r="L49" s="7"/>
      <c r="M49" s="1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21">
      <c r="A50" s="1"/>
      <c r="B50" s="7"/>
      <c r="C50" s="7"/>
      <c r="D50" s="12"/>
      <c r="E50" s="1"/>
      <c r="F50" s="7"/>
      <c r="G50" s="12"/>
      <c r="H50" s="7"/>
      <c r="I50" s="7"/>
      <c r="J50" s="12"/>
      <c r="K50" s="7"/>
      <c r="L50" s="7"/>
      <c r="M50" s="1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21">
      <c r="A51" s="1"/>
      <c r="B51" s="7"/>
      <c r="C51" s="7"/>
      <c r="D51" s="12"/>
      <c r="E51" s="1"/>
      <c r="F51" s="7"/>
      <c r="G51" s="12"/>
      <c r="H51" s="7"/>
      <c r="I51" s="7"/>
      <c r="J51" s="12"/>
      <c r="K51" s="7"/>
      <c r="L51" s="7"/>
      <c r="M51" s="1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21">
      <c r="A52" s="1"/>
      <c r="B52" s="7"/>
      <c r="C52" s="7"/>
      <c r="D52" s="12"/>
      <c r="E52" s="1"/>
      <c r="F52" s="7"/>
      <c r="G52" s="12"/>
      <c r="H52" s="7"/>
      <c r="I52" s="7"/>
      <c r="J52" s="12"/>
      <c r="K52" s="7"/>
      <c r="L52" s="7"/>
      <c r="M52" s="1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21">
      <c r="A53" s="1"/>
      <c r="B53" s="7"/>
      <c r="C53" s="7"/>
      <c r="D53" s="12"/>
      <c r="E53" s="1"/>
      <c r="F53" s="7"/>
      <c r="G53" s="12"/>
      <c r="H53" s="7"/>
      <c r="I53" s="7"/>
      <c r="J53" s="12"/>
      <c r="K53" s="7"/>
      <c r="L53" s="7"/>
      <c r="M53" s="1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21">
      <c r="A54" s="1"/>
      <c r="B54" s="7"/>
      <c r="C54" s="7"/>
      <c r="D54" s="12"/>
      <c r="E54" s="1"/>
      <c r="F54" s="7"/>
      <c r="G54" s="12"/>
      <c r="H54" s="7"/>
      <c r="I54" s="7"/>
      <c r="J54" s="12"/>
      <c r="K54" s="7"/>
      <c r="L54" s="7"/>
      <c r="M54" s="1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21">
      <c r="A55" s="1"/>
      <c r="B55" s="7"/>
      <c r="C55" s="7"/>
      <c r="D55" s="12"/>
      <c r="E55" s="1"/>
      <c r="F55" s="7"/>
      <c r="G55" s="12"/>
      <c r="H55" s="7"/>
      <c r="I55" s="7"/>
      <c r="J55" s="12"/>
      <c r="K55" s="7"/>
      <c r="L55" s="7"/>
      <c r="M55" s="1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21">
      <c r="A56" s="1"/>
      <c r="B56" s="7"/>
      <c r="C56" s="7"/>
      <c r="D56" s="12"/>
      <c r="E56" s="1"/>
      <c r="F56" s="7"/>
      <c r="G56" s="12"/>
      <c r="H56" s="7"/>
      <c r="I56" s="7"/>
      <c r="J56" s="12"/>
      <c r="K56" s="7"/>
      <c r="L56" s="7"/>
      <c r="M56" s="1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21">
      <c r="A57" s="1"/>
      <c r="B57" s="7"/>
      <c r="C57" s="7"/>
      <c r="D57" s="12"/>
      <c r="E57" s="1"/>
      <c r="F57" s="7"/>
      <c r="G57" s="12"/>
      <c r="H57" s="7"/>
      <c r="I57" s="7"/>
      <c r="J57" s="12"/>
      <c r="K57" s="7"/>
      <c r="L57" s="7"/>
      <c r="M57" s="1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21">
      <c r="A58" s="1"/>
      <c r="B58" s="7"/>
      <c r="C58" s="7"/>
      <c r="D58" s="12"/>
      <c r="E58" s="1"/>
      <c r="F58" s="7"/>
      <c r="G58" s="12"/>
      <c r="H58" s="7"/>
      <c r="I58" s="7"/>
      <c r="J58" s="12"/>
      <c r="K58" s="7"/>
      <c r="L58" s="7"/>
      <c r="M58" s="1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21">
      <c r="A59" s="1"/>
      <c r="B59" s="7"/>
      <c r="C59" s="7"/>
      <c r="D59" s="12"/>
      <c r="E59" s="1"/>
      <c r="F59" s="7"/>
      <c r="G59" s="12"/>
      <c r="H59" s="7"/>
      <c r="I59" s="7"/>
      <c r="J59" s="12"/>
      <c r="K59" s="7"/>
      <c r="L59" s="7"/>
      <c r="M59" s="1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21">
      <c r="A60" s="1"/>
      <c r="B60" s="7"/>
      <c r="C60" s="7"/>
      <c r="D60" s="12"/>
      <c r="E60" s="1"/>
      <c r="F60" s="7"/>
      <c r="G60" s="12"/>
      <c r="H60" s="7"/>
      <c r="I60" s="7"/>
      <c r="J60" s="12"/>
      <c r="K60" s="7"/>
      <c r="L60" s="7"/>
      <c r="M60" s="1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21">
      <c r="A61" s="1"/>
      <c r="B61" s="7"/>
      <c r="C61" s="7"/>
      <c r="D61" s="12"/>
      <c r="E61" s="1"/>
      <c r="F61" s="7"/>
      <c r="G61" s="12"/>
      <c r="H61" s="7"/>
      <c r="I61" s="7"/>
      <c r="J61" s="12"/>
      <c r="K61" s="7"/>
      <c r="L61" s="7"/>
      <c r="M61" s="1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21">
      <c r="A62" s="1"/>
      <c r="B62" s="7"/>
      <c r="C62" s="7"/>
      <c r="D62" s="12"/>
      <c r="E62" s="1"/>
      <c r="F62" s="7"/>
      <c r="G62" s="12"/>
      <c r="H62" s="7"/>
      <c r="I62" s="7"/>
      <c r="J62" s="12"/>
      <c r="K62" s="7"/>
      <c r="L62" s="7"/>
      <c r="M62" s="1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21">
      <c r="A63" s="1"/>
      <c r="B63" s="7"/>
      <c r="C63" s="7"/>
      <c r="D63" s="12"/>
      <c r="E63" s="1"/>
      <c r="F63" s="7"/>
      <c r="G63" s="12"/>
      <c r="H63" s="7"/>
      <c r="I63" s="7"/>
      <c r="J63" s="12"/>
      <c r="K63" s="7"/>
      <c r="L63" s="7"/>
      <c r="M63" s="1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21">
      <c r="A64" s="1"/>
      <c r="B64" s="7"/>
      <c r="C64" s="7"/>
      <c r="D64" s="12"/>
      <c r="E64" s="1"/>
      <c r="F64" s="7"/>
      <c r="G64" s="12"/>
      <c r="H64" s="7"/>
      <c r="I64" s="7"/>
      <c r="J64" s="12"/>
      <c r="K64" s="7"/>
      <c r="L64" s="7"/>
      <c r="M64" s="1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21">
      <c r="A65" s="1"/>
      <c r="B65" s="7"/>
      <c r="C65" s="7"/>
      <c r="D65" s="12"/>
      <c r="E65" s="1"/>
      <c r="F65" s="7"/>
      <c r="G65" s="12"/>
      <c r="H65" s="7"/>
      <c r="I65" s="7"/>
      <c r="J65" s="12"/>
      <c r="K65" s="7"/>
      <c r="L65" s="7"/>
      <c r="M65" s="1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21">
      <c r="A66" s="1"/>
      <c r="B66" s="7"/>
      <c r="C66" s="7"/>
      <c r="D66" s="12"/>
      <c r="E66" s="1"/>
      <c r="F66" s="7"/>
      <c r="G66" s="12"/>
      <c r="H66" s="7"/>
      <c r="I66" s="7"/>
      <c r="J66" s="12"/>
      <c r="K66" s="7"/>
      <c r="L66" s="7"/>
      <c r="M66" s="1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21">
      <c r="A67" s="1"/>
      <c r="B67" s="7"/>
      <c r="C67" s="7"/>
      <c r="D67" s="12"/>
      <c r="E67" s="1"/>
      <c r="F67" s="7"/>
      <c r="G67" s="12"/>
      <c r="H67" s="7"/>
      <c r="I67" s="7"/>
      <c r="J67" s="12"/>
      <c r="K67" s="7"/>
      <c r="L67" s="7"/>
      <c r="M67" s="1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21">
      <c r="A68" s="1"/>
      <c r="B68" s="7"/>
      <c r="C68" s="7"/>
      <c r="D68" s="12"/>
      <c r="E68" s="1"/>
      <c r="F68" s="7"/>
      <c r="G68" s="12"/>
      <c r="H68" s="7"/>
      <c r="I68" s="7"/>
      <c r="J68" s="12"/>
      <c r="K68" s="7"/>
      <c r="L68" s="7"/>
      <c r="M68" s="1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21">
      <c r="A69" s="1"/>
      <c r="B69" s="7"/>
      <c r="C69" s="7"/>
      <c r="D69" s="12"/>
      <c r="E69" s="1"/>
      <c r="F69" s="7"/>
      <c r="G69" s="12"/>
      <c r="H69" s="7"/>
      <c r="I69" s="7"/>
      <c r="J69" s="12"/>
      <c r="K69" s="7"/>
      <c r="L69" s="7"/>
      <c r="M69" s="1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21">
      <c r="A70" s="1"/>
      <c r="B70" s="7"/>
      <c r="C70" s="7"/>
      <c r="D70" s="12"/>
      <c r="E70" s="1"/>
      <c r="F70" s="7"/>
      <c r="G70" s="12"/>
      <c r="H70" s="7"/>
      <c r="I70" s="7"/>
      <c r="J70" s="12"/>
      <c r="K70" s="7"/>
      <c r="L70" s="7"/>
      <c r="M70" s="1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21">
      <c r="A71" s="1"/>
      <c r="B71" s="7"/>
      <c r="C71" s="7"/>
      <c r="D71" s="12"/>
      <c r="E71" s="1"/>
      <c r="F71" s="7"/>
      <c r="G71" s="12"/>
      <c r="H71" s="7"/>
      <c r="I71" s="7"/>
      <c r="J71" s="12"/>
      <c r="K71" s="7"/>
      <c r="L71" s="7"/>
      <c r="M71" s="1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21">
      <c r="A72" s="1"/>
      <c r="B72" s="7"/>
      <c r="C72" s="7"/>
      <c r="D72" s="12"/>
      <c r="E72" s="1"/>
      <c r="F72" s="7"/>
      <c r="G72" s="12"/>
      <c r="H72" s="7"/>
      <c r="I72" s="7"/>
      <c r="J72" s="12"/>
      <c r="K72" s="7"/>
      <c r="L72" s="7"/>
      <c r="M72" s="1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21">
      <c r="A73" s="1"/>
      <c r="B73" s="7"/>
      <c r="C73" s="7"/>
      <c r="D73" s="12"/>
      <c r="E73" s="1"/>
      <c r="F73" s="7"/>
      <c r="G73" s="12"/>
      <c r="H73" s="7"/>
      <c r="I73" s="7"/>
      <c r="J73" s="12"/>
      <c r="K73" s="7"/>
      <c r="L73" s="7"/>
      <c r="M73" s="1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21">
      <c r="A74" s="1"/>
      <c r="B74" s="7"/>
      <c r="C74" s="7"/>
      <c r="D74" s="12"/>
      <c r="E74" s="1"/>
      <c r="F74" s="7"/>
      <c r="G74" s="12"/>
      <c r="H74" s="7"/>
      <c r="I74" s="7"/>
      <c r="J74" s="12"/>
      <c r="K74" s="7"/>
      <c r="L74" s="7"/>
      <c r="M74" s="1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21">
      <c r="A75" s="1"/>
      <c r="B75" s="7"/>
      <c r="C75" s="7"/>
      <c r="D75" s="12"/>
      <c r="E75" s="1"/>
      <c r="F75" s="7"/>
      <c r="G75" s="12"/>
      <c r="H75" s="7"/>
      <c r="I75" s="7"/>
      <c r="J75" s="12"/>
      <c r="K75" s="7"/>
      <c r="L75" s="7"/>
      <c r="M75" s="1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21">
      <c r="A76" s="1"/>
      <c r="B76" s="7"/>
      <c r="C76" s="7"/>
      <c r="D76" s="12"/>
      <c r="E76" s="1"/>
      <c r="F76" s="7"/>
      <c r="G76" s="12"/>
      <c r="H76" s="7"/>
      <c r="I76" s="7"/>
      <c r="J76" s="12"/>
      <c r="K76" s="7"/>
      <c r="L76" s="7"/>
      <c r="M76" s="1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21">
      <c r="A77" s="1"/>
      <c r="B77" s="7"/>
      <c r="C77" s="7"/>
      <c r="D77" s="12"/>
      <c r="E77" s="1"/>
      <c r="F77" s="7"/>
      <c r="G77" s="12"/>
      <c r="H77" s="7"/>
      <c r="I77" s="7"/>
      <c r="J77" s="12"/>
      <c r="K77" s="7"/>
      <c r="L77" s="7"/>
      <c r="M77" s="1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21">
      <c r="A78" s="1"/>
      <c r="B78" s="7"/>
      <c r="C78" s="7"/>
      <c r="D78" s="12"/>
      <c r="E78" s="1"/>
      <c r="F78" s="7"/>
      <c r="G78" s="12"/>
      <c r="H78" s="7"/>
      <c r="I78" s="7"/>
      <c r="J78" s="12"/>
      <c r="K78" s="7"/>
      <c r="L78" s="7"/>
      <c r="M78" s="1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21">
      <c r="A79" s="1"/>
      <c r="B79" s="7"/>
      <c r="C79" s="7"/>
      <c r="D79" s="12"/>
      <c r="E79" s="1"/>
      <c r="F79" s="7"/>
      <c r="G79" s="12"/>
      <c r="H79" s="7"/>
      <c r="I79" s="7"/>
      <c r="J79" s="12"/>
      <c r="K79" s="7"/>
      <c r="L79" s="7"/>
      <c r="M79" s="1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21">
      <c r="A80" s="1"/>
      <c r="B80" s="7"/>
      <c r="C80" s="7"/>
      <c r="D80" s="12"/>
      <c r="E80" s="1"/>
      <c r="F80" s="7"/>
      <c r="G80" s="12"/>
      <c r="H80" s="7"/>
      <c r="I80" s="7"/>
      <c r="J80" s="12"/>
      <c r="K80" s="7"/>
      <c r="L80" s="7"/>
      <c r="M80" s="1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21">
      <c r="A81" s="1"/>
      <c r="B81" s="7"/>
      <c r="C81" s="7"/>
      <c r="D81" s="12"/>
      <c r="E81" s="1"/>
      <c r="F81" s="7"/>
      <c r="G81" s="12"/>
      <c r="H81" s="7"/>
      <c r="I81" s="7"/>
      <c r="J81" s="12"/>
      <c r="K81" s="7"/>
      <c r="L81" s="7"/>
      <c r="M81" s="1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21">
      <c r="A82" s="1"/>
      <c r="B82" s="7"/>
      <c r="C82" s="7"/>
      <c r="D82" s="12"/>
      <c r="E82" s="1"/>
      <c r="F82" s="7"/>
      <c r="G82" s="12"/>
      <c r="H82" s="7"/>
      <c r="I82" s="7"/>
      <c r="J82" s="12"/>
      <c r="K82" s="7"/>
      <c r="L82" s="7"/>
      <c r="M82" s="1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21">
      <c r="A83" s="1"/>
      <c r="B83" s="7"/>
      <c r="C83" s="7"/>
      <c r="D83" s="12"/>
      <c r="E83" s="1"/>
      <c r="F83" s="7"/>
      <c r="G83" s="12"/>
      <c r="H83" s="7"/>
      <c r="I83" s="7"/>
      <c r="J83" s="12"/>
      <c r="K83" s="7"/>
      <c r="L83" s="7"/>
      <c r="M83" s="1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21">
      <c r="A84" s="1"/>
      <c r="B84" s="7"/>
      <c r="C84" s="7"/>
      <c r="D84" s="12"/>
      <c r="E84" s="1"/>
      <c r="F84" s="7"/>
      <c r="G84" s="12"/>
      <c r="H84" s="7"/>
      <c r="I84" s="7"/>
      <c r="J84" s="12"/>
      <c r="K84" s="7"/>
      <c r="L84" s="7"/>
      <c r="M84" s="1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21">
      <c r="A85" s="1"/>
      <c r="B85" s="7"/>
      <c r="C85" s="7"/>
      <c r="D85" s="12"/>
      <c r="E85" s="1"/>
      <c r="F85" s="7"/>
      <c r="G85" s="12"/>
      <c r="H85" s="7"/>
      <c r="I85" s="7"/>
      <c r="J85" s="12"/>
      <c r="K85" s="7"/>
      <c r="L85" s="7"/>
      <c r="M85" s="1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21">
      <c r="A86" s="1"/>
      <c r="B86" s="7"/>
      <c r="C86" s="7"/>
      <c r="D86" s="12"/>
      <c r="E86" s="1"/>
      <c r="F86" s="7"/>
      <c r="G86" s="12"/>
      <c r="H86" s="7"/>
      <c r="I86" s="7"/>
      <c r="J86" s="12"/>
      <c r="K86" s="7"/>
      <c r="L86" s="7"/>
      <c r="M86" s="1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21">
      <c r="A87" s="1"/>
      <c r="B87" s="7"/>
      <c r="C87" s="7"/>
      <c r="D87" s="12"/>
      <c r="E87" s="1"/>
      <c r="F87" s="7"/>
      <c r="G87" s="12"/>
      <c r="H87" s="7"/>
      <c r="I87" s="7"/>
      <c r="J87" s="12"/>
      <c r="K87" s="7"/>
      <c r="L87" s="7"/>
      <c r="M87" s="1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21">
      <c r="A88" s="1"/>
      <c r="B88" s="7"/>
      <c r="C88" s="7"/>
      <c r="D88" s="12"/>
      <c r="E88" s="1"/>
      <c r="F88" s="7"/>
      <c r="G88" s="12"/>
      <c r="H88" s="7"/>
      <c r="I88" s="7"/>
      <c r="J88" s="12"/>
      <c r="K88" s="7"/>
      <c r="L88" s="7"/>
      <c r="M88" s="1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21">
      <c r="A89" s="1"/>
      <c r="B89" s="7"/>
      <c r="C89" s="7"/>
      <c r="D89" s="12"/>
      <c r="E89" s="1"/>
      <c r="F89" s="7"/>
      <c r="G89" s="12"/>
      <c r="H89" s="7"/>
      <c r="I89" s="7"/>
      <c r="J89" s="12"/>
      <c r="K89" s="7"/>
      <c r="L89" s="7"/>
      <c r="M89" s="1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21">
      <c r="A90" s="1"/>
      <c r="B90" s="7"/>
      <c r="C90" s="7"/>
      <c r="D90" s="12"/>
      <c r="E90" s="1"/>
      <c r="F90" s="7"/>
      <c r="G90" s="12"/>
      <c r="H90" s="7"/>
      <c r="I90" s="7"/>
      <c r="J90" s="12"/>
      <c r="K90" s="7"/>
      <c r="L90" s="7"/>
      <c r="M90" s="1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21">
      <c r="A91" s="1"/>
      <c r="B91" s="7"/>
      <c r="C91" s="7"/>
      <c r="D91" s="12"/>
      <c r="E91" s="1"/>
      <c r="F91" s="7"/>
      <c r="G91" s="12"/>
      <c r="H91" s="7"/>
      <c r="I91" s="7"/>
      <c r="J91" s="12"/>
      <c r="K91" s="7"/>
      <c r="L91" s="7"/>
      <c r="M91" s="1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21">
      <c r="A92" s="1"/>
      <c r="B92" s="7"/>
      <c r="C92" s="7"/>
      <c r="D92" s="12"/>
      <c r="E92" s="1"/>
      <c r="F92" s="7"/>
      <c r="G92" s="12"/>
      <c r="H92" s="7"/>
      <c r="I92" s="7"/>
      <c r="J92" s="12"/>
      <c r="K92" s="7"/>
      <c r="L92" s="7"/>
      <c r="M92" s="1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21">
      <c r="A93" s="1"/>
      <c r="B93" s="7"/>
      <c r="C93" s="7"/>
      <c r="D93" s="12"/>
      <c r="E93" s="1"/>
      <c r="F93" s="7"/>
      <c r="G93" s="12"/>
      <c r="H93" s="7"/>
      <c r="I93" s="7"/>
      <c r="J93" s="12"/>
      <c r="K93" s="7"/>
      <c r="L93" s="7"/>
      <c r="M93" s="1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21">
      <c r="A94" s="1"/>
      <c r="B94" s="7"/>
      <c r="C94" s="7"/>
      <c r="D94" s="12"/>
      <c r="E94" s="1"/>
      <c r="F94" s="7"/>
      <c r="G94" s="12"/>
      <c r="H94" s="7"/>
      <c r="I94" s="7"/>
      <c r="J94" s="12"/>
      <c r="K94" s="7"/>
      <c r="L94" s="7"/>
      <c r="M94" s="1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21">
      <c r="A95" s="1"/>
      <c r="B95" s="7"/>
      <c r="C95" s="7"/>
      <c r="D95" s="12"/>
      <c r="E95" s="1"/>
      <c r="F95" s="7"/>
      <c r="G95" s="12"/>
      <c r="H95" s="7"/>
      <c r="I95" s="7"/>
      <c r="J95" s="12"/>
      <c r="K95" s="7"/>
      <c r="L95" s="7"/>
      <c r="M95" s="1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21">
      <c r="A96" s="1"/>
      <c r="B96" s="7"/>
      <c r="C96" s="7"/>
      <c r="D96" s="12"/>
      <c r="E96" s="1"/>
      <c r="F96" s="7"/>
      <c r="G96" s="12"/>
      <c r="H96" s="7"/>
      <c r="I96" s="7"/>
      <c r="J96" s="12"/>
      <c r="K96" s="7"/>
      <c r="L96" s="7"/>
      <c r="M96" s="1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21">
      <c r="A97" s="1"/>
      <c r="B97" s="7"/>
      <c r="C97" s="7"/>
      <c r="D97" s="12"/>
      <c r="E97" s="1"/>
      <c r="F97" s="7"/>
      <c r="G97" s="12"/>
      <c r="H97" s="7"/>
      <c r="I97" s="7"/>
      <c r="J97" s="12"/>
      <c r="K97" s="7"/>
      <c r="L97" s="7"/>
      <c r="M97" s="1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21">
      <c r="A98" s="1"/>
      <c r="B98" s="7"/>
      <c r="C98" s="7"/>
      <c r="D98" s="12"/>
      <c r="E98" s="1"/>
      <c r="F98" s="7"/>
      <c r="G98" s="12"/>
      <c r="H98" s="7"/>
      <c r="I98" s="7"/>
      <c r="J98" s="12"/>
      <c r="K98" s="7"/>
      <c r="L98" s="7"/>
      <c r="M98" s="1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21">
      <c r="A99" s="1"/>
      <c r="B99" s="7"/>
      <c r="C99" s="7"/>
      <c r="D99" s="12"/>
      <c r="E99" s="1"/>
      <c r="F99" s="7"/>
      <c r="G99" s="12"/>
      <c r="H99" s="7"/>
      <c r="I99" s="7"/>
      <c r="J99" s="12"/>
      <c r="K99" s="7"/>
      <c r="L99" s="7"/>
      <c r="M99" s="1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21">
      <c r="A100" s="1"/>
      <c r="B100" s="7"/>
      <c r="C100" s="7"/>
      <c r="D100" s="12"/>
      <c r="E100" s="1"/>
      <c r="F100" s="7"/>
      <c r="G100" s="12"/>
      <c r="H100" s="7"/>
      <c r="I100" s="7"/>
      <c r="J100" s="12"/>
      <c r="K100" s="7"/>
      <c r="L100" s="7"/>
      <c r="M100" s="1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21">
      <c r="A101" s="1"/>
      <c r="B101" s="7"/>
      <c r="C101" s="7"/>
      <c r="D101" s="12"/>
      <c r="E101" s="1"/>
      <c r="F101" s="7"/>
      <c r="G101" s="12"/>
      <c r="H101" s="7"/>
      <c r="I101" s="7"/>
      <c r="J101" s="12"/>
      <c r="K101" s="7"/>
      <c r="L101" s="7"/>
      <c r="M101" s="1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21">
      <c r="A102" s="1"/>
      <c r="B102" s="7"/>
      <c r="C102" s="7"/>
      <c r="D102" s="12"/>
      <c r="E102" s="1"/>
      <c r="F102" s="7"/>
      <c r="G102" s="12"/>
      <c r="H102" s="7"/>
      <c r="I102" s="7"/>
      <c r="J102" s="12"/>
      <c r="K102" s="7"/>
      <c r="L102" s="7"/>
      <c r="M102" s="1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21">
      <c r="A103" s="1"/>
      <c r="B103" s="7"/>
      <c r="C103" s="7"/>
      <c r="D103" s="12"/>
      <c r="E103" s="1"/>
      <c r="F103" s="7"/>
      <c r="G103" s="12"/>
      <c r="H103" s="7"/>
      <c r="I103" s="7"/>
      <c r="J103" s="12"/>
      <c r="K103" s="7"/>
      <c r="L103" s="7"/>
      <c r="M103" s="1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21">
      <c r="A104" s="1"/>
      <c r="B104" s="7"/>
      <c r="C104" s="7"/>
      <c r="D104" s="12"/>
      <c r="E104" s="1"/>
      <c r="F104" s="7"/>
      <c r="G104" s="12"/>
      <c r="H104" s="7"/>
      <c r="I104" s="7"/>
      <c r="J104" s="12"/>
      <c r="K104" s="7"/>
      <c r="L104" s="7"/>
      <c r="M104" s="1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21">
      <c r="A105" s="1"/>
      <c r="B105" s="7"/>
      <c r="C105" s="7"/>
      <c r="D105" s="12"/>
      <c r="E105" s="1"/>
      <c r="F105" s="7"/>
      <c r="G105" s="12"/>
      <c r="H105" s="7"/>
      <c r="I105" s="7"/>
      <c r="J105" s="12"/>
      <c r="K105" s="7"/>
      <c r="L105" s="7"/>
      <c r="M105" s="1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21">
      <c r="A106" s="1"/>
      <c r="B106" s="7"/>
      <c r="C106" s="7"/>
      <c r="D106" s="12"/>
      <c r="E106" s="1"/>
      <c r="F106" s="7"/>
      <c r="G106" s="12"/>
      <c r="H106" s="7"/>
      <c r="I106" s="7"/>
      <c r="J106" s="12"/>
      <c r="K106" s="7"/>
      <c r="L106" s="7"/>
      <c r="M106" s="12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21">
      <c r="A107" s="1"/>
      <c r="B107" s="7"/>
      <c r="C107" s="7"/>
      <c r="D107" s="12"/>
      <c r="E107" s="1"/>
      <c r="F107" s="7"/>
      <c r="G107" s="12"/>
      <c r="H107" s="7"/>
      <c r="I107" s="7"/>
      <c r="J107" s="12"/>
      <c r="K107" s="7"/>
      <c r="L107" s="7"/>
      <c r="M107" s="12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21">
      <c r="A108" s="1"/>
      <c r="B108" s="7"/>
      <c r="C108" s="7"/>
      <c r="D108" s="12"/>
      <c r="E108" s="1"/>
      <c r="F108" s="7"/>
      <c r="G108" s="12"/>
      <c r="H108" s="7"/>
      <c r="I108" s="7"/>
      <c r="J108" s="12"/>
      <c r="K108" s="7"/>
      <c r="L108" s="7"/>
      <c r="M108" s="1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21">
      <c r="A109" s="1"/>
      <c r="B109" s="7"/>
      <c r="C109" s="7"/>
      <c r="D109" s="12"/>
      <c r="E109" s="1"/>
      <c r="F109" s="7"/>
      <c r="G109" s="12"/>
      <c r="H109" s="7"/>
      <c r="I109" s="7"/>
      <c r="J109" s="12"/>
      <c r="K109" s="7"/>
      <c r="L109" s="7"/>
      <c r="M109" s="12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21">
      <c r="A110" s="1"/>
      <c r="B110" s="7"/>
      <c r="C110" s="7"/>
      <c r="D110" s="12"/>
      <c r="E110" s="1"/>
      <c r="F110" s="7"/>
      <c r="G110" s="12"/>
      <c r="H110" s="7"/>
      <c r="I110" s="7"/>
      <c r="J110" s="12"/>
      <c r="K110" s="7"/>
      <c r="L110" s="7"/>
      <c r="M110" s="12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21">
      <c r="A111" s="1"/>
      <c r="B111" s="7"/>
      <c r="C111" s="7"/>
      <c r="D111" s="12"/>
      <c r="E111" s="1"/>
      <c r="F111" s="7"/>
      <c r="G111" s="12"/>
      <c r="H111" s="7"/>
      <c r="I111" s="7"/>
      <c r="J111" s="12"/>
      <c r="K111" s="7"/>
      <c r="L111" s="7"/>
      <c r="M111" s="12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21">
      <c r="A112" s="1"/>
      <c r="B112" s="7"/>
      <c r="C112" s="7"/>
      <c r="D112" s="12"/>
      <c r="E112" s="1"/>
      <c r="F112" s="7"/>
      <c r="G112" s="12"/>
      <c r="H112" s="7"/>
      <c r="I112" s="7"/>
      <c r="J112" s="12"/>
      <c r="K112" s="7"/>
      <c r="L112" s="7"/>
      <c r="M112" s="12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21">
      <c r="A113" s="1"/>
      <c r="B113" s="7"/>
      <c r="C113" s="7"/>
      <c r="D113" s="12"/>
      <c r="E113" s="1"/>
      <c r="F113" s="7"/>
      <c r="G113" s="12"/>
      <c r="H113" s="7"/>
      <c r="I113" s="7"/>
      <c r="J113" s="12"/>
      <c r="K113" s="7"/>
      <c r="L113" s="7"/>
      <c r="M113" s="12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21">
      <c r="A114" s="1"/>
      <c r="B114" s="7"/>
      <c r="C114" s="7"/>
      <c r="D114" s="12"/>
      <c r="E114" s="1"/>
      <c r="F114" s="7"/>
      <c r="G114" s="12"/>
      <c r="H114" s="7"/>
      <c r="I114" s="7"/>
      <c r="J114" s="12"/>
      <c r="K114" s="7"/>
      <c r="L114" s="7"/>
      <c r="M114" s="12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21">
      <c r="A115" s="1"/>
      <c r="B115" s="7"/>
      <c r="C115" s="7"/>
      <c r="D115" s="12"/>
      <c r="E115" s="1"/>
      <c r="F115" s="7"/>
      <c r="G115" s="12"/>
      <c r="H115" s="7"/>
      <c r="I115" s="7"/>
      <c r="J115" s="12"/>
      <c r="K115" s="7"/>
      <c r="L115" s="7"/>
      <c r="M115" s="12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21">
      <c r="A116" s="1"/>
      <c r="B116" s="7"/>
      <c r="C116" s="7"/>
      <c r="D116" s="12"/>
      <c r="E116" s="1"/>
      <c r="F116" s="7"/>
      <c r="G116" s="12"/>
      <c r="H116" s="7"/>
      <c r="I116" s="7"/>
      <c r="J116" s="12"/>
      <c r="K116" s="7"/>
      <c r="L116" s="7"/>
      <c r="M116" s="12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21">
      <c r="A117" s="1"/>
      <c r="B117" s="7"/>
      <c r="C117" s="7"/>
      <c r="D117" s="12"/>
      <c r="E117" s="1"/>
      <c r="F117" s="7"/>
      <c r="G117" s="12"/>
      <c r="H117" s="7"/>
      <c r="I117" s="7"/>
      <c r="J117" s="12"/>
      <c r="K117" s="7"/>
      <c r="L117" s="7"/>
      <c r="M117" s="12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21">
      <c r="A118" s="1"/>
      <c r="B118" s="7"/>
      <c r="C118" s="7"/>
      <c r="D118" s="12"/>
      <c r="E118" s="1"/>
      <c r="F118" s="7"/>
      <c r="G118" s="12"/>
      <c r="H118" s="7"/>
      <c r="I118" s="7"/>
      <c r="J118" s="12"/>
      <c r="K118" s="7"/>
      <c r="L118" s="7"/>
      <c r="M118" s="12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21">
      <c r="A119" s="1"/>
      <c r="B119" s="7"/>
      <c r="C119" s="7"/>
      <c r="D119" s="12"/>
      <c r="E119" s="1"/>
      <c r="F119" s="7"/>
      <c r="G119" s="12"/>
      <c r="H119" s="7"/>
      <c r="I119" s="7"/>
      <c r="J119" s="12"/>
      <c r="K119" s="7"/>
      <c r="L119" s="7"/>
      <c r="M119" s="12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21">
      <c r="A120" s="1"/>
      <c r="B120" s="7"/>
      <c r="C120" s="7"/>
      <c r="D120" s="12"/>
      <c r="E120" s="1"/>
      <c r="F120" s="7"/>
      <c r="G120" s="12"/>
      <c r="H120" s="7"/>
      <c r="I120" s="7"/>
      <c r="J120" s="12"/>
      <c r="K120" s="7"/>
      <c r="L120" s="7"/>
      <c r="M120" s="12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21">
      <c r="A121" s="1"/>
      <c r="B121" s="7"/>
      <c r="C121" s="7"/>
      <c r="D121" s="12"/>
      <c r="E121" s="1"/>
      <c r="F121" s="7"/>
      <c r="G121" s="12"/>
      <c r="H121" s="7"/>
      <c r="I121" s="7"/>
      <c r="J121" s="12"/>
      <c r="K121" s="7"/>
      <c r="L121" s="7"/>
      <c r="M121" s="12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21">
      <c r="A122" s="1"/>
      <c r="B122" s="7"/>
      <c r="C122" s="7"/>
      <c r="D122" s="12"/>
      <c r="E122" s="1"/>
      <c r="F122" s="7"/>
      <c r="G122" s="12"/>
      <c r="H122" s="7"/>
      <c r="I122" s="7"/>
      <c r="J122" s="12"/>
      <c r="K122" s="7"/>
      <c r="L122" s="7"/>
      <c r="M122" s="12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21">
      <c r="A123" s="1"/>
      <c r="B123" s="7"/>
      <c r="C123" s="7"/>
      <c r="D123" s="12"/>
      <c r="E123" s="1"/>
      <c r="F123" s="7"/>
      <c r="G123" s="12"/>
      <c r="H123" s="7"/>
      <c r="I123" s="7"/>
      <c r="J123" s="12"/>
      <c r="K123" s="7"/>
      <c r="L123" s="7"/>
      <c r="M123" s="12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21">
      <c r="A124" s="1"/>
      <c r="B124" s="7"/>
      <c r="C124" s="7"/>
      <c r="D124" s="12"/>
      <c r="E124" s="1"/>
      <c r="F124" s="7"/>
      <c r="G124" s="12"/>
      <c r="H124" s="7"/>
      <c r="I124" s="7"/>
      <c r="J124" s="12"/>
      <c r="K124" s="7"/>
      <c r="L124" s="7"/>
      <c r="M124" s="12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21">
      <c r="A125" s="1"/>
      <c r="B125" s="7"/>
      <c r="C125" s="7"/>
      <c r="D125" s="12"/>
      <c r="E125" s="1"/>
      <c r="F125" s="7"/>
      <c r="G125" s="12"/>
      <c r="H125" s="7"/>
      <c r="I125" s="7"/>
      <c r="J125" s="12"/>
      <c r="K125" s="7"/>
      <c r="L125" s="7"/>
      <c r="M125" s="12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</sheetData>
  <sheetProtection/>
  <printOptions/>
  <pageMargins left="0.57" right="0.1968503937007874" top="0.5118110236220472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2010-12-01T06:24:27Z</cp:lastPrinted>
  <dcterms:created xsi:type="dcterms:W3CDTF">1994-01-31T08:04:27Z</dcterms:created>
  <dcterms:modified xsi:type="dcterms:W3CDTF">2018-06-19T08:10:29Z</dcterms:modified>
  <cp:category/>
  <cp:version/>
  <cp:contentType/>
  <cp:contentStatus/>
</cp:coreProperties>
</file>