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D504A0F1-23CA-4EDE-8F26-DBFF1A87CBA0}" xr6:coauthVersionLast="47" xr6:coauthVersionMax="47" xr10:uidLastSave="{00000000-0000-0000-0000-000000000000}"/>
  <bookViews>
    <workbookView xWindow="-120" yWindow="-120" windowWidth="29040" windowHeight="15840"/>
  </bookViews>
  <sheets>
    <sheet name="กราฟ-Y.13A" sheetId="4" r:id="rId1"/>
    <sheet name="ปริมาณน้ำสูงสุด" sheetId="5" r:id="rId2"/>
    <sheet name="ปริมาณน้ำต่ำสุด" sheetId="6" r:id="rId3"/>
    <sheet name="Data Y.13A" sheetId="3" r:id="rId4"/>
  </sheet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32" i="3" l="1"/>
  <c r="S11" i="3"/>
  <c r="S12" i="3"/>
  <c r="Q9" i="3"/>
  <c r="Q10" i="3"/>
  <c r="S10" i="3"/>
  <c r="Q11" i="3"/>
  <c r="Q12" i="3"/>
  <c r="E17" i="3"/>
  <c r="K17" i="3"/>
  <c r="O18" i="3"/>
  <c r="O19" i="3"/>
  <c r="O20" i="3"/>
  <c r="O21" i="3"/>
  <c r="O22" i="3"/>
  <c r="O23" i="3"/>
  <c r="O24" i="3"/>
  <c r="O25" i="3"/>
  <c r="O26" i="3"/>
  <c r="O27" i="3"/>
</calcChain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<sst xmlns="http://schemas.openxmlformats.org/spreadsheetml/2006/main" count="52" uniqueCount="21">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</sst>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9" formatCode="0.00_)"/>
    <numFmt numFmtId="192" formatCode="d\ \ด\ด\ด"/>
    <numFmt numFmtId="193" formatCode="d\ด\ด\ด"/>
    <numFmt numFmtId="194" formatCode="d\ \ด\ด\ด\ "/>
    <numFmt numFmtId="195" formatCode="d\ mmm"/>
    <numFmt numFmtId="196" formatCode="bbbb"/>
  </numFmts>
  <fonts count="33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u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189" fontId="0" fillId="0" borderId="0" xfId="0"/>
    <xf numFmtId="0" fontId="11" fillId="0" borderId="0" xfId="26"/>
    <xf numFmtId="192" fontId="20" fillId="0" borderId="0" xfId="26" applyNumberFormat="1" applyFont="1" applyAlignment="1">
      <alignment horizontal="centerContinuous"/>
    </xf>
    <xf numFmtId="2" fontId="11" fillId="0" borderId="0" xfId="26" applyNumberFormat="1" applyAlignment="1">
      <alignment horizontal="centerContinuous"/>
    </xf>
    <xf numFmtId="192" fontId="11" fillId="0" borderId="0" xfId="26" applyNumberFormat="1" applyAlignment="1">
      <alignment horizontal="centerContinuous"/>
    </xf>
    <xf numFmtId="0" fontId="11" fillId="0" borderId="0" xfId="26" applyAlignment="1">
      <alignment horizontal="center"/>
    </xf>
    <xf numFmtId="2" fontId="11" fillId="0" borderId="0" xfId="26" applyNumberFormat="1"/>
    <xf numFmtId="194" fontId="11" fillId="0" borderId="0" xfId="26" applyNumberFormat="1" applyAlignment="1">
      <alignment horizontal="right"/>
    </xf>
    <xf numFmtId="2" fontId="11" fillId="0" borderId="0" xfId="26" applyNumberFormat="1" applyAlignment="1">
      <alignment horizontal="center"/>
    </xf>
    <xf numFmtId="192" fontId="11" fillId="0" borderId="0" xfId="26" applyNumberFormat="1" applyAlignment="1">
      <alignment horizontal="center"/>
    </xf>
    <xf numFmtId="2" fontId="11" fillId="0" borderId="0" xfId="26" applyNumberFormat="1" applyAlignment="1">
      <alignment horizontal="right"/>
    </xf>
    <xf numFmtId="192" fontId="11" fillId="0" borderId="0" xfId="26" applyNumberFormat="1"/>
    <xf numFmtId="0" fontId="21" fillId="0" borderId="0" xfId="26" applyFont="1" applyAlignment="1">
      <alignment horizontal="left"/>
    </xf>
    <xf numFmtId="2" fontId="21" fillId="0" borderId="0" xfId="26" applyNumberFormat="1" applyFont="1"/>
    <xf numFmtId="194" fontId="21" fillId="0" borderId="0" xfId="26" applyNumberFormat="1" applyFont="1" applyAlignment="1">
      <alignment horizontal="right"/>
    </xf>
    <xf numFmtId="0" fontId="21" fillId="0" borderId="0" xfId="26" applyFont="1"/>
    <xf numFmtId="192" fontId="21" fillId="0" borderId="0" xfId="26" applyNumberFormat="1" applyFont="1"/>
    <xf numFmtId="2" fontId="21" fillId="0" borderId="0" xfId="26" applyNumberFormat="1" applyFont="1" applyAlignment="1">
      <alignment horizontal="right"/>
    </xf>
    <xf numFmtId="192" fontId="21" fillId="0" borderId="0" xfId="26" applyNumberFormat="1" applyFont="1" applyAlignment="1">
      <alignment horizontal="center"/>
    </xf>
    <xf numFmtId="0" fontId="22" fillId="0" borderId="0" xfId="26" applyFont="1" applyAlignment="1">
      <alignment horizontal="left"/>
    </xf>
    <xf numFmtId="196" fontId="11" fillId="0" borderId="0" xfId="26" applyNumberFormat="1" applyBorder="1"/>
    <xf numFmtId="193" fontId="11" fillId="0" borderId="0" xfId="26" applyNumberFormat="1" applyBorder="1" applyAlignment="1">
      <alignment horizontal="right"/>
    </xf>
    <xf numFmtId="194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94" fontId="23" fillId="0" borderId="12" xfId="26" applyNumberFormat="1" applyFont="1" applyBorder="1" applyAlignment="1">
      <alignment horizontal="centerContinuous"/>
    </xf>
    <xf numFmtId="192" fontId="23" fillId="0" borderId="13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11" fillId="0" borderId="0" xfId="26" applyNumberFormat="1" applyBorder="1" applyAlignment="1">
      <alignment horizontal="right"/>
    </xf>
    <xf numFmtId="2" fontId="23" fillId="0" borderId="20" xfId="26" applyNumberFormat="1" applyFont="1" applyBorder="1"/>
    <xf numFmtId="194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192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center"/>
    </xf>
    <xf numFmtId="192" fontId="23" fillId="0" borderId="16" xfId="26" applyNumberFormat="1" applyFont="1" applyBorder="1" applyAlignment="1">
      <alignment horizontal="center"/>
    </xf>
    <xf numFmtId="0" fontId="11" fillId="0" borderId="0" xfId="26" applyBorder="1" applyAlignment="1">
      <alignment horizontal="right"/>
    </xf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94" fontId="23" fillId="0" borderId="17" xfId="26" applyNumberFormat="1" applyFont="1" applyBorder="1"/>
    <xf numFmtId="194" fontId="23" fillId="0" borderId="17" xfId="26" applyNumberFormat="1" applyFont="1" applyBorder="1" applyAlignment="1">
      <alignment horizontal="right"/>
    </xf>
    <xf numFmtId="192" fontId="23" fillId="0" borderId="17" xfId="26" applyNumberFormat="1" applyFont="1" applyBorder="1" applyAlignment="1">
      <alignment horizontal="center"/>
    </xf>
    <xf numFmtId="192" fontId="23" fillId="0" borderId="19" xfId="26" applyNumberFormat="1" applyFont="1" applyBorder="1"/>
    <xf numFmtId="0" fontId="11" fillId="0" borderId="16" xfId="26" applyBorder="1"/>
    <xf numFmtId="2" fontId="11" fillId="0" borderId="26" xfId="26" applyNumberFormat="1" applyBorder="1" applyAlignment="1">
      <alignment horizontal="right"/>
    </xf>
    <xf numFmtId="2" fontId="11" fillId="0" borderId="30" xfId="26" applyNumberFormat="1" applyBorder="1" applyAlignment="1">
      <alignment horizontal="right"/>
    </xf>
    <xf numFmtId="2" fontId="11" fillId="0" borderId="26" xfId="26" applyNumberFormat="1" applyBorder="1"/>
    <xf numFmtId="2" fontId="11" fillId="0" borderId="27" xfId="26" applyNumberFormat="1" applyBorder="1"/>
    <xf numFmtId="195" fontId="11" fillId="0" borderId="28" xfId="26" applyNumberFormat="1" applyBorder="1"/>
    <xf numFmtId="2" fontId="11" fillId="0" borderId="29" xfId="26" applyNumberFormat="1" applyBorder="1"/>
    <xf numFmtId="195" fontId="11" fillId="0" borderId="30" xfId="26" applyNumberFormat="1" applyBorder="1"/>
    <xf numFmtId="0" fontId="11" fillId="0" borderId="26" xfId="26" applyBorder="1"/>
    <xf numFmtId="0" fontId="11" fillId="0" borderId="27" xfId="26" applyBorder="1"/>
    <xf numFmtId="0" fontId="11" fillId="0" borderId="29" xfId="26" applyBorder="1"/>
    <xf numFmtId="194" fontId="11" fillId="0" borderId="30" xfId="26" applyNumberFormat="1" applyBorder="1"/>
    <xf numFmtId="2" fontId="7" fillId="0" borderId="26" xfId="26" applyNumberFormat="1" applyFont="1" applyBorder="1" applyAlignment="1">
      <alignment horizontal="right"/>
    </xf>
    <xf numFmtId="2" fontId="7" fillId="18" borderId="27" xfId="26" applyNumberFormat="1" applyFont="1" applyFill="1" applyBorder="1" applyAlignment="1">
      <alignment horizontal="right"/>
    </xf>
    <xf numFmtId="2" fontId="11" fillId="0" borderId="0" xfId="26" applyNumberFormat="1" applyFill="1" applyBorder="1" applyAlignment="1">
      <alignment horizontal="right"/>
    </xf>
    <xf numFmtId="2" fontId="25" fillId="0" borderId="0" xfId="26" applyNumberFormat="1" applyFont="1"/>
    <xf numFmtId="194" fontId="11" fillId="0" borderId="28" xfId="26" applyNumberFormat="1" applyBorder="1"/>
    <xf numFmtId="0" fontId="11" fillId="0" borderId="19" xfId="26" applyBorder="1"/>
    <xf numFmtId="2" fontId="11" fillId="0" borderId="31" xfId="26" applyNumberFormat="1" applyBorder="1"/>
    <xf numFmtId="2" fontId="24" fillId="0" borderId="32" xfId="26" applyNumberFormat="1" applyFont="1" applyBorder="1" applyAlignment="1">
      <alignment vertical="center"/>
    </xf>
    <xf numFmtId="194" fontId="26" fillId="0" borderId="33" xfId="26" applyNumberFormat="1" applyFont="1" applyBorder="1"/>
    <xf numFmtId="2" fontId="11" fillId="0" borderId="34" xfId="26" applyNumberFormat="1" applyBorder="1"/>
    <xf numFmtId="2" fontId="11" fillId="0" borderId="32" xfId="26" applyNumberFormat="1" applyBorder="1"/>
    <xf numFmtId="194" fontId="11" fillId="0" borderId="35" xfId="26" applyNumberFormat="1" applyBorder="1"/>
    <xf numFmtId="0" fontId="11" fillId="0" borderId="31" xfId="26" applyBorder="1"/>
    <xf numFmtId="0" fontId="11" fillId="0" borderId="32" xfId="26" applyBorder="1"/>
    <xf numFmtId="195" fontId="11" fillId="0" borderId="33" xfId="26" applyNumberFormat="1" applyBorder="1"/>
    <xf numFmtId="0" fontId="11" fillId="0" borderId="34" xfId="26" applyBorder="1"/>
    <xf numFmtId="195" fontId="11" fillId="0" borderId="35" xfId="26" applyNumberFormat="1" applyBorder="1"/>
    <xf numFmtId="2" fontId="11" fillId="0" borderId="31" xfId="26" applyNumberFormat="1" applyBorder="1" applyAlignment="1">
      <alignment horizontal="right"/>
    </xf>
    <xf numFmtId="2" fontId="11" fillId="0" borderId="35" xfId="26" applyNumberFormat="1" applyBorder="1" applyAlignment="1">
      <alignment horizontal="right"/>
    </xf>
    <xf numFmtId="194" fontId="11" fillId="0" borderId="0" xfId="26" applyNumberFormat="1"/>
    <xf numFmtId="0" fontId="11" fillId="0" borderId="0" xfId="26" applyFont="1"/>
    <xf numFmtId="192" fontId="22" fillId="0" borderId="0" xfId="26" applyNumberFormat="1" applyFont="1"/>
    <xf numFmtId="2" fontId="22" fillId="0" borderId="0" xfId="26" applyNumberFormat="1" applyFont="1" applyAlignment="1">
      <alignment horizontal="right"/>
    </xf>
    <xf numFmtId="2" fontId="22" fillId="0" borderId="0" xfId="26" applyNumberFormat="1" applyFont="1" applyAlignment="1">
      <alignment horizontal="left"/>
    </xf>
    <xf numFmtId="194" fontId="22" fillId="0" borderId="0" xfId="26" applyNumberFormat="1" applyFont="1" applyAlignment="1">
      <alignment horizontal="right"/>
    </xf>
    <xf numFmtId="2" fontId="22" fillId="0" borderId="0" xfId="26" applyNumberFormat="1" applyFont="1"/>
    <xf numFmtId="2" fontId="22" fillId="0" borderId="0" xfId="26" applyNumberFormat="1" applyFont="1" applyAlignment="1">
      <alignment horizontal="center"/>
    </xf>
    <xf numFmtId="192" fontId="22" fillId="0" borderId="0" xfId="26" applyNumberFormat="1" applyFont="1" applyAlignment="1">
      <alignment horizontal="center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92" fontId="22" fillId="0" borderId="12" xfId="26" applyNumberFormat="1" applyFont="1" applyBorder="1" applyAlignment="1">
      <alignment horizontal="centerContinuous"/>
    </xf>
    <xf numFmtId="192" fontId="22" fillId="0" borderId="11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94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92" fontId="22" fillId="0" borderId="17" xfId="26" applyNumberFormat="1" applyFont="1" applyBorder="1" applyAlignment="1">
      <alignment horizontal="centerContinuous"/>
    </xf>
    <xf numFmtId="192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right"/>
    </xf>
    <xf numFmtId="2" fontId="22" fillId="0" borderId="17" xfId="26" applyNumberFormat="1" applyFont="1" applyBorder="1" applyAlignment="1">
      <alignment horizontal="right"/>
    </xf>
    <xf numFmtId="2" fontId="22" fillId="0" borderId="16" xfId="26" applyNumberFormat="1" applyFont="1" applyBorder="1" applyAlignment="1">
      <alignment horizontal="center"/>
    </xf>
    <xf numFmtId="0" fontId="22" fillId="0" borderId="19" xfId="26" applyFont="1" applyBorder="1"/>
    <xf numFmtId="0" fontId="7" fillId="0" borderId="10" xfId="26" applyFont="1" applyBorder="1"/>
    <xf numFmtId="2" fontId="7" fillId="0" borderId="21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95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195" fontId="7" fillId="0" borderId="25" xfId="26" applyNumberFormat="1" applyFont="1" applyBorder="1" applyAlignment="1">
      <alignment horizontal="right"/>
    </xf>
    <xf numFmtId="0" fontId="7" fillId="0" borderId="21" xfId="26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194" fontId="7" fillId="0" borderId="24" xfId="26" applyNumberFormat="1" applyFont="1" applyBorder="1" applyAlignment="1">
      <alignment horizontal="right"/>
    </xf>
    <xf numFmtId="193" fontId="7" fillId="0" borderId="21" xfId="26" applyNumberFormat="1" applyFont="1" applyBorder="1" applyAlignment="1">
      <alignment horizontal="right"/>
    </xf>
    <xf numFmtId="193" fontId="7" fillId="0" borderId="25" xfId="26" applyNumberFormat="1" applyFont="1" applyBorder="1" applyAlignment="1">
      <alignment horizontal="right"/>
    </xf>
    <xf numFmtId="0" fontId="7" fillId="0" borderId="16" xfId="26" applyFont="1" applyBorder="1"/>
    <xf numFmtId="2" fontId="7" fillId="0" borderId="27" xfId="26" applyNumberFormat="1" applyFont="1" applyFill="1" applyBorder="1" applyAlignment="1">
      <alignment horizontal="right"/>
    </xf>
    <xf numFmtId="195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195" fontId="7" fillId="0" borderId="30" xfId="26" applyNumberFormat="1" applyFont="1" applyBorder="1" applyAlignment="1">
      <alignment horizontal="right"/>
    </xf>
    <xf numFmtId="0" fontId="7" fillId="0" borderId="26" xfId="26" applyFont="1" applyBorder="1" applyAlignment="1">
      <alignment horizontal="right"/>
    </xf>
    <xf numFmtId="0" fontId="7" fillId="0" borderId="29" xfId="26" applyFont="1" applyBorder="1" applyAlignment="1">
      <alignment horizontal="right"/>
    </xf>
    <xf numFmtId="2" fontId="7" fillId="0" borderId="30" xfId="26" applyNumberFormat="1" applyFont="1" applyBorder="1" applyAlignment="1">
      <alignment horizontal="right"/>
    </xf>
    <xf numFmtId="2" fontId="7" fillId="0" borderId="29" xfId="26" applyNumberFormat="1" applyFont="1" applyFill="1" applyBorder="1" applyAlignment="1">
      <alignment horizontal="right"/>
    </xf>
    <xf numFmtId="193" fontId="7" fillId="0" borderId="30" xfId="26" applyNumberFormat="1" applyFont="1" applyBorder="1" applyAlignment="1">
      <alignment horizontal="right"/>
    </xf>
    <xf numFmtId="2" fontId="7" fillId="18" borderId="26" xfId="26" applyNumberFormat="1" applyFont="1" applyFill="1" applyBorder="1" applyAlignment="1">
      <alignment horizontal="right"/>
    </xf>
    <xf numFmtId="0" fontId="7" fillId="0" borderId="27" xfId="26" applyFont="1" applyBorder="1" applyAlignment="1">
      <alignment horizontal="right"/>
    </xf>
    <xf numFmtId="2" fontId="7" fillId="0" borderId="26" xfId="26" applyNumberFormat="1" applyFont="1" applyBorder="1"/>
    <xf numFmtId="2" fontId="7" fillId="0" borderId="27" xfId="26" applyNumberFormat="1" applyFont="1" applyBorder="1"/>
    <xf numFmtId="2" fontId="7" fillId="0" borderId="29" xfId="26" applyNumberFormat="1" applyFont="1" applyBorder="1"/>
    <xf numFmtId="0" fontId="7" fillId="0" borderId="29" xfId="26" applyFont="1" applyBorder="1"/>
    <xf numFmtId="0" fontId="7" fillId="0" borderId="27" xfId="26" applyFont="1" applyBorder="1"/>
    <xf numFmtId="0" fontId="7" fillId="0" borderId="26" xfId="26" applyFont="1" applyBorder="1"/>
    <xf numFmtId="195" fontId="7" fillId="0" borderId="28" xfId="26" applyNumberFormat="1" applyFont="1" applyBorder="1"/>
    <xf numFmtId="195" fontId="7" fillId="0" borderId="30" xfId="26" applyNumberFormat="1" applyFont="1" applyBorder="1"/>
    <xf numFmtId="2" fontId="7" fillId="0" borderId="26" xfId="0" applyNumberFormat="1" applyFont="1" applyBorder="1"/>
    <xf numFmtId="2" fontId="7" fillId="0" borderId="27" xfId="0" applyNumberFormat="1" applyFont="1" applyBorder="1"/>
    <xf numFmtId="195" fontId="7" fillId="0" borderId="28" xfId="0" applyNumberFormat="1" applyFont="1" applyBorder="1" applyAlignment="1">
      <alignment horizontal="right"/>
    </xf>
    <xf numFmtId="2" fontId="7" fillId="0" borderId="29" xfId="0" applyNumberFormat="1" applyFont="1" applyBorder="1"/>
    <xf numFmtId="195" fontId="7" fillId="0" borderId="30" xfId="0" applyNumberFormat="1" applyFont="1" applyBorder="1" applyAlignment="1">
      <alignment horizontal="right"/>
    </xf>
    <xf numFmtId="189" fontId="7" fillId="0" borderId="27" xfId="0" applyFont="1" applyBorder="1"/>
    <xf numFmtId="189" fontId="7" fillId="0" borderId="29" xfId="0" applyFont="1" applyBorder="1"/>
    <xf numFmtId="2" fontId="7" fillId="0" borderId="26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13A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Y.13A </a:t>
            </a:r>
            <a:r>
              <a:rPr lang="th-TH"/>
              <a:t>น้ำงาว บ้านหลวงเหนือ อ.งาว จ.ลำปาง</a:t>
            </a:r>
          </a:p>
        </c:rich>
      </c:tx>
      <c:layout>
        <c:manualLayout>
          <c:xMode val="edge"/>
          <c:yMode val="edge"/>
          <c:x val="0.29078801331853499"/>
          <c:y val="2.7732463295269169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4143556280587275"/>
          <c:w val="0.7702552719200888"/>
          <c:h val="0.5889070146818923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DB-47DF-99DE-9CCEC02A9C87}"/>
                </c:ext>
              </c:extLst>
            </c:dLbl>
            <c:dLbl>
              <c:idx val="22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DB-47DF-99DE-9CCEC02A9C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Y.13A'!$A$9:$A$33</c:f>
              <c:numCache>
                <c:formatCode>General</c:formatCode>
                <c:ptCount val="2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'Data Y.13A'!$Q$9:$Q$33</c:f>
              <c:numCache>
                <c:formatCode>0.00</c:formatCode>
                <c:ptCount val="25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2.6700000000000159</c:v>
                </c:pt>
                <c:pt idx="5">
                  <c:v>2.3199999999999932</c:v>
                </c:pt>
                <c:pt idx="6">
                  <c:v>1.9200000000000159</c:v>
                </c:pt>
                <c:pt idx="7">
                  <c:v>3.0399999999999636</c:v>
                </c:pt>
                <c:pt idx="8">
                  <c:v>2.1700000000000159</c:v>
                </c:pt>
                <c:pt idx="9">
                  <c:v>1.3000000000000114</c:v>
                </c:pt>
                <c:pt idx="10">
                  <c:v>1.7599999999999909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2.8849999999999909</c:v>
                </c:pt>
                <c:pt idx="14">
                  <c:v>2.0500000000000114</c:v>
                </c:pt>
                <c:pt idx="15">
                  <c:v>2.2599999999999909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 formatCode="General">
                  <c:v>1.5199999999999818</c:v>
                </c:pt>
                <c:pt idx="20" formatCode="General">
                  <c:v>2.5600000000000023</c:v>
                </c:pt>
                <c:pt idx="21" formatCode="General">
                  <c:v>1.7699999999999818</c:v>
                </c:pt>
                <c:pt idx="22" formatCode="General">
                  <c:v>1.6800000000000068</c:v>
                </c:pt>
                <c:pt idx="23" formatCode="General">
                  <c:v>1.8299999999999841</c:v>
                </c:pt>
                <c:pt idx="24" formatCode="General">
                  <c:v>2.6899999999999977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DB-47DF-99DE-9CCEC02A9C8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Y.13A'!$A$9:$A$33</c:f>
              <c:numCache>
                <c:formatCode>General</c:formatCode>
                <c:ptCount val="2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'Data Y.13A'!$S$9:$S$33</c:f>
              <c:numCache>
                <c:formatCode>0.00</c:formatCode>
                <c:ptCount val="25"/>
                <c:pt idx="1">
                  <c:v>0.43000000000000682</c:v>
                </c:pt>
                <c:pt idx="2">
                  <c:v>0.47999999999996135</c:v>
                </c:pt>
                <c:pt idx="3">
                  <c:v>0.49000000000000909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9.9999999999965894E-2</c:v>
                </c:pt>
                <c:pt idx="8">
                  <c:v>8.9999999999974989E-2</c:v>
                </c:pt>
                <c:pt idx="9">
                  <c:v>6.9999999999993179E-2</c:v>
                </c:pt>
                <c:pt idx="10">
                  <c:v>1.999999999998181E-2</c:v>
                </c:pt>
                <c:pt idx="11">
                  <c:v>0.11000000000001364</c:v>
                </c:pt>
                <c:pt idx="12">
                  <c:v>9.1000000000008185E-2</c:v>
                </c:pt>
                <c:pt idx="13">
                  <c:v>0.24000000000000909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0.77999999999997272</c:v>
                </c:pt>
                <c:pt idx="20">
                  <c:v>1.089999999999975</c:v>
                </c:pt>
                <c:pt idx="21">
                  <c:v>3.999999999996362E-2</c:v>
                </c:pt>
                <c:pt idx="22">
                  <c:v>-5.0000000000011369E-2</c:v>
                </c:pt>
                <c:pt idx="23" formatCode="General">
                  <c:v>9.9999999999909051E-3</c:v>
                </c:pt>
                <c:pt idx="24" formatCode="General">
                  <c:v>0.97999999999996135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DB-47DF-99DE-9CCEC02A9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92971728"/>
        <c:axId val="1"/>
      </c:barChart>
      <c:catAx>
        <c:axId val="109297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69811320754718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2903752039151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92971728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6637069922309"/>
          <c:y val="0.2789559543230016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Y.13A </a:t>
            </a:r>
            <a:r>
              <a:rPr lang="th-TH"/>
              <a:t>น้ำงาว บ้านหลวงเหนือ อ.งาว จ.ลำปาง</a:t>
            </a:r>
          </a:p>
        </c:rich>
      </c:tx>
      <c:layout>
        <c:manualLayout>
          <c:xMode val="edge"/>
          <c:yMode val="edge"/>
          <c:x val="0.3102378490175801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898305084745763"/>
          <c:w val="0.78903826266804555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DD-44F4-94C7-37B66C1BC2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Y.13A'!$A$9:$A$33</c:f>
              <c:numCache>
                <c:formatCode>General</c:formatCode>
                <c:ptCount val="2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'Data Y.13A'!$C$9:$C$32</c:f>
              <c:numCache>
                <c:formatCode>0.00</c:formatCode>
                <c:ptCount val="24"/>
                <c:pt idx="0">
                  <c:v>27.7</c:v>
                </c:pt>
                <c:pt idx="1">
                  <c:v>35.950000000000003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34.020000000000003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  <c:pt idx="20">
                  <c:v>91.8</c:v>
                </c:pt>
                <c:pt idx="21">
                  <c:v>34.04</c:v>
                </c:pt>
                <c:pt idx="22">
                  <c:v>26.56</c:v>
                </c:pt>
                <c:pt idx="23">
                  <c:v>16.48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4F4-94C7-37B66C1BC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2972208"/>
        <c:axId val="1"/>
      </c:barChart>
      <c:catAx>
        <c:axId val="109297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327817993795242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92972208"/>
        <c:crosses val="autoZero"/>
        <c:crossBetween val="between"/>
        <c:majorUnit val="3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Y.13A </a:t>
            </a:r>
            <a:r>
              <a:rPr lang="th-TH"/>
              <a:t>น้ำงาว บ้านหลวงเหนือ อ.งาว จ.ลำปาง</a:t>
            </a:r>
          </a:p>
        </c:rich>
      </c:tx>
      <c:layout>
        <c:manualLayout>
          <c:xMode val="edge"/>
          <c:yMode val="edge"/>
          <c:x val="0.3102378490175801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3898305084745763"/>
          <c:w val="0.80558428128231641"/>
          <c:h val="0.55762711864406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Y.13A'!$A$9:$A$33</c:f>
              <c:numCache>
                <c:formatCode>General</c:formatCode>
                <c:ptCount val="2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'Data Y.13A'!$I$9:$I$32</c:f>
              <c:numCache>
                <c:formatCode>0.00</c:formatCode>
                <c:ptCount val="2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2.7</c:v>
                </c:pt>
                <c:pt idx="6">
                  <c:v>0</c:v>
                </c:pt>
                <c:pt idx="7">
                  <c:v>0.2</c:v>
                </c:pt>
                <c:pt idx="8" formatCode="General">
                  <c:v>0.05</c:v>
                </c:pt>
                <c:pt idx="9" formatCode="General">
                  <c:v>7.0000000000000001E-3</c:v>
                </c:pt>
                <c:pt idx="10" formatCode="General">
                  <c:v>0.02</c:v>
                </c:pt>
                <c:pt idx="11" formatCode="General">
                  <c:v>0.23</c:v>
                </c:pt>
                <c:pt idx="12">
                  <c:v>0</c:v>
                </c:pt>
                <c:pt idx="13" formatCode="General">
                  <c:v>0.35</c:v>
                </c:pt>
                <c:pt idx="14" formatCode="General">
                  <c:v>0.15</c:v>
                </c:pt>
                <c:pt idx="15" formatCode="General">
                  <c:v>0.02</c:v>
                </c:pt>
                <c:pt idx="16" formatCode="General">
                  <c:v>0.02</c:v>
                </c:pt>
                <c:pt idx="17">
                  <c:v>0</c:v>
                </c:pt>
                <c:pt idx="18">
                  <c:v>0</c:v>
                </c:pt>
                <c:pt idx="19" formatCode="General">
                  <c:v>0.06</c:v>
                </c:pt>
                <c:pt idx="20" formatCode="General">
                  <c:v>0.18</c:v>
                </c:pt>
                <c:pt idx="21" formatCode="General">
                  <c:v>0.01</c:v>
                </c:pt>
                <c:pt idx="22" formatCode="General">
                  <c:v>0.01</c:v>
                </c:pt>
                <c:pt idx="23" formatCode="0.00_)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601-96FB-8503377FE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2969808"/>
        <c:axId val="1"/>
      </c:barChart>
      <c:catAx>
        <c:axId val="109296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92969808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4945C-A0F1-9C22-F682-F077B54F8D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E51EF-2040-18A5-C88F-90B88B800F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E6CF11-1076-33DE-1009-F30988F1C0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opLeftCell="A10" workbookViewId="0">
      <selection activeCell="R21" sqref="R21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72" customWidth="1"/>
    <col min="5" max="5" width="6.83203125" style="1" customWidth="1"/>
    <col min="6" max="6" width="7.83203125" style="6" customWidth="1"/>
    <col min="7" max="7" width="7.6640625" style="72" customWidth="1"/>
    <col min="8" max="8" width="6.83203125" style="6" customWidth="1"/>
    <col min="9" max="9" width="7.83203125" style="6" customWidth="1"/>
    <col min="10" max="10" width="7.6640625" style="11" customWidth="1"/>
    <col min="11" max="11" width="8.33203125" style="6" customWidth="1"/>
    <col min="12" max="12" width="7.83203125" style="6" customWidth="1"/>
    <col min="13" max="13" width="7.6640625" style="11" customWidth="1"/>
    <col min="14" max="14" width="8.33203125" style="10" customWidth="1"/>
    <col min="15" max="15" width="6.83203125" style="10" customWidth="1"/>
    <col min="16" max="18" width="9.33203125" style="1" customWidth="1"/>
    <col min="19" max="19" width="10" style="1" bestFit="1" customWidth="1"/>
    <col min="20" max="16384" width="9.33203125" style="1"/>
  </cols>
  <sheetData>
    <row r="1" spans="1:3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</row>
    <row r="3" spans="1:39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74"/>
      <c r="N3" s="75"/>
      <c r="O3" s="75"/>
    </row>
    <row r="4" spans="1:39" ht="22.5" customHeight="1" x14ac:dyDescent="0.45">
      <c r="A4" s="19" t="s">
        <v>4</v>
      </c>
      <c r="B4" s="76"/>
      <c r="C4" s="76"/>
      <c r="D4" s="77"/>
      <c r="E4" s="78"/>
      <c r="F4" s="78"/>
      <c r="G4" s="77"/>
      <c r="H4" s="78"/>
      <c r="I4" s="79"/>
      <c r="J4" s="80"/>
      <c r="K4" s="75"/>
      <c r="L4" s="75"/>
      <c r="M4" s="74"/>
      <c r="N4" s="75"/>
      <c r="O4" s="75"/>
      <c r="AL4" s="20"/>
      <c r="AM4" s="21"/>
    </row>
    <row r="5" spans="1:39" x14ac:dyDescent="0.45">
      <c r="A5" s="81"/>
      <c r="B5" s="82" t="s">
        <v>5</v>
      </c>
      <c r="C5" s="83"/>
      <c r="D5" s="22"/>
      <c r="E5" s="23"/>
      <c r="F5" s="23"/>
      <c r="G5" s="24"/>
      <c r="H5" s="84" t="s">
        <v>6</v>
      </c>
      <c r="I5" s="23"/>
      <c r="J5" s="85"/>
      <c r="K5" s="23"/>
      <c r="L5" s="23"/>
      <c r="M5" s="25"/>
      <c r="N5" s="86" t="s">
        <v>7</v>
      </c>
      <c r="O5" s="26"/>
      <c r="Q5" s="6">
        <v>268.3</v>
      </c>
      <c r="R5" s="6"/>
      <c r="AL5" s="20"/>
      <c r="AM5" s="27"/>
    </row>
    <row r="6" spans="1:39" x14ac:dyDescent="0.45">
      <c r="A6" s="87" t="s">
        <v>8</v>
      </c>
      <c r="B6" s="88" t="s">
        <v>9</v>
      </c>
      <c r="C6" s="89"/>
      <c r="D6" s="90"/>
      <c r="E6" s="88" t="s">
        <v>10</v>
      </c>
      <c r="F6" s="91"/>
      <c r="G6" s="90"/>
      <c r="H6" s="88" t="s">
        <v>9</v>
      </c>
      <c r="I6" s="91"/>
      <c r="J6" s="92"/>
      <c r="K6" s="88" t="s">
        <v>10</v>
      </c>
      <c r="L6" s="91"/>
      <c r="M6" s="93"/>
      <c r="N6" s="94" t="s">
        <v>1</v>
      </c>
      <c r="O6" s="95"/>
      <c r="AL6" s="20"/>
      <c r="AM6" s="27"/>
    </row>
    <row r="7" spans="1:39" s="6" customFormat="1" x14ac:dyDescent="0.45">
      <c r="A7" s="96" t="s">
        <v>11</v>
      </c>
      <c r="B7" s="28" t="s">
        <v>12</v>
      </c>
      <c r="C7" s="28" t="s">
        <v>13</v>
      </c>
      <c r="D7" s="29" t="s">
        <v>14</v>
      </c>
      <c r="E7" s="30" t="s">
        <v>12</v>
      </c>
      <c r="F7" s="28" t="s">
        <v>13</v>
      </c>
      <c r="G7" s="29" t="s">
        <v>14</v>
      </c>
      <c r="H7" s="28" t="s">
        <v>12</v>
      </c>
      <c r="I7" s="30" t="s">
        <v>13</v>
      </c>
      <c r="J7" s="31" t="s">
        <v>14</v>
      </c>
      <c r="K7" s="32" t="s">
        <v>12</v>
      </c>
      <c r="L7" s="32" t="s">
        <v>13</v>
      </c>
      <c r="M7" s="33" t="s">
        <v>14</v>
      </c>
      <c r="N7" s="32" t="s">
        <v>13</v>
      </c>
      <c r="O7" s="32" t="s">
        <v>15</v>
      </c>
      <c r="AL7" s="20"/>
      <c r="AM7" s="34"/>
    </row>
    <row r="8" spans="1:39" x14ac:dyDescent="0.45">
      <c r="A8" s="97"/>
      <c r="B8" s="35" t="s">
        <v>16</v>
      </c>
      <c r="C8" s="36" t="s">
        <v>17</v>
      </c>
      <c r="D8" s="37"/>
      <c r="E8" s="35" t="s">
        <v>16</v>
      </c>
      <c r="F8" s="36" t="s">
        <v>17</v>
      </c>
      <c r="G8" s="38"/>
      <c r="H8" s="35" t="s">
        <v>16</v>
      </c>
      <c r="I8" s="36" t="s">
        <v>17</v>
      </c>
      <c r="J8" s="39"/>
      <c r="K8" s="35" t="s">
        <v>16</v>
      </c>
      <c r="L8" s="36" t="s">
        <v>17</v>
      </c>
      <c r="M8" s="40"/>
      <c r="N8" s="36" t="s">
        <v>18</v>
      </c>
      <c r="O8" s="36" t="s">
        <v>17</v>
      </c>
      <c r="Q8" s="73" t="s">
        <v>5</v>
      </c>
      <c r="S8" s="73" t="s">
        <v>6</v>
      </c>
      <c r="AL8" s="20"/>
      <c r="AM8" s="27"/>
    </row>
    <row r="9" spans="1:39" ht="18" customHeight="1" x14ac:dyDescent="0.45">
      <c r="A9" s="98">
        <v>2531</v>
      </c>
      <c r="B9" s="99">
        <v>270.7</v>
      </c>
      <c r="C9" s="100">
        <v>27.7</v>
      </c>
      <c r="D9" s="101">
        <v>34959</v>
      </c>
      <c r="E9" s="102">
        <v>270.7</v>
      </c>
      <c r="F9" s="100">
        <v>27.7</v>
      </c>
      <c r="G9" s="103">
        <v>34959</v>
      </c>
      <c r="H9" s="104" t="s">
        <v>19</v>
      </c>
      <c r="I9" s="105" t="s">
        <v>19</v>
      </c>
      <c r="J9" s="101" t="s">
        <v>19</v>
      </c>
      <c r="K9" s="106" t="s">
        <v>19</v>
      </c>
      <c r="L9" s="100" t="s">
        <v>19</v>
      </c>
      <c r="M9" s="103" t="s">
        <v>19</v>
      </c>
      <c r="N9" s="107" t="s">
        <v>19</v>
      </c>
      <c r="O9" s="108" t="s">
        <v>19</v>
      </c>
      <c r="Q9" s="6">
        <f>B9-$Q$5</f>
        <v>2.3999999999999773</v>
      </c>
      <c r="R9" s="6"/>
      <c r="S9" s="6"/>
      <c r="AL9" s="20"/>
      <c r="AM9" s="27"/>
    </row>
    <row r="10" spans="1:39" ht="18" customHeight="1" x14ac:dyDescent="0.45">
      <c r="A10" s="109">
        <v>2532</v>
      </c>
      <c r="B10" s="53">
        <v>270.91000000000003</v>
      </c>
      <c r="C10" s="110">
        <v>35.950000000000003</v>
      </c>
      <c r="D10" s="111">
        <v>34978</v>
      </c>
      <c r="E10" s="112">
        <v>270.89999999999998</v>
      </c>
      <c r="F10" s="113">
        <v>35.5</v>
      </c>
      <c r="G10" s="114">
        <v>34978</v>
      </c>
      <c r="H10" s="115">
        <v>268.73</v>
      </c>
      <c r="I10" s="113">
        <v>0</v>
      </c>
      <c r="J10" s="111">
        <v>37380</v>
      </c>
      <c r="K10" s="116">
        <v>268.83</v>
      </c>
      <c r="L10" s="113">
        <v>0.03</v>
      </c>
      <c r="M10" s="114">
        <v>34823</v>
      </c>
      <c r="N10" s="53">
        <v>71.760000000000005</v>
      </c>
      <c r="O10" s="117">
        <v>2.2754880720000004</v>
      </c>
      <c r="Q10" s="6">
        <f>B10-$Q$5</f>
        <v>2.6100000000000136</v>
      </c>
      <c r="R10" s="6"/>
      <c r="S10" s="6">
        <f>H10-$Q$5</f>
        <v>0.43000000000000682</v>
      </c>
      <c r="AL10" s="20"/>
      <c r="AM10" s="27"/>
    </row>
    <row r="11" spans="1:39" ht="18" customHeight="1" x14ac:dyDescent="0.45">
      <c r="A11" s="109">
        <v>2533</v>
      </c>
      <c r="B11" s="53">
        <v>270.36</v>
      </c>
      <c r="C11" s="113">
        <v>18.89</v>
      </c>
      <c r="D11" s="111">
        <v>34912</v>
      </c>
      <c r="E11" s="112">
        <v>270.22000000000003</v>
      </c>
      <c r="F11" s="113">
        <v>14.68</v>
      </c>
      <c r="G11" s="114">
        <v>34973</v>
      </c>
      <c r="H11" s="115">
        <v>268.77999999999997</v>
      </c>
      <c r="I11" s="113">
        <v>0</v>
      </c>
      <c r="J11" s="111">
        <v>34768</v>
      </c>
      <c r="K11" s="116">
        <v>268.77999999999997</v>
      </c>
      <c r="L11" s="113">
        <v>0</v>
      </c>
      <c r="M11" s="114">
        <v>34768</v>
      </c>
      <c r="N11" s="53">
        <v>36.78</v>
      </c>
      <c r="O11" s="117">
        <v>1.1662827659999999</v>
      </c>
      <c r="Q11" s="6">
        <f>B11-$Q$5</f>
        <v>2.0600000000000023</v>
      </c>
      <c r="R11" s="6"/>
      <c r="S11" s="6">
        <f t="shared" ref="S11:S31" si="0">H11-$Q$5</f>
        <v>0.47999999999996135</v>
      </c>
      <c r="AL11" s="20"/>
      <c r="AM11" s="27"/>
    </row>
    <row r="12" spans="1:39" ht="18" customHeight="1" x14ac:dyDescent="0.45">
      <c r="A12" s="109">
        <v>2534</v>
      </c>
      <c r="B12" s="118">
        <v>270.94</v>
      </c>
      <c r="C12" s="113">
        <v>24.96</v>
      </c>
      <c r="D12" s="111">
        <v>34953</v>
      </c>
      <c r="E12" s="112">
        <v>270.94</v>
      </c>
      <c r="F12" s="113">
        <v>24.96</v>
      </c>
      <c r="G12" s="114">
        <v>34953</v>
      </c>
      <c r="H12" s="115">
        <v>268.79000000000002</v>
      </c>
      <c r="I12" s="113">
        <v>0</v>
      </c>
      <c r="J12" s="111">
        <v>34754</v>
      </c>
      <c r="K12" s="116">
        <v>268.79000000000002</v>
      </c>
      <c r="L12" s="113">
        <v>0</v>
      </c>
      <c r="M12" s="114">
        <v>34754</v>
      </c>
      <c r="N12" s="115" t="s">
        <v>19</v>
      </c>
      <c r="O12" s="119" t="s">
        <v>19</v>
      </c>
      <c r="Q12" s="6">
        <f>B12-$Q$5</f>
        <v>2.6399999999999864</v>
      </c>
      <c r="R12" s="6"/>
      <c r="S12" s="6">
        <f t="shared" si="0"/>
        <v>0.49000000000000909</v>
      </c>
      <c r="AL12" s="20"/>
      <c r="AM12" s="27"/>
    </row>
    <row r="13" spans="1:39" ht="18" customHeight="1" x14ac:dyDescent="0.45">
      <c r="A13" s="109">
        <v>2545</v>
      </c>
      <c r="B13" s="53">
        <v>270.97000000000003</v>
      </c>
      <c r="C13" s="54">
        <v>125.5</v>
      </c>
      <c r="D13" s="111">
        <v>34949</v>
      </c>
      <c r="E13" s="112">
        <v>270.73</v>
      </c>
      <c r="F13" s="113">
        <v>92.95</v>
      </c>
      <c r="G13" s="114">
        <v>34949</v>
      </c>
      <c r="H13" s="53">
        <v>268.7</v>
      </c>
      <c r="I13" s="113">
        <v>0.4</v>
      </c>
      <c r="J13" s="111">
        <v>34773</v>
      </c>
      <c r="K13" s="116">
        <v>268.7</v>
      </c>
      <c r="L13" s="113">
        <v>0.15</v>
      </c>
      <c r="M13" s="114">
        <v>34773</v>
      </c>
      <c r="N13" s="53">
        <v>167.22499999999999</v>
      </c>
      <c r="O13" s="117">
        <v>5.3026545824999998</v>
      </c>
      <c r="Q13" s="6">
        <v>2.6700000000000159</v>
      </c>
      <c r="R13" s="6"/>
      <c r="S13" s="6">
        <v>0.39999999999997726</v>
      </c>
      <c r="AL13" s="20"/>
      <c r="AM13" s="55"/>
    </row>
    <row r="14" spans="1:39" ht="18" customHeight="1" x14ac:dyDescent="0.45">
      <c r="A14" s="109">
        <v>2546</v>
      </c>
      <c r="B14" s="53">
        <v>270.62</v>
      </c>
      <c r="C14" s="113">
        <v>94.14</v>
      </c>
      <c r="D14" s="111">
        <v>38244</v>
      </c>
      <c r="E14" s="112">
        <v>270.52999999999997</v>
      </c>
      <c r="F14" s="113">
        <v>83.24</v>
      </c>
      <c r="G14" s="114">
        <v>38244</v>
      </c>
      <c r="H14" s="116">
        <v>268.70999999999998</v>
      </c>
      <c r="I14" s="113">
        <v>2.7</v>
      </c>
      <c r="J14" s="114">
        <v>38148</v>
      </c>
      <c r="K14" s="116">
        <v>268.70999999999998</v>
      </c>
      <c r="L14" s="113">
        <v>2.7</v>
      </c>
      <c r="M14" s="114">
        <v>38148</v>
      </c>
      <c r="N14" s="53">
        <v>70.894999999999996</v>
      </c>
      <c r="O14" s="117">
        <v>2.2400000000000002</v>
      </c>
      <c r="Q14" s="6">
        <v>2.3199999999999932</v>
      </c>
      <c r="R14" s="6"/>
      <c r="S14" s="6">
        <v>0.40999999999996817</v>
      </c>
    </row>
    <row r="15" spans="1:39" ht="18" customHeight="1" x14ac:dyDescent="0.45">
      <c r="A15" s="109">
        <v>2547</v>
      </c>
      <c r="B15" s="53">
        <v>270.22000000000003</v>
      </c>
      <c r="C15" s="113">
        <v>34.020000000000003</v>
      </c>
      <c r="D15" s="111">
        <v>38251</v>
      </c>
      <c r="E15" s="112">
        <v>270.18</v>
      </c>
      <c r="F15" s="113">
        <v>32.78</v>
      </c>
      <c r="G15" s="114">
        <v>38251</v>
      </c>
      <c r="H15" s="116">
        <v>268.49</v>
      </c>
      <c r="I15" s="113">
        <v>0</v>
      </c>
      <c r="J15" s="114">
        <v>38029</v>
      </c>
      <c r="K15" s="116">
        <v>268.49</v>
      </c>
      <c r="L15" s="113">
        <v>0</v>
      </c>
      <c r="M15" s="114">
        <v>38029</v>
      </c>
      <c r="N15" s="53">
        <v>69.77</v>
      </c>
      <c r="O15" s="117">
        <v>2.21</v>
      </c>
      <c r="Q15" s="6">
        <v>1.9200000000000159</v>
      </c>
      <c r="R15" s="6"/>
      <c r="S15" s="6">
        <v>0.18999999999999773</v>
      </c>
    </row>
    <row r="16" spans="1:39" ht="18" customHeight="1" x14ac:dyDescent="0.45">
      <c r="A16" s="109">
        <v>2548</v>
      </c>
      <c r="B16" s="120">
        <v>271.33999999999997</v>
      </c>
      <c r="C16" s="110">
        <v>118.2</v>
      </c>
      <c r="D16" s="111">
        <v>38655</v>
      </c>
      <c r="E16" s="112">
        <v>270.5</v>
      </c>
      <c r="F16" s="113">
        <v>60</v>
      </c>
      <c r="G16" s="114">
        <v>38655</v>
      </c>
      <c r="H16" s="112">
        <v>268.39999999999998</v>
      </c>
      <c r="I16" s="113">
        <v>0.2</v>
      </c>
      <c r="J16" s="114">
        <v>38782</v>
      </c>
      <c r="K16" s="116">
        <v>268.39999999999998</v>
      </c>
      <c r="L16" s="113">
        <v>0.2</v>
      </c>
      <c r="M16" s="114">
        <v>38782</v>
      </c>
      <c r="N16" s="53">
        <v>105.96441600000003</v>
      </c>
      <c r="O16" s="117">
        <v>3.3601095890410968</v>
      </c>
      <c r="Q16" s="56">
        <v>3.0399999999999636</v>
      </c>
      <c r="R16" s="56"/>
      <c r="S16" s="6">
        <v>9.9999999999965894E-2</v>
      </c>
    </row>
    <row r="17" spans="1:19" ht="18" customHeight="1" x14ac:dyDescent="0.45">
      <c r="A17" s="109">
        <v>2549</v>
      </c>
      <c r="B17" s="53">
        <v>270.47000000000003</v>
      </c>
      <c r="C17" s="113">
        <v>67.2</v>
      </c>
      <c r="D17" s="111">
        <v>265</v>
      </c>
      <c r="E17" s="112">
        <f>2.11+Q5</f>
        <v>270.41000000000003</v>
      </c>
      <c r="F17" s="113">
        <v>63.6</v>
      </c>
      <c r="G17" s="114">
        <v>38616</v>
      </c>
      <c r="H17" s="53">
        <v>268.39</v>
      </c>
      <c r="I17" s="121">
        <v>0.05</v>
      </c>
      <c r="J17" s="111">
        <v>114</v>
      </c>
      <c r="K17" s="112">
        <f>0.09+Q5</f>
        <v>268.39</v>
      </c>
      <c r="L17" s="113">
        <v>0.05</v>
      </c>
      <c r="M17" s="114">
        <v>38829</v>
      </c>
      <c r="N17" s="53">
        <v>121.30992000000001</v>
      </c>
      <c r="O17" s="117">
        <v>3.8467011702240002</v>
      </c>
      <c r="Q17" s="6">
        <v>2.1700000000000159</v>
      </c>
      <c r="R17" s="6"/>
      <c r="S17" s="6">
        <v>8.9999999999974989E-2</v>
      </c>
    </row>
    <row r="18" spans="1:19" ht="18" customHeight="1" x14ac:dyDescent="0.45">
      <c r="A18" s="109">
        <v>2550</v>
      </c>
      <c r="B18" s="53">
        <v>269.60000000000002</v>
      </c>
      <c r="C18" s="113">
        <v>26</v>
      </c>
      <c r="D18" s="111">
        <v>180</v>
      </c>
      <c r="E18" s="112">
        <v>269.44</v>
      </c>
      <c r="F18" s="113">
        <v>20.399999999999999</v>
      </c>
      <c r="G18" s="111">
        <v>180</v>
      </c>
      <c r="H18" s="116">
        <v>268.37</v>
      </c>
      <c r="I18" s="121">
        <v>7.0000000000000001E-3</v>
      </c>
      <c r="J18" s="111">
        <v>91</v>
      </c>
      <c r="K18" s="116">
        <v>269.44</v>
      </c>
      <c r="L18" s="113">
        <v>0.01</v>
      </c>
      <c r="M18" s="114">
        <v>38896</v>
      </c>
      <c r="N18" s="53">
        <v>46.75</v>
      </c>
      <c r="O18" s="117">
        <f t="shared" ref="O18:O27" si="1">N18*0.0317097</f>
        <v>1.4824284750000001</v>
      </c>
      <c r="Q18" s="6">
        <v>1.3000000000000114</v>
      </c>
      <c r="R18" s="6"/>
      <c r="S18" s="6">
        <v>6.9999999999993179E-2</v>
      </c>
    </row>
    <row r="19" spans="1:19" ht="18" customHeight="1" x14ac:dyDescent="0.45">
      <c r="A19" s="109">
        <v>2551</v>
      </c>
      <c r="B19" s="122">
        <v>270.06</v>
      </c>
      <c r="C19" s="123">
        <v>45.48</v>
      </c>
      <c r="D19" s="111">
        <v>296</v>
      </c>
      <c r="E19" s="124">
        <v>270.01</v>
      </c>
      <c r="F19" s="123">
        <v>432.08</v>
      </c>
      <c r="G19" s="111">
        <v>296</v>
      </c>
      <c r="H19" s="125">
        <v>268.32</v>
      </c>
      <c r="I19" s="126">
        <v>0.02</v>
      </c>
      <c r="J19" s="111">
        <v>105</v>
      </c>
      <c r="K19" s="125">
        <v>268.32</v>
      </c>
      <c r="L19" s="123">
        <v>0.02</v>
      </c>
      <c r="M19" s="114">
        <v>38821</v>
      </c>
      <c r="N19" s="53">
        <v>74.73</v>
      </c>
      <c r="O19" s="117">
        <f t="shared" si="1"/>
        <v>2.369665881</v>
      </c>
      <c r="Q19" s="6">
        <v>1.7599999999999909</v>
      </c>
      <c r="R19" s="6"/>
      <c r="S19" s="6">
        <v>1.999999999998181E-2</v>
      </c>
    </row>
    <row r="20" spans="1:19" ht="18" customHeight="1" x14ac:dyDescent="0.45">
      <c r="A20" s="109">
        <v>2552</v>
      </c>
      <c r="B20" s="122">
        <v>270.2</v>
      </c>
      <c r="C20" s="123">
        <v>63</v>
      </c>
      <c r="D20" s="111">
        <v>280</v>
      </c>
      <c r="E20" s="124">
        <v>269.77</v>
      </c>
      <c r="F20" s="123">
        <v>33.200000000000003</v>
      </c>
      <c r="G20" s="111">
        <v>313</v>
      </c>
      <c r="H20" s="125">
        <v>268.41000000000003</v>
      </c>
      <c r="I20" s="126">
        <v>0.23</v>
      </c>
      <c r="J20" s="111">
        <v>115</v>
      </c>
      <c r="K20" s="125">
        <v>268.41000000000003</v>
      </c>
      <c r="L20" s="123">
        <v>0.23</v>
      </c>
      <c r="M20" s="114">
        <v>38831</v>
      </c>
      <c r="N20" s="53">
        <v>54.25</v>
      </c>
      <c r="O20" s="117">
        <f t="shared" si="1"/>
        <v>1.7202512249999999</v>
      </c>
      <c r="Q20" s="6">
        <v>1.8999999999999773</v>
      </c>
      <c r="R20" s="6"/>
      <c r="S20" s="6">
        <v>0.11000000000001364</v>
      </c>
    </row>
    <row r="21" spans="1:19" ht="18" customHeight="1" x14ac:dyDescent="0.45">
      <c r="A21" s="109">
        <v>2553</v>
      </c>
      <c r="B21" s="122">
        <v>270.27</v>
      </c>
      <c r="C21" s="123">
        <v>61.9</v>
      </c>
      <c r="D21" s="111">
        <v>227</v>
      </c>
      <c r="E21" s="124">
        <v>270.11</v>
      </c>
      <c r="F21" s="123">
        <v>51.6</v>
      </c>
      <c r="G21" s="114">
        <v>40436</v>
      </c>
      <c r="H21" s="127">
        <v>268.39</v>
      </c>
      <c r="I21" s="123">
        <v>0</v>
      </c>
      <c r="J21" s="111">
        <v>40311</v>
      </c>
      <c r="K21" s="124">
        <v>268.39600000000002</v>
      </c>
      <c r="L21" s="123">
        <v>0</v>
      </c>
      <c r="M21" s="114">
        <v>40313</v>
      </c>
      <c r="N21" s="53">
        <v>72.08</v>
      </c>
      <c r="O21" s="117">
        <f t="shared" si="1"/>
        <v>2.285635176</v>
      </c>
      <c r="Q21" s="6">
        <v>1.9699999999999704</v>
      </c>
      <c r="R21" s="6"/>
      <c r="S21" s="6">
        <v>9.1000000000008185E-2</v>
      </c>
    </row>
    <row r="22" spans="1:19" ht="18" customHeight="1" x14ac:dyDescent="0.45">
      <c r="A22" s="109">
        <v>2554</v>
      </c>
      <c r="B22" s="122">
        <v>271.185</v>
      </c>
      <c r="C22" s="123">
        <v>100.25</v>
      </c>
      <c r="D22" s="111">
        <v>40756</v>
      </c>
      <c r="E22" s="124">
        <v>270.786</v>
      </c>
      <c r="F22" s="123">
        <v>71.849999999999994</v>
      </c>
      <c r="G22" s="114">
        <v>40756</v>
      </c>
      <c r="H22" s="127">
        <v>268.54000000000002</v>
      </c>
      <c r="I22" s="126">
        <v>0.35</v>
      </c>
      <c r="J22" s="111">
        <v>40637</v>
      </c>
      <c r="K22" s="125">
        <v>268.55</v>
      </c>
      <c r="L22" s="123">
        <v>0.38</v>
      </c>
      <c r="M22" s="114">
        <v>40637</v>
      </c>
      <c r="N22" s="53">
        <v>182.77</v>
      </c>
      <c r="O22" s="117">
        <f t="shared" si="1"/>
        <v>5.7955818690000003</v>
      </c>
      <c r="Q22" s="6">
        <v>2.8849999999999909</v>
      </c>
      <c r="R22" s="6"/>
      <c r="S22" s="6">
        <v>0.24000000000000909</v>
      </c>
    </row>
    <row r="23" spans="1:19" ht="18" customHeight="1" x14ac:dyDescent="0.45">
      <c r="A23" s="109">
        <v>2555</v>
      </c>
      <c r="B23" s="122">
        <v>270.35000000000002</v>
      </c>
      <c r="C23" s="123">
        <v>59</v>
      </c>
      <c r="D23" s="111">
        <v>41156</v>
      </c>
      <c r="E23" s="124">
        <v>269.87799999999999</v>
      </c>
      <c r="F23" s="123">
        <v>26.3</v>
      </c>
      <c r="G23" s="114">
        <v>41156</v>
      </c>
      <c r="H23" s="122">
        <v>268.7</v>
      </c>
      <c r="I23" s="126">
        <v>0.15</v>
      </c>
      <c r="J23" s="111">
        <v>41020</v>
      </c>
      <c r="K23" s="125">
        <v>268.70999999999998</v>
      </c>
      <c r="L23" s="123">
        <v>0.16</v>
      </c>
      <c r="M23" s="114">
        <v>41020</v>
      </c>
      <c r="N23" s="53">
        <v>65.81</v>
      </c>
      <c r="O23" s="117">
        <f t="shared" si="1"/>
        <v>2.0868153570000003</v>
      </c>
      <c r="Q23" s="6">
        <v>2.0500000000000114</v>
      </c>
      <c r="R23" s="6"/>
      <c r="S23" s="6">
        <v>0.39999999999997726</v>
      </c>
    </row>
    <row r="24" spans="1:19" ht="18" customHeight="1" x14ac:dyDescent="0.45">
      <c r="A24" s="109">
        <v>2556</v>
      </c>
      <c r="B24" s="122">
        <v>270.56</v>
      </c>
      <c r="C24" s="123">
        <v>46.7</v>
      </c>
      <c r="D24" s="111">
        <v>41497</v>
      </c>
      <c r="E24" s="124">
        <v>270.19</v>
      </c>
      <c r="F24" s="123">
        <v>29.62</v>
      </c>
      <c r="G24" s="114">
        <v>41497</v>
      </c>
      <c r="H24" s="127">
        <v>268.44</v>
      </c>
      <c r="I24" s="126">
        <v>0.02</v>
      </c>
      <c r="J24" s="111">
        <v>41357</v>
      </c>
      <c r="K24" s="125">
        <v>268.44</v>
      </c>
      <c r="L24" s="123">
        <v>0.02</v>
      </c>
      <c r="M24" s="114">
        <v>41357</v>
      </c>
      <c r="N24" s="53">
        <v>50.27</v>
      </c>
      <c r="O24" s="117">
        <f t="shared" si="1"/>
        <v>1.5940466190000002</v>
      </c>
      <c r="Q24" s="6">
        <v>2.2599999999999909</v>
      </c>
      <c r="R24" s="6"/>
      <c r="S24" s="6">
        <v>0.13999999999998636</v>
      </c>
    </row>
    <row r="25" spans="1:19" ht="18" customHeight="1" x14ac:dyDescent="0.45">
      <c r="A25" s="109">
        <v>2557</v>
      </c>
      <c r="B25" s="122">
        <v>270.85000000000002</v>
      </c>
      <c r="C25" s="123">
        <v>99.25</v>
      </c>
      <c r="D25" s="111">
        <v>41871</v>
      </c>
      <c r="E25" s="124">
        <v>270.44200000000001</v>
      </c>
      <c r="F25" s="123">
        <v>51.4</v>
      </c>
      <c r="G25" s="114">
        <v>41871</v>
      </c>
      <c r="H25" s="127">
        <v>268.42</v>
      </c>
      <c r="I25" s="126">
        <v>0.02</v>
      </c>
      <c r="J25" s="111">
        <v>41733</v>
      </c>
      <c r="K25" s="125">
        <v>268.42399999999998</v>
      </c>
      <c r="L25" s="123">
        <v>0.02</v>
      </c>
      <c r="M25" s="114">
        <v>41733</v>
      </c>
      <c r="N25" s="53">
        <v>74.63</v>
      </c>
      <c r="O25" s="117">
        <f t="shared" si="1"/>
        <v>2.3664949109999998</v>
      </c>
      <c r="Q25" s="6">
        <v>2.5500000000000114</v>
      </c>
      <c r="R25" s="6"/>
      <c r="S25" s="6">
        <v>0.12000000000000455</v>
      </c>
    </row>
    <row r="26" spans="1:19" ht="18" customHeight="1" x14ac:dyDescent="0.45">
      <c r="A26" s="109">
        <v>2558</v>
      </c>
      <c r="B26" s="122">
        <v>269.95</v>
      </c>
      <c r="C26" s="123">
        <v>27.1</v>
      </c>
      <c r="D26" s="111">
        <v>42251</v>
      </c>
      <c r="E26" s="124">
        <v>269.7</v>
      </c>
      <c r="F26" s="123">
        <v>12.3</v>
      </c>
      <c r="G26" s="114">
        <v>42266</v>
      </c>
      <c r="H26" s="127">
        <v>268.18</v>
      </c>
      <c r="I26" s="123">
        <v>0</v>
      </c>
      <c r="J26" s="111">
        <v>42094</v>
      </c>
      <c r="K26" s="125">
        <v>268.19</v>
      </c>
      <c r="L26" s="123">
        <v>0</v>
      </c>
      <c r="M26" s="114">
        <v>42094</v>
      </c>
      <c r="N26" s="53">
        <v>23.7</v>
      </c>
      <c r="O26" s="117">
        <f t="shared" si="1"/>
        <v>0.75151988999999997</v>
      </c>
      <c r="Q26" s="6">
        <v>1.6499999999999773</v>
      </c>
      <c r="R26" s="6"/>
      <c r="S26" s="6">
        <v>-0.12000000000000455</v>
      </c>
    </row>
    <row r="27" spans="1:19" ht="18" customHeight="1" x14ac:dyDescent="0.45">
      <c r="A27" s="109">
        <v>2559</v>
      </c>
      <c r="B27" s="122">
        <v>270.35000000000002</v>
      </c>
      <c r="C27" s="123">
        <v>52.63</v>
      </c>
      <c r="D27" s="111">
        <v>42631</v>
      </c>
      <c r="E27" s="124">
        <v>269.93799999999999</v>
      </c>
      <c r="F27" s="123">
        <v>22.64</v>
      </c>
      <c r="G27" s="114">
        <v>42631</v>
      </c>
      <c r="H27" s="127">
        <v>268.13</v>
      </c>
      <c r="I27" s="123">
        <v>0</v>
      </c>
      <c r="J27" s="111">
        <v>42481</v>
      </c>
      <c r="K27" s="125">
        <v>268.13299999999998</v>
      </c>
      <c r="L27" s="123">
        <v>0</v>
      </c>
      <c r="M27" s="114">
        <v>42481</v>
      </c>
      <c r="N27" s="53">
        <v>54.92</v>
      </c>
      <c r="O27" s="117">
        <f t="shared" si="1"/>
        <v>1.7414967240000001</v>
      </c>
      <c r="Q27" s="6">
        <v>2.0500000000000114</v>
      </c>
      <c r="R27" s="6"/>
      <c r="S27" s="6">
        <v>-0.17000000000001592</v>
      </c>
    </row>
    <row r="28" spans="1:19" ht="18" customHeight="1" x14ac:dyDescent="0.45">
      <c r="A28" s="109">
        <v>2560</v>
      </c>
      <c r="B28" s="122">
        <v>269.82</v>
      </c>
      <c r="C28" s="123">
        <v>29.04</v>
      </c>
      <c r="D28" s="128">
        <v>43332</v>
      </c>
      <c r="E28" s="124">
        <v>269.72000000000003</v>
      </c>
      <c r="F28" s="123">
        <v>21.46</v>
      </c>
      <c r="G28" s="129">
        <v>43351</v>
      </c>
      <c r="H28" s="127">
        <v>269.08</v>
      </c>
      <c r="I28" s="126">
        <v>0.06</v>
      </c>
      <c r="J28" s="128">
        <v>43135</v>
      </c>
      <c r="K28" s="125">
        <v>269.08</v>
      </c>
      <c r="L28" s="123">
        <v>0.06</v>
      </c>
      <c r="M28" s="129">
        <v>43144</v>
      </c>
      <c r="N28" s="53">
        <v>113.7</v>
      </c>
      <c r="O28" s="117">
        <v>3.61</v>
      </c>
      <c r="Q28" s="1">
        <v>1.5199999999999818</v>
      </c>
      <c r="S28" s="6">
        <v>0.77999999999997272</v>
      </c>
    </row>
    <row r="29" spans="1:19" ht="18" customHeight="1" x14ac:dyDescent="0.45">
      <c r="A29" s="109">
        <v>2561</v>
      </c>
      <c r="B29" s="122">
        <v>270.86</v>
      </c>
      <c r="C29" s="123">
        <v>91.8</v>
      </c>
      <c r="D29" s="128">
        <v>43695</v>
      </c>
      <c r="E29" s="124">
        <v>270.47000000000003</v>
      </c>
      <c r="F29" s="123">
        <v>61.74</v>
      </c>
      <c r="G29" s="129">
        <v>43695</v>
      </c>
      <c r="H29" s="127">
        <v>269.39</v>
      </c>
      <c r="I29" s="126">
        <v>0.18</v>
      </c>
      <c r="J29" s="128">
        <v>43555</v>
      </c>
      <c r="K29" s="125">
        <v>269.39</v>
      </c>
      <c r="L29" s="123">
        <v>0.18</v>
      </c>
      <c r="M29" s="129">
        <v>43553</v>
      </c>
      <c r="N29" s="53">
        <v>99.26</v>
      </c>
      <c r="O29" s="117">
        <v>3.15</v>
      </c>
      <c r="Q29" s="1">
        <v>2.5600000000000023</v>
      </c>
      <c r="S29" s="6">
        <v>1.089999999999975</v>
      </c>
    </row>
    <row r="30" spans="1:19" ht="18" customHeight="1" x14ac:dyDescent="0.45">
      <c r="A30" s="109">
        <v>2562</v>
      </c>
      <c r="B30" s="122">
        <v>270.07</v>
      </c>
      <c r="C30" s="123">
        <v>34.04</v>
      </c>
      <c r="D30" s="128">
        <v>44053</v>
      </c>
      <c r="E30" s="124">
        <v>269.81</v>
      </c>
      <c r="F30" s="123">
        <v>16.940000000000001</v>
      </c>
      <c r="G30" s="129">
        <v>44075</v>
      </c>
      <c r="H30" s="127">
        <v>268.33999999999997</v>
      </c>
      <c r="I30" s="126">
        <v>0.01</v>
      </c>
      <c r="J30" s="128">
        <v>43917</v>
      </c>
      <c r="K30" s="125">
        <v>268.33999999999997</v>
      </c>
      <c r="L30" s="123">
        <v>0.01</v>
      </c>
      <c r="M30" s="129">
        <v>43917</v>
      </c>
      <c r="N30" s="53">
        <v>47.85</v>
      </c>
      <c r="O30" s="117">
        <v>1.52</v>
      </c>
      <c r="Q30" s="1">
        <v>1.7699999999999818</v>
      </c>
      <c r="S30" s="6">
        <v>3.999999999996362E-2</v>
      </c>
    </row>
    <row r="31" spans="1:19" ht="18" customHeight="1" x14ac:dyDescent="0.45">
      <c r="A31" s="109">
        <v>2563</v>
      </c>
      <c r="B31" s="122">
        <v>269.98</v>
      </c>
      <c r="C31" s="123">
        <v>26.56</v>
      </c>
      <c r="D31" s="128">
        <v>44065</v>
      </c>
      <c r="E31" s="124">
        <v>269.93</v>
      </c>
      <c r="F31" s="123">
        <v>21.71</v>
      </c>
      <c r="G31" s="129">
        <v>44065</v>
      </c>
      <c r="H31" s="127">
        <v>268.25</v>
      </c>
      <c r="I31" s="126">
        <v>0.01</v>
      </c>
      <c r="J31" s="128">
        <v>43924</v>
      </c>
      <c r="K31" s="125">
        <v>268.25</v>
      </c>
      <c r="L31" s="123">
        <v>0.01</v>
      </c>
      <c r="M31" s="129">
        <v>43924</v>
      </c>
      <c r="N31" s="53">
        <v>23.56</v>
      </c>
      <c r="O31" s="117">
        <v>0.75</v>
      </c>
      <c r="Q31" s="1">
        <v>1.6800000000000068</v>
      </c>
      <c r="S31" s="6">
        <v>-5.0000000000011369E-2</v>
      </c>
    </row>
    <row r="32" spans="1:19" ht="18" customHeight="1" x14ac:dyDescent="0.45">
      <c r="A32" s="109">
        <v>2564</v>
      </c>
      <c r="B32" s="130">
        <v>270.13</v>
      </c>
      <c r="C32" s="131">
        <v>16.48</v>
      </c>
      <c r="D32" s="132">
        <v>44492</v>
      </c>
      <c r="E32" s="133">
        <v>270.00599999999997</v>
      </c>
      <c r="F32" s="131">
        <v>12.16</v>
      </c>
      <c r="G32" s="134">
        <v>44492</v>
      </c>
      <c r="H32" s="130">
        <v>268.31</v>
      </c>
      <c r="I32" s="135">
        <v>0.01</v>
      </c>
      <c r="J32" s="132">
        <v>242614</v>
      </c>
      <c r="K32" s="136">
        <v>268.31</v>
      </c>
      <c r="L32" s="131">
        <v>0.01</v>
      </c>
      <c r="M32" s="134">
        <v>242615</v>
      </c>
      <c r="N32" s="137">
        <v>38.97</v>
      </c>
      <c r="O32" s="138">
        <f t="shared" ref="O32:O33" si="2">N32*0.0317097</f>
        <v>1.2357270089999999</v>
      </c>
      <c r="Q32" s="1">
        <v>1.8299999999999841</v>
      </c>
      <c r="S32" s="1">
        <v>9.9999999999909051E-3</v>
      </c>
    </row>
    <row r="33" spans="1:19" ht="18" customHeight="1" x14ac:dyDescent="0.45">
      <c r="A33" s="109">
        <v>2565</v>
      </c>
      <c r="B33" s="130">
        <v>270.99</v>
      </c>
      <c r="C33" s="131"/>
      <c r="D33" s="132">
        <v>44835</v>
      </c>
      <c r="E33" s="133">
        <v>270.11599999999999</v>
      </c>
      <c r="F33" s="131"/>
      <c r="G33" s="134">
        <v>44836</v>
      </c>
      <c r="H33" s="130">
        <v>269.27999999999997</v>
      </c>
      <c r="I33" s="135"/>
      <c r="J33" s="132">
        <v>243264</v>
      </c>
      <c r="K33" s="136">
        <v>269.31299999999999</v>
      </c>
      <c r="L33" s="131"/>
      <c r="M33" s="134">
        <v>243318</v>
      </c>
      <c r="N33" s="137"/>
      <c r="O33" s="138"/>
      <c r="Q33" s="1">
        <v>2.6899999999999977</v>
      </c>
      <c r="S33" s="1">
        <v>0.97999999999996135</v>
      </c>
    </row>
    <row r="34" spans="1:19" ht="18" customHeight="1" x14ac:dyDescent="0.45">
      <c r="A34" s="41"/>
      <c r="B34" s="44"/>
      <c r="C34" s="45"/>
      <c r="D34" s="46"/>
      <c r="E34" s="47"/>
      <c r="F34" s="45"/>
      <c r="G34" s="48"/>
      <c r="H34" s="49"/>
      <c r="I34" s="50"/>
      <c r="J34" s="46"/>
      <c r="K34" s="51"/>
      <c r="L34" s="45"/>
      <c r="M34" s="48"/>
      <c r="N34" s="42"/>
      <c r="O34" s="43"/>
    </row>
    <row r="35" spans="1:19" ht="18" customHeight="1" x14ac:dyDescent="0.45">
      <c r="A35" s="41"/>
      <c r="B35" s="44"/>
      <c r="C35" s="45"/>
      <c r="D35" s="46"/>
      <c r="E35" s="47"/>
      <c r="F35" s="45"/>
      <c r="G35" s="48"/>
      <c r="H35" s="49"/>
      <c r="I35" s="50"/>
      <c r="J35" s="46"/>
      <c r="K35" s="51"/>
      <c r="L35" s="45"/>
      <c r="M35" s="48"/>
      <c r="N35" s="42"/>
      <c r="O35" s="43"/>
    </row>
    <row r="36" spans="1:19" ht="18" customHeight="1" x14ac:dyDescent="0.45">
      <c r="A36" s="41"/>
      <c r="B36" s="44"/>
      <c r="C36" s="45"/>
      <c r="D36" s="46"/>
      <c r="E36" s="47"/>
      <c r="F36" s="45"/>
      <c r="G36" s="48"/>
      <c r="H36" s="49"/>
      <c r="I36" s="50"/>
      <c r="J36" s="46"/>
      <c r="K36" s="51"/>
      <c r="L36" s="45"/>
      <c r="M36" s="48"/>
      <c r="N36" s="42"/>
      <c r="O36" s="43"/>
    </row>
    <row r="37" spans="1:19" ht="18" customHeight="1" x14ac:dyDescent="0.45">
      <c r="A37" s="41"/>
      <c r="B37" s="44"/>
      <c r="C37" s="45"/>
      <c r="D37" s="46"/>
      <c r="E37" s="47"/>
      <c r="F37" s="45"/>
      <c r="G37" s="48"/>
      <c r="H37" s="49"/>
      <c r="I37" s="50"/>
      <c r="J37" s="46"/>
      <c r="K37" s="51"/>
      <c r="L37" s="45"/>
      <c r="M37" s="48"/>
      <c r="N37" s="42"/>
      <c r="O37" s="43"/>
    </row>
    <row r="38" spans="1:19" ht="18" customHeight="1" x14ac:dyDescent="0.45">
      <c r="A38" s="41"/>
      <c r="B38" s="44"/>
      <c r="C38" s="45"/>
      <c r="D38" s="57"/>
      <c r="E38" s="47"/>
      <c r="F38" s="45"/>
      <c r="G38" s="48"/>
      <c r="H38" s="49"/>
      <c r="I38" s="50"/>
      <c r="J38" s="46"/>
      <c r="K38" s="51"/>
      <c r="L38" s="45"/>
      <c r="M38" s="48"/>
      <c r="N38" s="42"/>
      <c r="O38" s="43"/>
    </row>
    <row r="39" spans="1:19" ht="18" customHeight="1" x14ac:dyDescent="0.45">
      <c r="A39" s="41"/>
      <c r="B39" s="44"/>
      <c r="C39" s="45"/>
      <c r="D39" s="57"/>
      <c r="E39" s="47"/>
      <c r="F39" s="45"/>
      <c r="G39" s="52"/>
      <c r="H39" s="49"/>
      <c r="I39" s="50"/>
      <c r="J39" s="46"/>
      <c r="K39" s="51"/>
      <c r="L39" s="45"/>
      <c r="M39" s="48"/>
      <c r="N39" s="42"/>
      <c r="O39" s="43"/>
    </row>
    <row r="40" spans="1:19" ht="23.1" customHeight="1" x14ac:dyDescent="0.5">
      <c r="A40" s="58"/>
      <c r="B40" s="59"/>
      <c r="C40" s="60" t="s">
        <v>20</v>
      </c>
      <c r="D40" s="61"/>
      <c r="E40" s="62"/>
      <c r="F40" s="63"/>
      <c r="G40" s="64"/>
      <c r="H40" s="65"/>
      <c r="I40" s="66"/>
      <c r="J40" s="67"/>
      <c r="K40" s="68"/>
      <c r="L40" s="63"/>
      <c r="M40" s="69"/>
      <c r="N40" s="70"/>
      <c r="O40" s="71"/>
    </row>
    <row r="41" spans="1:19" x14ac:dyDescent="0.45">
      <c r="B41" s="1"/>
      <c r="C41" s="1"/>
      <c r="F41" s="1"/>
      <c r="H41" s="1"/>
      <c r="I41" s="1"/>
      <c r="K41" s="1"/>
      <c r="L41" s="1"/>
    </row>
  </sheetData>
  <phoneticPr fontId="1" type="noConversion"/>
  <pageMargins left="0.91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Y.13A</vt:lpstr>
      <vt:lpstr>กราฟ-Y.13A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2010-12-01T06:08:24Z</cp:lastPrinted>
  <dcterms:created xsi:type="dcterms:W3CDTF">1994-01-31T08:04:27Z</dcterms:created>
  <dcterms:modified xsi:type="dcterms:W3CDTF">2023-05-22T08:16:31Z</dcterms:modified>
</cp:coreProperties>
</file>