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2"/>
  </bookViews>
  <sheets>
    <sheet name="std. - Y.13A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<sst xmlns="http://schemas.openxmlformats.org/spreadsheetml/2006/main" count="39" uniqueCount="24">
  <si>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</si>
  <si>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</si>
  <si>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</si>
  <si>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</si>
  <si>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</si>
  <si>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</si>
  <si>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</si>
  <si>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</si>
  <si>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</si>
  <si>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</si>
  <si>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</si>
  <si>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</si>
  <si>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</si>
  <si>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</si>
  <si>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</si>
  <si>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</si>
  <si>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</si>
  <si>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</si>
  <si>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</si>
  <si>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</si>
  <si>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</si>
  <si>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</si>
  <si>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</si>
  <si>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2563 ปริมาณน้ำสะสม 1 เม.ย.63 - 31 มี.ค.64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</si>
</sst>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6"/>
      <color indexed="10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สถานี Y.13A น้ำงาว อ.งาว จ.ลำปาง</a:t>
            </a:r>
          </a:p>
        </c:rich>
      </c:tx>
      <c:layout>
        <c:manualLayout>
          <c:xMode val="factor"/>
          <c:yMode val="factor"/>
          <c:x val="0.0225"/>
          <c:y val="-0.014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675"/>
          <c:w val="0.8735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5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Y.13A'!$B$5:$B$23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'std. - Y.13A'!$C$5:$C$23</c:f>
              <c:numCache>
                <c:ptCount val="19"/>
                <c:pt idx="0">
                  <c:v>167.225</c:v>
                </c:pt>
                <c:pt idx="1">
                  <c:v>70.896</c:v>
                </c:pt>
                <c:pt idx="2">
                  <c:v>69.77</c:v>
                </c:pt>
                <c:pt idx="3">
                  <c:v>105.96441600000003</c:v>
                </c:pt>
                <c:pt idx="4">
                  <c:v>121.30992</c:v>
                </c:pt>
                <c:pt idx="5">
                  <c:v>46.74659039999998</c:v>
                </c:pt>
                <c:pt idx="6">
                  <c:v>90.62</c:v>
                </c:pt>
                <c:pt idx="7">
                  <c:v>54.25</c:v>
                </c:pt>
                <c:pt idx="8">
                  <c:v>72.0792</c:v>
                </c:pt>
                <c:pt idx="9">
                  <c:v>182.772288</c:v>
                </c:pt>
                <c:pt idx="10">
                  <c:v>65.81347199999999</c:v>
                </c:pt>
                <c:pt idx="11">
                  <c:v>50.268384</c:v>
                </c:pt>
                <c:pt idx="12">
                  <c:v>101.80166400000002</c:v>
                </c:pt>
                <c:pt idx="13">
                  <c:v>23.699520000000007</c:v>
                </c:pt>
                <c:pt idx="14">
                  <c:v>54.923615999999996</c:v>
                </c:pt>
                <c:pt idx="15">
                  <c:v>113.7</c:v>
                </c:pt>
                <c:pt idx="16">
                  <c:v>99.3</c:v>
                </c:pt>
                <c:pt idx="17">
                  <c:v>37.2</c:v>
                </c:pt>
                <c:pt idx="18">
                  <c:v>21.5</c:v>
                </c:pt>
              </c:numCache>
            </c:numRef>
          </c:val>
        </c:ser>
        <c:axId val="17592929"/>
        <c:axId val="24118634"/>
      </c:barChart>
      <c:lineChart>
        <c:grouping val="standard"/>
        <c:varyColors val="0"/>
        <c:ser>
          <c:idx val="1"/>
          <c:order val="1"/>
          <c:tx>
            <c:v>ค่าเฉลี่ย (2545 - 2562 )อยู่ระหว่างค่า+- SD 14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Y.13A'!$B$5:$B$22</c:f>
              <c:numCache>
                <c:ptCount val="18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</c:numCache>
            </c:numRef>
          </c:cat>
          <c:val>
            <c:numRef>
              <c:f>'std. - Y.13A'!$E$5:$E$22</c:f>
              <c:numCache>
                <c:ptCount val="18"/>
                <c:pt idx="0">
                  <c:v>84.9077816888889</c:v>
                </c:pt>
                <c:pt idx="1">
                  <c:v>84.9077816888889</c:v>
                </c:pt>
                <c:pt idx="2">
                  <c:v>84.9077816888889</c:v>
                </c:pt>
                <c:pt idx="3">
                  <c:v>84.9077816888889</c:v>
                </c:pt>
                <c:pt idx="4">
                  <c:v>84.9077816888889</c:v>
                </c:pt>
                <c:pt idx="5">
                  <c:v>84.9077816888889</c:v>
                </c:pt>
                <c:pt idx="6">
                  <c:v>84.9077816888889</c:v>
                </c:pt>
                <c:pt idx="7">
                  <c:v>84.9077816888889</c:v>
                </c:pt>
                <c:pt idx="8">
                  <c:v>84.9077816888889</c:v>
                </c:pt>
                <c:pt idx="9">
                  <c:v>84.9077816888889</c:v>
                </c:pt>
                <c:pt idx="10">
                  <c:v>84.9077816888889</c:v>
                </c:pt>
                <c:pt idx="11">
                  <c:v>84.9077816888889</c:v>
                </c:pt>
                <c:pt idx="12">
                  <c:v>84.9077816888889</c:v>
                </c:pt>
                <c:pt idx="13">
                  <c:v>84.9077816888889</c:v>
                </c:pt>
                <c:pt idx="14">
                  <c:v>84.9077816888889</c:v>
                </c:pt>
                <c:pt idx="15">
                  <c:v>84.9077816888889</c:v>
                </c:pt>
                <c:pt idx="16">
                  <c:v>84.9077816888889</c:v>
                </c:pt>
                <c:pt idx="17">
                  <c:v>84.9077816888889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Y.13A'!$B$5:$B$22</c:f>
              <c:numCache>
                <c:ptCount val="18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</c:numCache>
            </c:numRef>
          </c:cat>
          <c:val>
            <c:numRef>
              <c:f>'std. - Y.13A'!$H$5:$H$22</c:f>
              <c:numCache>
                <c:ptCount val="18"/>
                <c:pt idx="0">
                  <c:v>127.57509219272602</c:v>
                </c:pt>
                <c:pt idx="1">
                  <c:v>127.57509219272602</c:v>
                </c:pt>
                <c:pt idx="2">
                  <c:v>127.57509219272602</c:v>
                </c:pt>
                <c:pt idx="3">
                  <c:v>127.57509219272602</c:v>
                </c:pt>
                <c:pt idx="4">
                  <c:v>127.57509219272602</c:v>
                </c:pt>
                <c:pt idx="5">
                  <c:v>127.57509219272602</c:v>
                </c:pt>
                <c:pt idx="6">
                  <c:v>127.57509219272602</c:v>
                </c:pt>
                <c:pt idx="7">
                  <c:v>127.57509219272602</c:v>
                </c:pt>
                <c:pt idx="8">
                  <c:v>127.57509219272602</c:v>
                </c:pt>
                <c:pt idx="9">
                  <c:v>127.57509219272602</c:v>
                </c:pt>
                <c:pt idx="10">
                  <c:v>127.57509219272602</c:v>
                </c:pt>
                <c:pt idx="11">
                  <c:v>127.57509219272602</c:v>
                </c:pt>
                <c:pt idx="12">
                  <c:v>127.57509219272602</c:v>
                </c:pt>
                <c:pt idx="13">
                  <c:v>127.57509219272602</c:v>
                </c:pt>
                <c:pt idx="14">
                  <c:v>127.57509219272602</c:v>
                </c:pt>
                <c:pt idx="15">
                  <c:v>127.57509219272602</c:v>
                </c:pt>
                <c:pt idx="16">
                  <c:v>127.57509219272602</c:v>
                </c:pt>
                <c:pt idx="17">
                  <c:v>127.57509219272602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Y.13A'!$B$5:$B$22</c:f>
              <c:numCache>
                <c:ptCount val="18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</c:numCache>
            </c:numRef>
          </c:cat>
          <c:val>
            <c:numRef>
              <c:f>'std. - Y.13A'!$F$5:$F$22</c:f>
              <c:numCache>
                <c:ptCount val="18"/>
                <c:pt idx="0">
                  <c:v>42.24047118505179</c:v>
                </c:pt>
                <c:pt idx="1">
                  <c:v>42.24047118505179</c:v>
                </c:pt>
                <c:pt idx="2">
                  <c:v>42.24047118505179</c:v>
                </c:pt>
                <c:pt idx="3">
                  <c:v>42.24047118505179</c:v>
                </c:pt>
                <c:pt idx="4">
                  <c:v>42.24047118505179</c:v>
                </c:pt>
                <c:pt idx="5">
                  <c:v>42.24047118505179</c:v>
                </c:pt>
                <c:pt idx="6">
                  <c:v>42.24047118505179</c:v>
                </c:pt>
                <c:pt idx="7">
                  <c:v>42.24047118505179</c:v>
                </c:pt>
                <c:pt idx="8">
                  <c:v>42.24047118505179</c:v>
                </c:pt>
                <c:pt idx="9">
                  <c:v>42.24047118505179</c:v>
                </c:pt>
                <c:pt idx="10">
                  <c:v>42.24047118505179</c:v>
                </c:pt>
                <c:pt idx="11">
                  <c:v>42.24047118505179</c:v>
                </c:pt>
                <c:pt idx="12">
                  <c:v>42.24047118505179</c:v>
                </c:pt>
                <c:pt idx="13">
                  <c:v>42.24047118505179</c:v>
                </c:pt>
                <c:pt idx="14">
                  <c:v>42.24047118505179</c:v>
                </c:pt>
                <c:pt idx="15">
                  <c:v>42.24047118505179</c:v>
                </c:pt>
                <c:pt idx="16">
                  <c:v>42.24047118505179</c:v>
                </c:pt>
                <c:pt idx="17">
                  <c:v>42.24047118505179</c:v>
                </c:pt>
              </c:numCache>
            </c:numRef>
          </c:val>
          <c:smooth val="0"/>
        </c:ser>
        <c:axId val="17592929"/>
        <c:axId val="24118634"/>
      </c:lineChart>
      <c:catAx>
        <c:axId val="17592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4118634"/>
        <c:crossesAt val="0"/>
        <c:auto val="1"/>
        <c:lblOffset val="100"/>
        <c:tickLblSkip val="1"/>
        <c:noMultiLvlLbl val="0"/>
      </c:catAx>
      <c:valAx>
        <c:axId val="24118634"/>
        <c:scaling>
          <c:orientation val="minMax"/>
          <c:max val="2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7592929"/>
        <c:crossesAt val="1"/>
        <c:crossBetween val="between"/>
        <c:dispUnits/>
        <c:majorUnit val="40"/>
        <c:minorUnit val="2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4"/>
          <c:y val="0.86675"/>
          <c:w val="0.803"/>
          <c:h val="0.1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สถานี Y.13A น้ำงาว อ.งาว จ.ลำปาง</a:t>
            </a:r>
          </a:p>
        </c:rich>
      </c:tx>
      <c:layout>
        <c:manualLayout>
          <c:xMode val="factor"/>
          <c:yMode val="factor"/>
          <c:x val="0.0532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685"/>
          <c:w val="0.86875"/>
          <c:h val="0.746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5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6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5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Y.13A'!$B$5:$B$23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'std. - Y.13A'!$C$5:$C$23</c:f>
              <c:numCache>
                <c:ptCount val="19"/>
                <c:pt idx="0">
                  <c:v>167.225</c:v>
                </c:pt>
                <c:pt idx="1">
                  <c:v>70.896</c:v>
                </c:pt>
                <c:pt idx="2">
                  <c:v>69.77</c:v>
                </c:pt>
                <c:pt idx="3">
                  <c:v>105.96441600000003</c:v>
                </c:pt>
                <c:pt idx="4">
                  <c:v>121.30992</c:v>
                </c:pt>
                <c:pt idx="5">
                  <c:v>46.74659039999998</c:v>
                </c:pt>
                <c:pt idx="6">
                  <c:v>90.62</c:v>
                </c:pt>
                <c:pt idx="7">
                  <c:v>54.25</c:v>
                </c:pt>
                <c:pt idx="8">
                  <c:v>72.0792</c:v>
                </c:pt>
                <c:pt idx="9">
                  <c:v>182.772288</c:v>
                </c:pt>
                <c:pt idx="10">
                  <c:v>65.81347199999999</c:v>
                </c:pt>
                <c:pt idx="11">
                  <c:v>50.268384</c:v>
                </c:pt>
                <c:pt idx="12">
                  <c:v>101.80166400000002</c:v>
                </c:pt>
                <c:pt idx="13">
                  <c:v>23.699520000000007</c:v>
                </c:pt>
                <c:pt idx="14">
                  <c:v>54.923615999999996</c:v>
                </c:pt>
                <c:pt idx="15">
                  <c:v>113.7</c:v>
                </c:pt>
                <c:pt idx="16">
                  <c:v>99.3</c:v>
                </c:pt>
                <c:pt idx="17">
                  <c:v>37.2</c:v>
                </c:pt>
                <c:pt idx="18">
                  <c:v>23.5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(2545 - 2562 ) 18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Y.13A'!$B$5:$B$23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'std. - Y.13A'!$E$5:$E$22</c:f>
              <c:numCache>
                <c:ptCount val="18"/>
                <c:pt idx="0">
                  <c:v>84.9077816888889</c:v>
                </c:pt>
                <c:pt idx="1">
                  <c:v>84.9077816888889</c:v>
                </c:pt>
                <c:pt idx="2">
                  <c:v>84.9077816888889</c:v>
                </c:pt>
                <c:pt idx="3">
                  <c:v>84.9077816888889</c:v>
                </c:pt>
                <c:pt idx="4">
                  <c:v>84.9077816888889</c:v>
                </c:pt>
                <c:pt idx="5">
                  <c:v>84.9077816888889</c:v>
                </c:pt>
                <c:pt idx="6">
                  <c:v>84.9077816888889</c:v>
                </c:pt>
                <c:pt idx="7">
                  <c:v>84.9077816888889</c:v>
                </c:pt>
                <c:pt idx="8">
                  <c:v>84.9077816888889</c:v>
                </c:pt>
                <c:pt idx="9">
                  <c:v>84.9077816888889</c:v>
                </c:pt>
                <c:pt idx="10">
                  <c:v>84.9077816888889</c:v>
                </c:pt>
                <c:pt idx="11">
                  <c:v>84.9077816888889</c:v>
                </c:pt>
                <c:pt idx="12">
                  <c:v>84.9077816888889</c:v>
                </c:pt>
                <c:pt idx="13">
                  <c:v>84.9077816888889</c:v>
                </c:pt>
                <c:pt idx="14">
                  <c:v>84.9077816888889</c:v>
                </c:pt>
                <c:pt idx="15">
                  <c:v>84.9077816888889</c:v>
                </c:pt>
                <c:pt idx="16">
                  <c:v>84.9077816888889</c:v>
                </c:pt>
                <c:pt idx="17">
                  <c:v>84.9077816888889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Y.13A'!$B$5:$B$23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'std. - Y.13A'!$D$5:$D$23</c:f>
              <c:numCache>
                <c:ptCount val="19"/>
                <c:pt idx="18">
                  <c:v>23.5</c:v>
                </c:pt>
              </c:numCache>
            </c:numRef>
          </c:val>
          <c:smooth val="0"/>
        </c:ser>
        <c:marker val="1"/>
        <c:axId val="15741115"/>
        <c:axId val="7452308"/>
      </c:lineChart>
      <c:catAx>
        <c:axId val="1574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7452308"/>
        <c:crossesAt val="0"/>
        <c:auto val="1"/>
        <c:lblOffset val="100"/>
        <c:tickLblSkip val="1"/>
        <c:noMultiLvlLbl val="0"/>
      </c:catAx>
      <c:valAx>
        <c:axId val="7452308"/>
        <c:scaling>
          <c:orientation val="minMax"/>
          <c:max val="2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5741115"/>
        <c:crossesAt val="1"/>
        <c:crossBetween val="between"/>
        <c:dispUnits/>
        <c:majorUnit val="4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175"/>
          <c:y val="0.92775"/>
          <c:w val="0.83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0.45425</cdr:x>
      <cdr:y>0.51175</cdr:y>
    </cdr:from>
    <cdr:to>
      <cdr:x>0.59425</cdr:x>
      <cdr:y>0.5535</cdr:y>
    </cdr:to>
    <cdr:sp>
      <cdr:nvSpPr>
        <cdr:cNvPr id="1" name="TextBox 1"/>
        <cdr:cNvSpPr txBox="1">
          <a:spLocks noChangeArrowheads="1"/>
        </cdr:cNvSpPr>
      </cdr:nvSpPr>
      <cdr:spPr>
        <a:xfrm>
          <a:off x="4257675" y="3152775"/>
          <a:ext cx="1314450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85 ล้าน ลบ.ม..</a:t>
          </a:r>
        </a:p>
      </cdr:txBody>
    </cdr:sp>
  </cdr:relSizeAnchor>
  <cdr:relSizeAnchor xmlns:cdr="http://schemas.openxmlformats.org/drawingml/2006/chartDrawing">
    <cdr:from>
      <cdr:x>0.6245</cdr:x>
      <cdr:y>0.40075</cdr:y>
    </cdr:from>
    <cdr:to>
      <cdr:x>0.77475</cdr:x>
      <cdr:y>0.442</cdr:y>
    </cdr:to>
    <cdr:sp>
      <cdr:nvSpPr>
        <cdr:cNvPr id="2" name="TextBox 1"/>
        <cdr:cNvSpPr txBox="1">
          <a:spLocks noChangeArrowheads="1"/>
        </cdr:cNvSpPr>
      </cdr:nvSpPr>
      <cdr:spPr>
        <a:xfrm>
          <a:off x="5857875" y="2466975"/>
          <a:ext cx="1409700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128 ล้าน ลบ.ม.</a:t>
          </a:r>
        </a:p>
      </cdr:txBody>
    </cdr:sp>
  </cdr:relSizeAnchor>
  <cdr:relSizeAnchor xmlns:cdr="http://schemas.openxmlformats.org/drawingml/2006/chartDrawing">
    <cdr:from>
      <cdr:x>0.28975</cdr:x>
      <cdr:y>0.6865</cdr:y>
    </cdr:from>
    <cdr:to>
      <cdr:x>0.44</cdr:x>
      <cdr:y>0.72825</cdr:y>
    </cdr:to>
    <cdr:sp>
      <cdr:nvSpPr>
        <cdr:cNvPr id="3" name="TextBox 1"/>
        <cdr:cNvSpPr txBox="1">
          <a:spLocks noChangeArrowheads="1"/>
        </cdr:cNvSpPr>
      </cdr:nvSpPr>
      <cdr:spPr>
        <a:xfrm>
          <a:off x="2714625" y="4229100"/>
          <a:ext cx="140970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42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0.15775</cdr:x>
      <cdr:y>0.35825</cdr:y>
    </cdr:from>
    <cdr:to>
      <cdr:x>0.20625</cdr:x>
      <cdr:y>0.585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476375" y="2190750"/>
          <a:ext cx="457200" cy="1390650"/>
        </a:xfrm>
        <a:prstGeom prst="curvedConnector3">
          <a:avLst>
            <a:gd name="adj1" fmla="val 0"/>
            <a:gd name="adj2" fmla="val 718444"/>
            <a:gd name="adj3" fmla="val -189134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zoomScalePageLayoutView="0" workbookViewId="0" topLeftCell="A5">
      <selection activeCell="L10" sqref="L1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2545</v>
      </c>
      <c r="C5" s="71">
        <v>167.225</v>
      </c>
      <c r="D5" s="72"/>
      <c r="E5" s="73">
        <f aca="true" t="shared" si="0" ref="E5:E22">$C$105</f>
        <v>84.9077816888889</v>
      </c>
      <c r="F5" s="74">
        <f aca="true" t="shared" si="1" ref="F5:F22">+$C$108</f>
        <v>42.24047118505179</v>
      </c>
      <c r="G5" s="75">
        <f aca="true" t="shared" si="2" ref="G5:G22">$C$106</f>
        <v>42.667310503837115</v>
      </c>
      <c r="H5" s="76">
        <f aca="true" t="shared" si="3" ref="H5:H22">+$C$109</f>
        <v>127.57509219272602</v>
      </c>
      <c r="I5" s="2">
        <v>1</v>
      </c>
    </row>
    <row r="6" spans="2:9" ht="11.25">
      <c r="B6" s="22">
        <v>2546</v>
      </c>
      <c r="C6" s="77">
        <v>70.896</v>
      </c>
      <c r="D6" s="72"/>
      <c r="E6" s="78">
        <f t="shared" si="0"/>
        <v>84.9077816888889</v>
      </c>
      <c r="F6" s="79">
        <f t="shared" si="1"/>
        <v>42.24047118505179</v>
      </c>
      <c r="G6" s="80">
        <f t="shared" si="2"/>
        <v>42.667310503837115</v>
      </c>
      <c r="H6" s="81">
        <f t="shared" si="3"/>
        <v>127.57509219272602</v>
      </c>
      <c r="I6" s="2">
        <f>I5+1</f>
        <v>2</v>
      </c>
    </row>
    <row r="7" spans="2:9" ht="11.25">
      <c r="B7" s="22">
        <v>2547</v>
      </c>
      <c r="C7" s="77">
        <v>69.77</v>
      </c>
      <c r="D7" s="72"/>
      <c r="E7" s="78">
        <f t="shared" si="0"/>
        <v>84.9077816888889</v>
      </c>
      <c r="F7" s="79">
        <f t="shared" si="1"/>
        <v>42.24047118505179</v>
      </c>
      <c r="G7" s="80">
        <f t="shared" si="2"/>
        <v>42.667310503837115</v>
      </c>
      <c r="H7" s="81">
        <f t="shared" si="3"/>
        <v>127.57509219272602</v>
      </c>
      <c r="I7" s="2">
        <f aca="true" t="shared" si="4" ref="I7:I22">I6+1</f>
        <v>3</v>
      </c>
    </row>
    <row r="8" spans="2:9" ht="11.25">
      <c r="B8" s="22">
        <v>2548</v>
      </c>
      <c r="C8" s="77">
        <v>105.96441600000003</v>
      </c>
      <c r="D8" s="72"/>
      <c r="E8" s="78">
        <f t="shared" si="0"/>
        <v>84.9077816888889</v>
      </c>
      <c r="F8" s="79">
        <f t="shared" si="1"/>
        <v>42.24047118505179</v>
      </c>
      <c r="G8" s="80">
        <f t="shared" si="2"/>
        <v>42.667310503837115</v>
      </c>
      <c r="H8" s="81">
        <f t="shared" si="3"/>
        <v>127.57509219272602</v>
      </c>
      <c r="I8" s="2">
        <f t="shared" si="4"/>
        <v>4</v>
      </c>
    </row>
    <row r="9" spans="2:9" ht="11.25">
      <c r="B9" s="22">
        <v>2549</v>
      </c>
      <c r="C9" s="77">
        <v>121.30992</v>
      </c>
      <c r="D9" s="72"/>
      <c r="E9" s="78">
        <f t="shared" si="0"/>
        <v>84.9077816888889</v>
      </c>
      <c r="F9" s="79">
        <f t="shared" si="1"/>
        <v>42.24047118505179</v>
      </c>
      <c r="G9" s="80">
        <f t="shared" si="2"/>
        <v>42.667310503837115</v>
      </c>
      <c r="H9" s="81">
        <f t="shared" si="3"/>
        <v>127.57509219272602</v>
      </c>
      <c r="I9" s="2">
        <f t="shared" si="4"/>
        <v>5</v>
      </c>
    </row>
    <row r="10" spans="2:9" ht="11.25">
      <c r="B10" s="22">
        <v>2550</v>
      </c>
      <c r="C10" s="77">
        <v>46.74659039999998</v>
      </c>
      <c r="D10" s="72"/>
      <c r="E10" s="78">
        <f t="shared" si="0"/>
        <v>84.9077816888889</v>
      </c>
      <c r="F10" s="79">
        <f t="shared" si="1"/>
        <v>42.24047118505179</v>
      </c>
      <c r="G10" s="80">
        <f t="shared" si="2"/>
        <v>42.667310503837115</v>
      </c>
      <c r="H10" s="81">
        <f t="shared" si="3"/>
        <v>127.57509219272602</v>
      </c>
      <c r="I10" s="2">
        <f t="shared" si="4"/>
        <v>6</v>
      </c>
    </row>
    <row r="11" spans="2:9" ht="11.25">
      <c r="B11" s="22">
        <v>2551</v>
      </c>
      <c r="C11" s="77">
        <v>90.62</v>
      </c>
      <c r="D11" s="72"/>
      <c r="E11" s="78">
        <f t="shared" si="0"/>
        <v>84.9077816888889</v>
      </c>
      <c r="F11" s="79">
        <f t="shared" si="1"/>
        <v>42.24047118505179</v>
      </c>
      <c r="G11" s="80">
        <f t="shared" si="2"/>
        <v>42.667310503837115</v>
      </c>
      <c r="H11" s="81">
        <f t="shared" si="3"/>
        <v>127.57509219272602</v>
      </c>
      <c r="I11" s="2">
        <f t="shared" si="4"/>
        <v>7</v>
      </c>
    </row>
    <row r="12" spans="2:9" ht="11.25">
      <c r="B12" s="22">
        <v>2552</v>
      </c>
      <c r="C12" s="77">
        <v>54.25</v>
      </c>
      <c r="D12" s="72"/>
      <c r="E12" s="78">
        <f t="shared" si="0"/>
        <v>84.9077816888889</v>
      </c>
      <c r="F12" s="79">
        <f t="shared" si="1"/>
        <v>42.24047118505179</v>
      </c>
      <c r="G12" s="80">
        <f t="shared" si="2"/>
        <v>42.667310503837115</v>
      </c>
      <c r="H12" s="81">
        <f t="shared" si="3"/>
        <v>127.57509219272602</v>
      </c>
      <c r="I12" s="2">
        <f t="shared" si="4"/>
        <v>8</v>
      </c>
    </row>
    <row r="13" spans="2:9" ht="11.25">
      <c r="B13" s="22">
        <v>2553</v>
      </c>
      <c r="C13" s="77">
        <v>72.0792</v>
      </c>
      <c r="D13" s="72"/>
      <c r="E13" s="78">
        <f t="shared" si="0"/>
        <v>84.9077816888889</v>
      </c>
      <c r="F13" s="79">
        <f t="shared" si="1"/>
        <v>42.24047118505179</v>
      </c>
      <c r="G13" s="80">
        <f t="shared" si="2"/>
        <v>42.667310503837115</v>
      </c>
      <c r="H13" s="81">
        <f t="shared" si="3"/>
        <v>127.57509219272602</v>
      </c>
      <c r="I13" s="2">
        <f t="shared" si="4"/>
        <v>9</v>
      </c>
    </row>
    <row r="14" spans="2:9" ht="11.25">
      <c r="B14" s="22">
        <v>2554</v>
      </c>
      <c r="C14" s="77">
        <v>182.772288</v>
      </c>
      <c r="D14" s="72"/>
      <c r="E14" s="78">
        <f t="shared" si="0"/>
        <v>84.9077816888889</v>
      </c>
      <c r="F14" s="79">
        <f t="shared" si="1"/>
        <v>42.24047118505179</v>
      </c>
      <c r="G14" s="80">
        <f t="shared" si="2"/>
        <v>42.667310503837115</v>
      </c>
      <c r="H14" s="81">
        <f t="shared" si="3"/>
        <v>127.57509219272602</v>
      </c>
      <c r="I14" s="2">
        <f t="shared" si="4"/>
        <v>10</v>
      </c>
    </row>
    <row r="15" spans="2:9" ht="11.25">
      <c r="B15" s="22">
        <v>2555</v>
      </c>
      <c r="C15" s="77">
        <v>65.81347199999999</v>
      </c>
      <c r="D15" s="72"/>
      <c r="E15" s="78">
        <f t="shared" si="0"/>
        <v>84.9077816888889</v>
      </c>
      <c r="F15" s="79">
        <f t="shared" si="1"/>
        <v>42.24047118505179</v>
      </c>
      <c r="G15" s="80">
        <f t="shared" si="2"/>
        <v>42.667310503837115</v>
      </c>
      <c r="H15" s="81">
        <f t="shared" si="3"/>
        <v>127.57509219272602</v>
      </c>
      <c r="I15" s="2">
        <f t="shared" si="4"/>
        <v>11</v>
      </c>
    </row>
    <row r="16" spans="2:9" ht="11.25">
      <c r="B16" s="22">
        <v>2556</v>
      </c>
      <c r="C16" s="77">
        <v>50.268384</v>
      </c>
      <c r="D16" s="72"/>
      <c r="E16" s="78">
        <f t="shared" si="0"/>
        <v>84.9077816888889</v>
      </c>
      <c r="F16" s="79">
        <f t="shared" si="1"/>
        <v>42.24047118505179</v>
      </c>
      <c r="G16" s="80">
        <f t="shared" si="2"/>
        <v>42.667310503837115</v>
      </c>
      <c r="H16" s="81">
        <f t="shared" si="3"/>
        <v>127.57509219272602</v>
      </c>
      <c r="I16" s="2">
        <f t="shared" si="4"/>
        <v>12</v>
      </c>
    </row>
    <row r="17" spans="2:9" ht="11.25">
      <c r="B17" s="22">
        <v>2557</v>
      </c>
      <c r="C17" s="77">
        <v>101.80166400000002</v>
      </c>
      <c r="D17" s="72"/>
      <c r="E17" s="78">
        <f t="shared" si="0"/>
        <v>84.9077816888889</v>
      </c>
      <c r="F17" s="79">
        <f t="shared" si="1"/>
        <v>42.24047118505179</v>
      </c>
      <c r="G17" s="80">
        <f t="shared" si="2"/>
        <v>42.667310503837115</v>
      </c>
      <c r="H17" s="81">
        <f t="shared" si="3"/>
        <v>127.57509219272602</v>
      </c>
      <c r="I17" s="2">
        <f t="shared" si="4"/>
        <v>13</v>
      </c>
    </row>
    <row r="18" spans="2:9" ht="11.25">
      <c r="B18" s="22">
        <v>2558</v>
      </c>
      <c r="C18" s="77">
        <v>23.699520000000007</v>
      </c>
      <c r="D18" s="72"/>
      <c r="E18" s="78">
        <f t="shared" si="0"/>
        <v>84.9077816888889</v>
      </c>
      <c r="F18" s="79">
        <f t="shared" si="1"/>
        <v>42.24047118505179</v>
      </c>
      <c r="G18" s="80">
        <f t="shared" si="2"/>
        <v>42.667310503837115</v>
      </c>
      <c r="H18" s="81">
        <f t="shared" si="3"/>
        <v>127.57509219272602</v>
      </c>
      <c r="I18" s="2">
        <f t="shared" si="4"/>
        <v>14</v>
      </c>
    </row>
    <row r="19" spans="2:9" ht="11.25">
      <c r="B19" s="22">
        <v>2559</v>
      </c>
      <c r="C19" s="77">
        <v>54.923615999999996</v>
      </c>
      <c r="D19" s="72"/>
      <c r="E19" s="78">
        <f t="shared" si="0"/>
        <v>84.9077816888889</v>
      </c>
      <c r="F19" s="79">
        <f t="shared" si="1"/>
        <v>42.24047118505179</v>
      </c>
      <c r="G19" s="80">
        <f t="shared" si="2"/>
        <v>42.667310503837115</v>
      </c>
      <c r="H19" s="81">
        <f t="shared" si="3"/>
        <v>127.57509219272602</v>
      </c>
      <c r="I19" s="2">
        <f t="shared" si="4"/>
        <v>15</v>
      </c>
    </row>
    <row r="20" spans="2:9" ht="11.25">
      <c r="B20" s="22">
        <v>2560</v>
      </c>
      <c r="C20" s="77">
        <v>113.7</v>
      </c>
      <c r="D20" s="72"/>
      <c r="E20" s="78">
        <f t="shared" si="0"/>
        <v>84.9077816888889</v>
      </c>
      <c r="F20" s="79">
        <f t="shared" si="1"/>
        <v>42.24047118505179</v>
      </c>
      <c r="G20" s="80">
        <f t="shared" si="2"/>
        <v>42.667310503837115</v>
      </c>
      <c r="H20" s="81">
        <f t="shared" si="3"/>
        <v>127.57509219272602</v>
      </c>
      <c r="I20" s="2">
        <f t="shared" si="4"/>
        <v>16</v>
      </c>
    </row>
    <row r="21" spans="2:9" ht="11.25">
      <c r="B21" s="22">
        <v>2561</v>
      </c>
      <c r="C21" s="77">
        <v>99.3</v>
      </c>
      <c r="D21" s="72"/>
      <c r="E21" s="78">
        <f t="shared" si="0"/>
        <v>84.9077816888889</v>
      </c>
      <c r="F21" s="79">
        <f t="shared" si="1"/>
        <v>42.24047118505179</v>
      </c>
      <c r="G21" s="80">
        <f t="shared" si="2"/>
        <v>42.667310503837115</v>
      </c>
      <c r="H21" s="81">
        <f t="shared" si="3"/>
        <v>127.57509219272602</v>
      </c>
      <c r="I21" s="2">
        <f t="shared" si="4"/>
        <v>17</v>
      </c>
    </row>
    <row r="22" spans="2:9" ht="11.25">
      <c r="B22" s="22">
        <v>2562</v>
      </c>
      <c r="C22" s="77">
        <v>37.2</v>
      </c>
      <c r="D22" s="72"/>
      <c r="E22" s="78">
        <f t="shared" si="0"/>
        <v>84.9077816888889</v>
      </c>
      <c r="F22" s="79">
        <f t="shared" si="1"/>
        <v>42.24047118505179</v>
      </c>
      <c r="G22" s="80">
        <f t="shared" si="2"/>
        <v>42.667310503837115</v>
      </c>
      <c r="H22" s="81">
        <f t="shared" si="3"/>
        <v>127.57509219272602</v>
      </c>
      <c r="I22" s="2">
        <f t="shared" si="4"/>
        <v>18</v>
      </c>
    </row>
    <row r="23" spans="2:14" ht="11.25">
      <c r="B23" s="91">
        <v>2563</v>
      </c>
      <c r="C23" s="89">
        <v>23.5</v>
      </c>
      <c r="D23" s="92">
        <f>C23</f>
        <v>23.5</v>
      </c>
      <c r="E23" s="78"/>
      <c r="F23" s="79"/>
      <c r="G23" s="80"/>
      <c r="H23" s="81"/>
      <c r="K23" s="96" t="s">
        <v>23</v>
      </c>
      <c r="L23" s="96"/>
      <c r="M23" s="96"/>
      <c r="N23" s="96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13" ht="11.25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AVERAGE(C5:C22)</f>
        <v>84.9077816888889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STDEV(C5:C22)</f>
        <v>42.667310503837115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0.5025135465224454</v>
      </c>
      <c r="D107" s="48"/>
      <c r="E107" s="59">
        <f>C107*100</f>
        <v>50.25135465224454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14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42.24047118505179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2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127.57509219272602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2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18</v>
      </c>
    </row>
    <row r="113" ht="11.25">
      <c r="C113" s="2">
        <f>COUNTIF(C5:C22,"&gt;128")</f>
        <v>2</v>
      </c>
    </row>
    <row r="114" ht="11.25">
      <c r="C114" s="2">
        <f>COUNTIF(C5:C22,"&lt;42")</f>
        <v>2</v>
      </c>
    </row>
  </sheetData>
  <sheetProtection/>
  <mergeCells count="2">
    <mergeCell ref="B2:B4"/>
    <mergeCell ref="K23:N2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2021-04-27T03:34:38Z</dcterms:modified>
  <cp:category/>
  <cp:version/>
  <cp:contentType/>
  <cp:contentStatus/>
</cp:coreProperties>
</file>