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10" windowHeight="7740" activeTab="1"/>
  </bookViews>
  <sheets>
    <sheet name="ตะกอน- W.3A" sheetId="1" r:id="rId1"/>
    <sheet name="กราฟW.3A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<sst xmlns="http://schemas.openxmlformats.org/spreadsheetml/2006/main" count="23" uniqueCount="23">
  <si>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</si>
  <si>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</si>
  <si>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</si>
  <si>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</si>
  <si>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</si>
  <si>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</si>
  <si>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</si>
  <si>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</si>
  <si>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</si>
  <si>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</si>
  <si>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</si>
  <si>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</si>
  <si>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</si>
  <si>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</si>
  <si>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</si>
  <si>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</si>
  <si>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</si>
  <si>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</si>
  <si>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</si>
  <si>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</si>
  <si>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</si>
  <si>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พื้นที่รับน้ำ 8,924 ตร.กม.</t>
  </si>
  <si>
    <t>แม่น้ำวัง สถานี W.3A บ้านดอนชัย อ.เถิน จ.ลำปาง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</si>
</sst>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_(* #,##0_);_(* \(#,##0\);_(* &quot;-&quot;_);_(@_)"/>
    <numFmt numFmtId="193" formatCode="_(&quot;฿&quot;* #,##0.00_);_(&quot;฿&quot;* \(#,##0.00\);_(&quot;฿&quot;* &quot;-&quot;??_);_(@_)"/>
    <numFmt numFmtId="194" formatCode="_(&quot;฿&quot;* #,##0_);_(&quot;฿&quot;* \(#,##0\);_(&quot;฿&quot;* &quot;-&quot;_);_(@_)"/>
    <numFmt numFmtId="195" formatCode="#,##0.0"/>
    <numFmt numFmtId="196" formatCode="&quot;ใช่&quot;;&quot;ใช่&quot;;&quot;ไม่ใช่&quot;"/>
    <numFmt numFmtId="197" formatCode="&quot;จริง&quot;;&quot;จริง&quot;;&quot;เท็จ&quot;"/>
    <numFmt numFmtId="198" formatCode="&quot;เปิด&quot;;&quot;เปิด&quot;;&quot;ปิด&quot;"/>
    <numFmt numFmtId="199" formatCode="[$€-2]\ #,##0.00_);[Red]\([$€-2]\ #,##0.00\)"/>
  </numFmts>
  <fonts count="37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1"/>
    </font>
    <font>
      <u val="single"/>
      <sz val="14"/>
      <color indexed="12"/>
      <name val="Eucrosi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4"/>
      <color indexed="12"/>
      <name val="TH SarabunPSK"/>
      <family val="2"/>
    </font>
    <font>
      <sz val="13.5"/>
      <color indexed="12"/>
      <name val="TH SarabunPSK"/>
      <family val="0"/>
    </font>
    <font>
      <sz val="12"/>
      <color indexed="13"/>
      <name val="TH SarabunPSK"/>
      <family val="0"/>
    </font>
    <font>
      <sz val="11"/>
      <color indexed="13"/>
      <name val="TH SarabunPSK"/>
      <family val="0"/>
    </font>
    <font>
      <sz val="11.75"/>
      <color indexed="10"/>
      <name val="TH SarabunPSK"/>
      <family val="0"/>
    </font>
    <font>
      <sz val="11.75"/>
      <color indexed="12"/>
      <name val="TH SarabunPSK"/>
      <family val="0"/>
    </font>
    <font>
      <sz val="9.9"/>
      <color indexed="12"/>
      <name val="TH SarabunPSK"/>
      <family val="0"/>
    </font>
    <font>
      <sz val="14"/>
      <color indexed="10"/>
      <name val="TH SarabunPSK"/>
      <family val="2"/>
    </font>
    <font>
      <sz val="11.75"/>
      <color indexed="13"/>
      <name val="TH SarabunPSK"/>
      <family val="0"/>
    </font>
    <font>
      <b/>
      <sz val="11.75"/>
      <color indexed="13"/>
      <name val="TH SarabunPSK"/>
      <family val="0"/>
    </font>
    <font>
      <b/>
      <sz val="15"/>
      <color indexed="12"/>
      <name val="TH SarabunPSK"/>
      <family val="0"/>
    </font>
    <font>
      <sz val="14"/>
      <color rgb="FF0000FF"/>
      <name val="TH SarabunPSK"/>
      <family val="2"/>
    </font>
    <font>
      <sz val="14"/>
      <color rgb="FFFF000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2" fontId="20" fillId="0" borderId="0" xfId="44" applyNumberFormat="1" applyFont="1" applyAlignment="1">
      <alignment horizontal="centerContinuous"/>
      <protection/>
    </xf>
    <xf numFmtId="2" fontId="21" fillId="0" borderId="0" xfId="44" applyNumberFormat="1" applyFont="1" applyAlignment="1">
      <alignment horizontal="centerContinuous"/>
      <protection/>
    </xf>
    <xf numFmtId="0" fontId="21" fillId="0" borderId="0" xfId="44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4" applyNumberFormat="1" applyFont="1">
      <alignment/>
      <protection/>
    </xf>
    <xf numFmtId="0" fontId="21" fillId="0" borderId="0" xfId="44" applyFont="1">
      <alignment/>
      <protection/>
    </xf>
    <xf numFmtId="2" fontId="21" fillId="18" borderId="10" xfId="44" applyNumberFormat="1" applyFont="1" applyFill="1" applyBorder="1" applyAlignment="1">
      <alignment horizontal="center"/>
      <protection/>
    </xf>
    <xf numFmtId="2" fontId="21" fillId="18" borderId="11" xfId="44" applyNumberFormat="1" applyFont="1" applyFill="1" applyBorder="1" applyAlignment="1">
      <alignment horizontal="center"/>
      <protection/>
    </xf>
    <xf numFmtId="1" fontId="21" fillId="18" borderId="12" xfId="44" applyNumberFormat="1" applyFont="1" applyFill="1" applyBorder="1" applyAlignment="1">
      <alignment horizontal="center"/>
      <protection/>
    </xf>
    <xf numFmtId="1" fontId="21" fillId="18" borderId="13" xfId="44" applyNumberFormat="1" applyFont="1" applyFill="1" applyBorder="1" applyAlignment="1">
      <alignment horizontal="center"/>
      <protection/>
    </xf>
    <xf numFmtId="1" fontId="21" fillId="18" borderId="14" xfId="44" applyNumberFormat="1" applyFont="1" applyFill="1" applyBorder="1" applyAlignment="1">
      <alignment horizontal="center"/>
      <protection/>
    </xf>
    <xf numFmtId="195" fontId="21" fillId="18" borderId="15" xfId="44" applyNumberFormat="1" applyFont="1" applyFill="1" applyBorder="1" applyAlignment="1">
      <alignment horizontal="right"/>
      <protection/>
    </xf>
    <xf numFmtId="195" fontId="21" fillId="18" borderId="16" xfId="44" applyNumberFormat="1" applyFont="1" applyFill="1" applyBorder="1" applyAlignment="1">
      <alignment horizontal="right"/>
      <protection/>
    </xf>
    <xf numFmtId="195" fontId="21" fillId="18" borderId="16" xfId="44" applyNumberFormat="1" applyFont="1" applyFill="1" applyBorder="1" applyAlignment="1" applyProtection="1">
      <alignment horizontal="right" vertical="center"/>
      <protection/>
    </xf>
    <xf numFmtId="195" fontId="21" fillId="18" borderId="17" xfId="44" applyNumberFormat="1" applyFont="1" applyFill="1" applyBorder="1" applyAlignment="1">
      <alignment/>
      <protection/>
    </xf>
    <xf numFmtId="195" fontId="21" fillId="19" borderId="12" xfId="44" applyNumberFormat="1" applyFont="1" applyFill="1" applyBorder="1" applyAlignment="1">
      <alignment horizontal="right"/>
      <protection/>
    </xf>
    <xf numFmtId="195" fontId="21" fillId="19" borderId="13" xfId="44" applyNumberFormat="1" applyFont="1" applyFill="1" applyBorder="1" applyAlignment="1">
      <alignment horizontal="right"/>
      <protection/>
    </xf>
    <xf numFmtId="195" fontId="21" fillId="19" borderId="13" xfId="44" applyNumberFormat="1" applyFont="1" applyFill="1" applyBorder="1" applyAlignment="1" applyProtection="1">
      <alignment horizontal="right" vertical="center"/>
      <protection/>
    </xf>
    <xf numFmtId="195" fontId="21" fillId="19" borderId="14" xfId="44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195" fontId="21" fillId="0" borderId="0" xfId="0" applyNumberFormat="1" applyFont="1" applyAlignment="1">
      <alignment horizontal="center"/>
    </xf>
    <xf numFmtId="2" fontId="24" fillId="0" borderId="0" xfId="44" applyNumberFormat="1" applyFont="1">
      <alignment/>
      <protection/>
    </xf>
    <xf numFmtId="195" fontId="21" fillId="18" borderId="14" xfId="44" applyNumberFormat="1" applyFont="1" applyFill="1" applyBorder="1" applyAlignment="1">
      <alignment/>
      <protection/>
    </xf>
    <xf numFmtId="1" fontId="35" fillId="18" borderId="13" xfId="44" applyNumberFormat="1" applyFont="1" applyFill="1" applyBorder="1" applyAlignment="1">
      <alignment horizontal="center"/>
      <protection/>
    </xf>
    <xf numFmtId="195" fontId="35" fillId="19" borderId="13" xfId="44" applyNumberFormat="1" applyFont="1" applyFill="1" applyBorder="1" applyAlignment="1">
      <alignment horizontal="right"/>
      <protection/>
    </xf>
    <xf numFmtId="195" fontId="35" fillId="18" borderId="16" xfId="44" applyNumberFormat="1" applyFont="1" applyFill="1" applyBorder="1" applyAlignment="1">
      <alignment horizontal="right"/>
      <protection/>
    </xf>
    <xf numFmtId="1" fontId="36" fillId="18" borderId="13" xfId="44" applyNumberFormat="1" applyFont="1" applyFill="1" applyBorder="1" applyAlignment="1">
      <alignment horizontal="center"/>
      <protection/>
    </xf>
    <xf numFmtId="195" fontId="36" fillId="19" borderId="13" xfId="44" applyNumberFormat="1" applyFont="1" applyFill="1" applyBorder="1" applyAlignment="1">
      <alignment horizontal="right"/>
      <protection/>
    </xf>
    <xf numFmtId="195" fontId="36" fillId="18" borderId="16" xfId="44" applyNumberFormat="1" applyFont="1" applyFill="1" applyBorder="1" applyAlignment="1">
      <alignment horizontal="right"/>
      <protection/>
    </xf>
    <xf numFmtId="2" fontId="21" fillId="7" borderId="18" xfId="44" applyNumberFormat="1" applyFont="1" applyFill="1" applyBorder="1" applyAlignment="1">
      <alignment horizontal="center" vertical="center"/>
      <protection/>
    </xf>
    <xf numFmtId="2" fontId="21" fillId="7" borderId="19" xfId="44" applyNumberFormat="1" applyFont="1" applyFill="1" applyBorder="1" applyAlignment="1">
      <alignment horizontal="center" vertical="center"/>
      <protection/>
    </xf>
    <xf numFmtId="0" fontId="21" fillId="18" borderId="18" xfId="44" applyFont="1" applyFill="1" applyBorder="1" applyAlignment="1">
      <alignment horizontal="center" vertical="center"/>
      <protection/>
    </xf>
    <xf numFmtId="0" fontId="21" fillId="18" borderId="19" xfId="44" applyFont="1" applyFill="1" applyBorder="1" applyAlignment="1">
      <alignment horizontal="center" vertical="center"/>
      <protection/>
    </xf>
    <xf numFmtId="0" fontId="24" fillId="0" borderId="0" xfId="44" applyFont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แม่น้ำวัง สถานี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W.3A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บ้านดอนชัย อ.เถิน จ.ลำปาง</a:t>
            </a:r>
          </a:p>
        </c:rich>
      </c:tx>
      <c:layout>
        <c:manualLayout>
          <c:xMode val="factor"/>
          <c:yMode val="factor"/>
          <c:x val="-0.0185"/>
          <c:y val="0.004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575"/>
          <c:y val="0.20175"/>
          <c:w val="0.85125"/>
          <c:h val="0.634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solidFill>
              <a:srgbClr val="843C0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FF0000"/>
                        </a:solidFill>
                      </a:rPr>
                      <a:t>1,768,935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FFFF00"/>
                        </a:solidFill>
                      </a:rPr>
                      <a:t>14,324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delete val="1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W.3A'!$A$5:$A$30</c:f>
              <c:numCache>
                <c:ptCount val="26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2552</c:v>
                </c:pt>
                <c:pt idx="13">
                  <c:v>2553</c:v>
                </c:pt>
                <c:pt idx="14">
                  <c:v>2554</c:v>
                </c:pt>
                <c:pt idx="15">
                  <c:v>2555</c:v>
                </c:pt>
                <c:pt idx="16">
                  <c:v>2556</c:v>
                </c:pt>
                <c:pt idx="17">
                  <c:v>2557</c:v>
                </c:pt>
                <c:pt idx="18">
                  <c:v>2558</c:v>
                </c:pt>
                <c:pt idx="19">
                  <c:v>2559</c:v>
                </c:pt>
                <c:pt idx="20">
                  <c:v>2560</c:v>
                </c:pt>
                <c:pt idx="21">
                  <c:v>2561</c:v>
                </c:pt>
                <c:pt idx="22">
                  <c:v>2562</c:v>
                </c:pt>
                <c:pt idx="23">
                  <c:v>2563</c:v>
                </c:pt>
                <c:pt idx="24">
                  <c:v>2564</c:v>
                </c:pt>
                <c:pt idx="25">
                  <c:v>2565</c:v>
                </c:pt>
              </c:numCache>
            </c:numRef>
          </c:cat>
          <c:val>
            <c:numRef>
              <c:f>'ตะกอน- W.3A'!$N$5:$N$30</c:f>
              <c:numCache>
                <c:ptCount val="26"/>
                <c:pt idx="0">
                  <c:v>65728.8</c:v>
                </c:pt>
                <c:pt idx="1">
                  <c:v>41211</c:v>
                </c:pt>
                <c:pt idx="2">
                  <c:v>217488</c:v>
                </c:pt>
                <c:pt idx="3">
                  <c:v>175262.7</c:v>
                </c:pt>
                <c:pt idx="4">
                  <c:v>226174.43</c:v>
                </c:pt>
                <c:pt idx="5">
                  <c:v>422437</c:v>
                </c:pt>
                <c:pt idx="6">
                  <c:v>130030</c:v>
                </c:pt>
                <c:pt idx="8">
                  <c:v>291800.42</c:v>
                </c:pt>
                <c:pt idx="10">
                  <c:v>205304.81</c:v>
                </c:pt>
                <c:pt idx="11">
                  <c:v>144656</c:v>
                </c:pt>
                <c:pt idx="12">
                  <c:v>40317.94</c:v>
                </c:pt>
                <c:pt idx="13">
                  <c:v>175099</c:v>
                </c:pt>
                <c:pt idx="14">
                  <c:v>1034737.77</c:v>
                </c:pt>
                <c:pt idx="15">
                  <c:v>252185.1</c:v>
                </c:pt>
                <c:pt idx="16">
                  <c:v>1768935.72</c:v>
                </c:pt>
                <c:pt idx="17">
                  <c:v>1703566.3</c:v>
                </c:pt>
                <c:pt idx="18">
                  <c:v>14324.37</c:v>
                </c:pt>
                <c:pt idx="19">
                  <c:v>98238.94</c:v>
                </c:pt>
                <c:pt idx="20">
                  <c:v>305889.99</c:v>
                </c:pt>
                <c:pt idx="21">
                  <c:v>93504.01</c:v>
                </c:pt>
                <c:pt idx="22">
                  <c:v>33892.299999999996</c:v>
                </c:pt>
                <c:pt idx="23">
                  <c:v>20411.47</c:v>
                </c:pt>
                <c:pt idx="24">
                  <c:v>74840.32260439443</c:v>
                </c:pt>
                <c:pt idx="25">
                  <c:v>876418.9354552883</c:v>
                </c:pt>
              </c:numCache>
            </c:numRef>
          </c:val>
        </c:ser>
        <c:gapWidth val="50"/>
        <c:axId val="433615"/>
        <c:axId val="3902536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ปริมาณตะกอนเฉลี่ย 327,654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W.3A'!$A$5:$A$28</c:f>
              <c:numCache>
                <c:ptCount val="24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2552</c:v>
                </c:pt>
                <c:pt idx="13">
                  <c:v>2553</c:v>
                </c:pt>
                <c:pt idx="14">
                  <c:v>2554</c:v>
                </c:pt>
                <c:pt idx="15">
                  <c:v>2555</c:v>
                </c:pt>
                <c:pt idx="16">
                  <c:v>2556</c:v>
                </c:pt>
                <c:pt idx="17">
                  <c:v>2557</c:v>
                </c:pt>
                <c:pt idx="18">
                  <c:v>2558</c:v>
                </c:pt>
                <c:pt idx="19">
                  <c:v>2559</c:v>
                </c:pt>
                <c:pt idx="20">
                  <c:v>2560</c:v>
                </c:pt>
                <c:pt idx="21">
                  <c:v>2561</c:v>
                </c:pt>
                <c:pt idx="22">
                  <c:v>2562</c:v>
                </c:pt>
                <c:pt idx="23">
                  <c:v>2563</c:v>
                </c:pt>
              </c:numCache>
            </c:numRef>
          </c:cat>
          <c:val>
            <c:numRef>
              <c:f>'ตะกอน- W.3A'!$P$5:$P$29</c:f>
              <c:numCache>
                <c:ptCount val="25"/>
                <c:pt idx="0">
                  <c:v>327653.7540262781</c:v>
                </c:pt>
                <c:pt idx="1">
                  <c:v>327653.7540262781</c:v>
                </c:pt>
                <c:pt idx="2">
                  <c:v>327653.7540262781</c:v>
                </c:pt>
                <c:pt idx="3">
                  <c:v>327653.7540262781</c:v>
                </c:pt>
                <c:pt idx="4">
                  <c:v>327653.7540262781</c:v>
                </c:pt>
                <c:pt idx="5">
                  <c:v>327653.7540262781</c:v>
                </c:pt>
                <c:pt idx="6">
                  <c:v>327653.7540262781</c:v>
                </c:pt>
                <c:pt idx="7">
                  <c:v>327653.7540262781</c:v>
                </c:pt>
                <c:pt idx="8">
                  <c:v>327653.7540262781</c:v>
                </c:pt>
                <c:pt idx="9">
                  <c:v>327653.7540262781</c:v>
                </c:pt>
                <c:pt idx="10">
                  <c:v>327653.7540262781</c:v>
                </c:pt>
                <c:pt idx="11">
                  <c:v>327653.7540262781</c:v>
                </c:pt>
                <c:pt idx="12">
                  <c:v>327653.7540262781</c:v>
                </c:pt>
                <c:pt idx="13">
                  <c:v>327653.7540262781</c:v>
                </c:pt>
                <c:pt idx="14">
                  <c:v>327653.7540262781</c:v>
                </c:pt>
                <c:pt idx="15">
                  <c:v>327653.7540262781</c:v>
                </c:pt>
                <c:pt idx="16">
                  <c:v>327653.7540262781</c:v>
                </c:pt>
                <c:pt idx="17">
                  <c:v>327653.7540262781</c:v>
                </c:pt>
                <c:pt idx="18">
                  <c:v>327653.7540262781</c:v>
                </c:pt>
                <c:pt idx="19">
                  <c:v>327653.7540262781</c:v>
                </c:pt>
                <c:pt idx="20">
                  <c:v>327653.7540262781</c:v>
                </c:pt>
                <c:pt idx="21">
                  <c:v>327653.7540262781</c:v>
                </c:pt>
                <c:pt idx="22">
                  <c:v>327653.7540262781</c:v>
                </c:pt>
                <c:pt idx="23">
                  <c:v>327653.7540262781</c:v>
                </c:pt>
                <c:pt idx="24">
                  <c:v>327653.7540262781</c:v>
                </c:pt>
              </c:numCache>
            </c:numRef>
          </c:val>
          <c:smooth val="0"/>
        </c:ser>
        <c:axId val="433615"/>
        <c:axId val="3902536"/>
      </c:lineChart>
      <c:catAx>
        <c:axId val="4336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75" b="0" i="0" u="none" baseline="0">
                <a:solidFill>
                  <a:srgbClr val="0000FF"/>
                </a:solidFill>
              </a:defRPr>
            </a:pPr>
          </a:p>
        </c:txPr>
        <c:crossAx val="3902536"/>
        <c:crosses val="autoZero"/>
        <c:auto val="1"/>
        <c:lblOffset val="100"/>
        <c:tickLblSkip val="1"/>
        <c:noMultiLvlLbl val="0"/>
      </c:catAx>
      <c:valAx>
        <c:axId val="3902536"/>
        <c:scaling>
          <c:orientation val="minMax"/>
          <c:max val="2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  <c:crossAx val="433615"/>
        <c:crossesAt val="1"/>
        <c:crossBetween val="between"/>
        <c:dispUnits/>
        <c:majorUnit val="500000"/>
        <c:minorUnit val="3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5375"/>
          <c:y val="0.92875"/>
          <c:w val="0.30075"/>
          <c:h val="0.0587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9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3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34"/>
  <sheetViews>
    <sheetView zoomScale="85" zoomScaleNormal="85" zoomScalePageLayoutView="0" workbookViewId="0" topLeftCell="A23">
      <selection activeCell="B30" sqref="B30:M30"/>
    </sheetView>
  </sheetViews>
  <sheetFormatPr defaultColWidth="9.140625" defaultRowHeight="12.75"/>
  <cols>
    <col min="1" max="1" width="9.140625" style="4" customWidth="1"/>
    <col min="2" max="6" width="10.28125" style="4" customWidth="1"/>
    <col min="7" max="7" width="11.00390625" style="4" customWidth="1"/>
    <col min="8" max="8" width="11.140625" style="4" customWidth="1"/>
    <col min="9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2" t="s">
        <v>22</v>
      </c>
      <c r="B2" s="6"/>
      <c r="C2" s="5"/>
      <c r="D2" s="5"/>
      <c r="E2" s="5"/>
      <c r="F2" s="5"/>
      <c r="G2" s="5"/>
      <c r="H2" s="5"/>
      <c r="I2" s="5"/>
      <c r="J2" s="5"/>
      <c r="K2" s="6"/>
      <c r="L2" s="34" t="s">
        <v>21</v>
      </c>
      <c r="M2" s="34"/>
      <c r="N2" s="34"/>
    </row>
    <row r="3" spans="1:16" ht="21">
      <c r="A3" s="32" t="s">
        <v>1</v>
      </c>
      <c r="B3" s="30" t="s">
        <v>2</v>
      </c>
      <c r="C3" s="30" t="s">
        <v>3</v>
      </c>
      <c r="D3" s="30" t="s">
        <v>4</v>
      </c>
      <c r="E3" s="30" t="s">
        <v>5</v>
      </c>
      <c r="F3" s="30" t="s">
        <v>6</v>
      </c>
      <c r="G3" s="30" t="s">
        <v>7</v>
      </c>
      <c r="H3" s="30" t="s">
        <v>8</v>
      </c>
      <c r="I3" s="30" t="s">
        <v>9</v>
      </c>
      <c r="J3" s="30" t="s">
        <v>10</v>
      </c>
      <c r="K3" s="30" t="s">
        <v>11</v>
      </c>
      <c r="L3" s="30" t="s">
        <v>12</v>
      </c>
      <c r="M3" s="30" t="s">
        <v>13</v>
      </c>
      <c r="N3" s="7" t="s">
        <v>17</v>
      </c>
      <c r="P3" s="20" t="s">
        <v>19</v>
      </c>
    </row>
    <row r="4" spans="1:16" ht="21">
      <c r="A4" s="33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8" t="s">
        <v>18</v>
      </c>
      <c r="P4" s="20" t="s">
        <v>20</v>
      </c>
    </row>
    <row r="5" spans="1:16" ht="21">
      <c r="A5" s="9">
        <v>2540</v>
      </c>
      <c r="B5" s="16">
        <v>305.4</v>
      </c>
      <c r="C5" s="16">
        <v>232.3</v>
      </c>
      <c r="D5" s="16">
        <v>280.6</v>
      </c>
      <c r="E5" s="16">
        <v>416.5</v>
      </c>
      <c r="F5" s="16">
        <v>3210.2</v>
      </c>
      <c r="G5" s="16">
        <v>14614.3</v>
      </c>
      <c r="H5" s="16">
        <v>44187.7</v>
      </c>
      <c r="I5" s="16">
        <v>1383.6</v>
      </c>
      <c r="J5" s="16">
        <v>738.8</v>
      </c>
      <c r="K5" s="16">
        <v>203.3</v>
      </c>
      <c r="L5" s="16">
        <v>90.9</v>
      </c>
      <c r="M5" s="16">
        <v>65.2</v>
      </c>
      <c r="N5" s="12">
        <v>65728.8</v>
      </c>
      <c r="P5" s="21">
        <f>N33</f>
        <v>327653.7540262781</v>
      </c>
    </row>
    <row r="6" spans="1:16" ht="21">
      <c r="A6" s="10">
        <v>2541</v>
      </c>
      <c r="B6" s="17">
        <v>248</v>
      </c>
      <c r="C6" s="17">
        <v>487</v>
      </c>
      <c r="D6" s="17">
        <v>94</v>
      </c>
      <c r="E6" s="17">
        <v>1793</v>
      </c>
      <c r="F6" s="17">
        <v>3623</v>
      </c>
      <c r="G6" s="17">
        <v>30294</v>
      </c>
      <c r="H6" s="17">
        <v>2636</v>
      </c>
      <c r="I6" s="17">
        <v>1096</v>
      </c>
      <c r="J6" s="17">
        <v>285</v>
      </c>
      <c r="K6" s="17">
        <v>135</v>
      </c>
      <c r="L6" s="17">
        <v>41</v>
      </c>
      <c r="M6" s="17">
        <v>479</v>
      </c>
      <c r="N6" s="13">
        <v>41211</v>
      </c>
      <c r="P6" s="21">
        <f>P5</f>
        <v>327653.7540262781</v>
      </c>
    </row>
    <row r="7" spans="1:16" ht="21">
      <c r="A7" s="10">
        <v>2542</v>
      </c>
      <c r="B7" s="17">
        <v>1127</v>
      </c>
      <c r="C7" s="17">
        <v>2700</v>
      </c>
      <c r="D7" s="17">
        <v>2276</v>
      </c>
      <c r="E7" s="17">
        <v>1690</v>
      </c>
      <c r="F7" s="17">
        <v>3630</v>
      </c>
      <c r="G7" s="17">
        <v>113665</v>
      </c>
      <c r="H7" s="17">
        <v>35823</v>
      </c>
      <c r="I7" s="17">
        <v>51824</v>
      </c>
      <c r="J7" s="17">
        <v>2693</v>
      </c>
      <c r="K7" s="17">
        <v>916</v>
      </c>
      <c r="L7" s="17">
        <v>637</v>
      </c>
      <c r="M7" s="17">
        <v>507</v>
      </c>
      <c r="N7" s="13">
        <v>217488</v>
      </c>
      <c r="P7" s="21">
        <f aca="true" t="shared" si="0" ref="P7:P29">P6</f>
        <v>327653.7540262781</v>
      </c>
    </row>
    <row r="8" spans="1:16" ht="21">
      <c r="A8" s="10">
        <v>2543</v>
      </c>
      <c r="B8" s="17">
        <v>730.1</v>
      </c>
      <c r="C8" s="17">
        <v>17625.2</v>
      </c>
      <c r="D8" s="17">
        <v>36833.8</v>
      </c>
      <c r="E8" s="17">
        <v>6026.3</v>
      </c>
      <c r="F8" s="17">
        <v>18712.4</v>
      </c>
      <c r="G8" s="17">
        <v>58403.1</v>
      </c>
      <c r="H8" s="17">
        <v>25451.5</v>
      </c>
      <c r="I8" s="17">
        <v>9006.4</v>
      </c>
      <c r="J8" s="17">
        <v>885</v>
      </c>
      <c r="K8" s="17">
        <v>454.2</v>
      </c>
      <c r="L8" s="17">
        <v>306.5</v>
      </c>
      <c r="M8" s="17">
        <v>828.2</v>
      </c>
      <c r="N8" s="13">
        <v>175262.7</v>
      </c>
      <c r="P8" s="21">
        <f t="shared" si="0"/>
        <v>327653.7540262781</v>
      </c>
    </row>
    <row r="9" spans="1:16" ht="21">
      <c r="A9" s="10">
        <v>2544</v>
      </c>
      <c r="B9" s="17">
        <v>440.96</v>
      </c>
      <c r="C9" s="17">
        <v>7549.6</v>
      </c>
      <c r="D9" s="17">
        <v>821.65</v>
      </c>
      <c r="E9" s="17">
        <v>5727.14</v>
      </c>
      <c r="F9" s="17">
        <v>90873.31</v>
      </c>
      <c r="G9" s="17">
        <v>34338.99</v>
      </c>
      <c r="H9" s="17">
        <v>53560.19</v>
      </c>
      <c r="I9" s="17">
        <v>29087.43</v>
      </c>
      <c r="J9" s="17">
        <v>1538.64</v>
      </c>
      <c r="K9" s="17">
        <v>1149.76</v>
      </c>
      <c r="L9" s="17">
        <v>713.99</v>
      </c>
      <c r="M9" s="17">
        <v>372.76</v>
      </c>
      <c r="N9" s="13">
        <v>226174.43</v>
      </c>
      <c r="P9" s="21">
        <f t="shared" si="0"/>
        <v>327653.7540262781</v>
      </c>
    </row>
    <row r="10" spans="1:16" ht="21">
      <c r="A10" s="10">
        <v>2545</v>
      </c>
      <c r="B10" s="17">
        <v>168</v>
      </c>
      <c r="C10" s="17">
        <v>5333</v>
      </c>
      <c r="D10" s="17">
        <v>8923</v>
      </c>
      <c r="E10" s="17">
        <v>3120</v>
      </c>
      <c r="F10" s="17">
        <v>21449</v>
      </c>
      <c r="G10" s="17">
        <v>267010</v>
      </c>
      <c r="H10" s="17">
        <v>43183</v>
      </c>
      <c r="I10" s="17">
        <v>50350</v>
      </c>
      <c r="J10" s="17">
        <v>16435</v>
      </c>
      <c r="K10" s="17">
        <v>3730</v>
      </c>
      <c r="L10" s="17">
        <v>1406</v>
      </c>
      <c r="M10" s="17">
        <v>1330</v>
      </c>
      <c r="N10" s="13">
        <v>422437</v>
      </c>
      <c r="P10" s="21">
        <f t="shared" si="0"/>
        <v>327653.7540262781</v>
      </c>
    </row>
    <row r="11" spans="1:16" ht="21">
      <c r="A11" s="10">
        <v>2546</v>
      </c>
      <c r="B11" s="17">
        <v>570</v>
      </c>
      <c r="C11" s="17">
        <v>1930</v>
      </c>
      <c r="D11" s="17">
        <v>1960</v>
      </c>
      <c r="E11" s="17">
        <v>4350</v>
      </c>
      <c r="F11" s="17">
        <v>8460</v>
      </c>
      <c r="G11" s="17">
        <v>104880</v>
      </c>
      <c r="H11" s="17">
        <v>6200</v>
      </c>
      <c r="I11" s="17">
        <v>970</v>
      </c>
      <c r="J11" s="17">
        <v>100</v>
      </c>
      <c r="K11" s="17">
        <v>320</v>
      </c>
      <c r="L11" s="17">
        <v>170</v>
      </c>
      <c r="M11" s="17">
        <v>120</v>
      </c>
      <c r="N11" s="13">
        <v>130030</v>
      </c>
      <c r="P11" s="21">
        <f t="shared" si="0"/>
        <v>327653.7540262781</v>
      </c>
    </row>
    <row r="12" spans="1:16" ht="21">
      <c r="A12" s="10">
        <v>2547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3"/>
      <c r="P12" s="21">
        <f t="shared" si="0"/>
        <v>327653.7540262781</v>
      </c>
    </row>
    <row r="13" spans="1:16" ht="21">
      <c r="A13" s="10">
        <v>2548</v>
      </c>
      <c r="B13" s="17">
        <v>238.44</v>
      </c>
      <c r="C13" s="17">
        <v>157.39</v>
      </c>
      <c r="D13" s="17">
        <v>620.91</v>
      </c>
      <c r="E13" s="17">
        <v>4039.65</v>
      </c>
      <c r="F13" s="17">
        <v>15038.82</v>
      </c>
      <c r="G13" s="17">
        <v>169991.84</v>
      </c>
      <c r="H13" s="17">
        <v>77301.6</v>
      </c>
      <c r="I13" s="17">
        <v>18988.7</v>
      </c>
      <c r="J13" s="17">
        <v>3027.62</v>
      </c>
      <c r="K13" s="17">
        <v>1115.64</v>
      </c>
      <c r="L13" s="17">
        <v>643.41</v>
      </c>
      <c r="M13" s="17">
        <v>636.4</v>
      </c>
      <c r="N13" s="13">
        <v>291800.42</v>
      </c>
      <c r="P13" s="21">
        <f t="shared" si="0"/>
        <v>327653.7540262781</v>
      </c>
    </row>
    <row r="14" spans="1:16" ht="21">
      <c r="A14" s="10">
        <v>2549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3"/>
      <c r="P14" s="21">
        <f t="shared" si="0"/>
        <v>327653.7540262781</v>
      </c>
    </row>
    <row r="15" spans="1:16" ht="21">
      <c r="A15" s="10">
        <v>2550</v>
      </c>
      <c r="B15" s="17">
        <v>648.94</v>
      </c>
      <c r="C15" s="17">
        <v>63669.41</v>
      </c>
      <c r="D15" s="17">
        <v>11980.64</v>
      </c>
      <c r="E15" s="17">
        <v>12152.83</v>
      </c>
      <c r="F15" s="17">
        <v>18162.09</v>
      </c>
      <c r="G15" s="17">
        <v>66121.65</v>
      </c>
      <c r="H15" s="17">
        <v>26076.84</v>
      </c>
      <c r="I15" s="17">
        <v>5704.37</v>
      </c>
      <c r="J15" s="17">
        <v>127.63</v>
      </c>
      <c r="K15" s="17">
        <v>300.56</v>
      </c>
      <c r="L15" s="17">
        <v>194.26</v>
      </c>
      <c r="M15" s="17">
        <v>165.59</v>
      </c>
      <c r="N15" s="13">
        <v>205304.81</v>
      </c>
      <c r="P15" s="21">
        <f t="shared" si="0"/>
        <v>327653.7540262781</v>
      </c>
    </row>
    <row r="16" spans="1:16" ht="21">
      <c r="A16" s="10">
        <v>2551</v>
      </c>
      <c r="B16" s="18">
        <v>364</v>
      </c>
      <c r="C16" s="18">
        <v>682</v>
      </c>
      <c r="D16" s="18">
        <v>806</v>
      </c>
      <c r="E16" s="18">
        <v>490</v>
      </c>
      <c r="F16" s="18">
        <v>1789</v>
      </c>
      <c r="G16" s="18">
        <v>36493</v>
      </c>
      <c r="H16" s="18">
        <v>45547</v>
      </c>
      <c r="I16" s="18">
        <v>53139</v>
      </c>
      <c r="J16" s="18">
        <v>1253</v>
      </c>
      <c r="K16" s="18">
        <v>1853</v>
      </c>
      <c r="L16" s="18">
        <v>1086</v>
      </c>
      <c r="M16" s="18">
        <v>1154</v>
      </c>
      <c r="N16" s="14">
        <v>144656</v>
      </c>
      <c r="P16" s="21">
        <f t="shared" si="0"/>
        <v>327653.7540262781</v>
      </c>
    </row>
    <row r="17" spans="1:16" ht="21">
      <c r="A17" s="10">
        <v>2552</v>
      </c>
      <c r="B17" s="17">
        <v>793.12</v>
      </c>
      <c r="C17" s="17">
        <v>1021.52</v>
      </c>
      <c r="D17" s="17">
        <v>3839.1</v>
      </c>
      <c r="E17" s="17">
        <v>4189.97</v>
      </c>
      <c r="F17" s="17">
        <v>3241.95</v>
      </c>
      <c r="G17" s="17">
        <v>13116.19</v>
      </c>
      <c r="H17" s="17">
        <v>11846.68</v>
      </c>
      <c r="I17" s="17">
        <v>1487.48</v>
      </c>
      <c r="J17" s="17">
        <v>280.08</v>
      </c>
      <c r="K17" s="17">
        <v>303.04</v>
      </c>
      <c r="L17" s="17">
        <v>74.88</v>
      </c>
      <c r="M17" s="17">
        <v>123.92</v>
      </c>
      <c r="N17" s="13">
        <v>40317.94</v>
      </c>
      <c r="P17" s="21">
        <f t="shared" si="0"/>
        <v>327653.7540262781</v>
      </c>
    </row>
    <row r="18" spans="1:16" ht="21">
      <c r="A18" s="10">
        <v>2553</v>
      </c>
      <c r="B18" s="17">
        <v>371.17</v>
      </c>
      <c r="C18" s="17">
        <v>584.67</v>
      </c>
      <c r="D18" s="17">
        <v>1222.32</v>
      </c>
      <c r="E18" s="17">
        <v>1236.56</v>
      </c>
      <c r="F18" s="17">
        <v>76052.47</v>
      </c>
      <c r="G18" s="17">
        <v>49298.94</v>
      </c>
      <c r="H18" s="17">
        <v>38852.56</v>
      </c>
      <c r="I18" s="17">
        <v>5435.36</v>
      </c>
      <c r="J18" s="17">
        <v>1233.21</v>
      </c>
      <c r="K18" s="17">
        <v>154.36</v>
      </c>
      <c r="L18" s="17">
        <v>83.96</v>
      </c>
      <c r="M18" s="17">
        <v>573.42</v>
      </c>
      <c r="N18" s="13">
        <v>175099</v>
      </c>
      <c r="P18" s="21">
        <f t="shared" si="0"/>
        <v>327653.7540262781</v>
      </c>
    </row>
    <row r="19" spans="1:16" ht="21">
      <c r="A19" s="10">
        <v>2554</v>
      </c>
      <c r="B19" s="17">
        <v>1810.95</v>
      </c>
      <c r="C19" s="17">
        <v>112541.57</v>
      </c>
      <c r="D19" s="17">
        <v>16436.81</v>
      </c>
      <c r="E19" s="17">
        <v>23021.5</v>
      </c>
      <c r="F19" s="17">
        <v>331048.97</v>
      </c>
      <c r="G19" s="17">
        <v>203096.97</v>
      </c>
      <c r="H19" s="17">
        <v>326225.93</v>
      </c>
      <c r="I19" s="17">
        <v>9365.08</v>
      </c>
      <c r="J19" s="17">
        <v>3454.48</v>
      </c>
      <c r="K19" s="17">
        <v>2111.33</v>
      </c>
      <c r="L19" s="17">
        <v>2974.88</v>
      </c>
      <c r="M19" s="17">
        <v>2649.3</v>
      </c>
      <c r="N19" s="13">
        <v>1034737.77</v>
      </c>
      <c r="P19" s="21">
        <f t="shared" si="0"/>
        <v>327653.7540262781</v>
      </c>
    </row>
    <row r="20" spans="1:16" ht="21">
      <c r="A20" s="10">
        <v>2555</v>
      </c>
      <c r="B20" s="17">
        <v>1399.62</v>
      </c>
      <c r="C20" s="17">
        <v>11357.88</v>
      </c>
      <c r="D20" s="17">
        <v>14132.41</v>
      </c>
      <c r="E20" s="17">
        <v>3811.17</v>
      </c>
      <c r="F20" s="17">
        <v>5317.6</v>
      </c>
      <c r="G20" s="17">
        <v>188708.18</v>
      </c>
      <c r="H20" s="17">
        <v>22912.3</v>
      </c>
      <c r="I20" s="17">
        <v>2873.51</v>
      </c>
      <c r="J20" s="17">
        <v>529.34</v>
      </c>
      <c r="K20" s="17">
        <v>540.06</v>
      </c>
      <c r="L20" s="17">
        <v>411.53</v>
      </c>
      <c r="M20" s="17">
        <v>191.49</v>
      </c>
      <c r="N20" s="13">
        <v>252185.1</v>
      </c>
      <c r="P20" s="21">
        <f t="shared" si="0"/>
        <v>327653.7540262781</v>
      </c>
    </row>
    <row r="21" spans="1:16" ht="21">
      <c r="A21" s="10">
        <v>2556</v>
      </c>
      <c r="B21" s="17">
        <v>4425.84</v>
      </c>
      <c r="C21" s="17">
        <v>7270.39</v>
      </c>
      <c r="D21" s="17">
        <v>2607.37</v>
      </c>
      <c r="E21" s="17">
        <v>10927.67</v>
      </c>
      <c r="F21" s="17">
        <v>52488.95</v>
      </c>
      <c r="G21" s="17">
        <v>312557.24</v>
      </c>
      <c r="H21" s="17">
        <v>1282038.32</v>
      </c>
      <c r="I21" s="17">
        <v>70905.12</v>
      </c>
      <c r="J21" s="17">
        <v>16079.32</v>
      </c>
      <c r="K21" s="17">
        <v>4925.89</v>
      </c>
      <c r="L21" s="17">
        <v>2603.12</v>
      </c>
      <c r="M21" s="17">
        <v>2106.47</v>
      </c>
      <c r="N21" s="13">
        <v>1768935.72</v>
      </c>
      <c r="P21" s="21">
        <f t="shared" si="0"/>
        <v>327653.7540262781</v>
      </c>
    </row>
    <row r="22" spans="1:16" ht="21">
      <c r="A22" s="10">
        <v>2557</v>
      </c>
      <c r="B22" s="17">
        <v>12763.52</v>
      </c>
      <c r="C22" s="17">
        <v>232333.03</v>
      </c>
      <c r="D22" s="17">
        <v>16383.87</v>
      </c>
      <c r="E22" s="17">
        <v>43090.36</v>
      </c>
      <c r="F22" s="17">
        <v>133961.09</v>
      </c>
      <c r="G22" s="17">
        <v>1043859.1</v>
      </c>
      <c r="H22" s="17">
        <v>129747.18</v>
      </c>
      <c r="I22" s="17">
        <v>78854.69</v>
      </c>
      <c r="J22" s="17">
        <v>1085.44</v>
      </c>
      <c r="K22" s="17">
        <v>9586.27</v>
      </c>
      <c r="L22" s="17">
        <v>1040.67</v>
      </c>
      <c r="M22" s="17">
        <v>861.08</v>
      </c>
      <c r="N22" s="13">
        <v>1703566.3</v>
      </c>
      <c r="P22" s="21">
        <f t="shared" si="0"/>
        <v>327653.7540262781</v>
      </c>
    </row>
    <row r="23" spans="1:16" ht="21">
      <c r="A23" s="10">
        <v>2558</v>
      </c>
      <c r="B23" s="17">
        <v>235.83</v>
      </c>
      <c r="C23" s="17">
        <v>155.91</v>
      </c>
      <c r="D23" s="17">
        <v>26.9</v>
      </c>
      <c r="E23" s="17">
        <v>133.4</v>
      </c>
      <c r="F23" s="17">
        <v>2336.75</v>
      </c>
      <c r="G23" s="17">
        <v>8832.88</v>
      </c>
      <c r="H23" s="17">
        <v>1301.64</v>
      </c>
      <c r="I23" s="17">
        <v>532.63</v>
      </c>
      <c r="J23" s="17">
        <v>664.13</v>
      </c>
      <c r="K23" s="17">
        <v>63.98</v>
      </c>
      <c r="L23" s="17">
        <v>30.85</v>
      </c>
      <c r="M23" s="17">
        <v>9.47</v>
      </c>
      <c r="N23" s="13">
        <v>14324.37</v>
      </c>
      <c r="P23" s="21">
        <f t="shared" si="0"/>
        <v>327653.7540262781</v>
      </c>
    </row>
    <row r="24" spans="1:16" ht="21">
      <c r="A24" s="10">
        <v>2559</v>
      </c>
      <c r="B24" s="17">
        <v>6.81</v>
      </c>
      <c r="C24" s="17">
        <v>73.83</v>
      </c>
      <c r="D24" s="17">
        <v>291.56</v>
      </c>
      <c r="E24" s="17">
        <v>1170.15</v>
      </c>
      <c r="F24" s="17">
        <v>3776.55</v>
      </c>
      <c r="G24" s="17">
        <v>43193.42</v>
      </c>
      <c r="H24" s="17">
        <v>35682.52</v>
      </c>
      <c r="I24" s="17">
        <v>11315.01</v>
      </c>
      <c r="J24" s="17">
        <v>842.43</v>
      </c>
      <c r="K24" s="17">
        <v>1340.34</v>
      </c>
      <c r="L24" s="17">
        <v>243.53</v>
      </c>
      <c r="M24" s="17">
        <v>302.79</v>
      </c>
      <c r="N24" s="13">
        <v>98238.94</v>
      </c>
      <c r="P24" s="21">
        <f t="shared" si="0"/>
        <v>327653.7540262781</v>
      </c>
    </row>
    <row r="25" spans="1:16" ht="21">
      <c r="A25" s="10">
        <v>2560</v>
      </c>
      <c r="B25" s="17">
        <v>501.23</v>
      </c>
      <c r="C25" s="17">
        <v>2948.45</v>
      </c>
      <c r="D25" s="17">
        <v>8796.55</v>
      </c>
      <c r="E25" s="17">
        <v>32367.96</v>
      </c>
      <c r="F25" s="17">
        <v>38446.95</v>
      </c>
      <c r="G25" s="17">
        <v>59400.6</v>
      </c>
      <c r="H25" s="17">
        <v>155538.1</v>
      </c>
      <c r="I25" s="17">
        <v>6210.77</v>
      </c>
      <c r="J25" s="17">
        <v>309.59</v>
      </c>
      <c r="K25" s="17">
        <v>581.74</v>
      </c>
      <c r="L25" s="17">
        <v>391.6</v>
      </c>
      <c r="M25" s="17">
        <v>396.45</v>
      </c>
      <c r="N25" s="13">
        <f aca="true" t="shared" si="1" ref="N25:N30">SUM(B25:M25)</f>
        <v>305889.99</v>
      </c>
      <c r="P25" s="21">
        <f t="shared" si="0"/>
        <v>327653.7540262781</v>
      </c>
    </row>
    <row r="26" spans="1:16" ht="21">
      <c r="A26" s="10">
        <v>2561</v>
      </c>
      <c r="B26" s="17">
        <v>3182.74</v>
      </c>
      <c r="C26" s="17">
        <v>6958.02</v>
      </c>
      <c r="D26" s="17">
        <v>5428.19</v>
      </c>
      <c r="E26" s="17">
        <v>18978.38</v>
      </c>
      <c r="F26" s="17">
        <v>21709.08</v>
      </c>
      <c r="G26" s="17">
        <v>5895.16</v>
      </c>
      <c r="H26" s="17">
        <v>24470.23</v>
      </c>
      <c r="I26" s="17">
        <v>3568.23</v>
      </c>
      <c r="J26" s="17">
        <v>679.2</v>
      </c>
      <c r="K26" s="17">
        <v>2301.29</v>
      </c>
      <c r="L26" s="17">
        <v>214.6</v>
      </c>
      <c r="M26" s="17">
        <v>118.89</v>
      </c>
      <c r="N26" s="13">
        <f t="shared" si="1"/>
        <v>93504.01</v>
      </c>
      <c r="P26" s="21">
        <f t="shared" si="0"/>
        <v>327653.7540262781</v>
      </c>
    </row>
    <row r="27" spans="1:16" ht="21">
      <c r="A27" s="10">
        <v>2562</v>
      </c>
      <c r="B27" s="17">
        <v>202.99</v>
      </c>
      <c r="C27" s="17">
        <v>191.5</v>
      </c>
      <c r="D27" s="17">
        <v>116.59</v>
      </c>
      <c r="E27" s="17">
        <v>177.52</v>
      </c>
      <c r="F27" s="17">
        <v>7284.56</v>
      </c>
      <c r="G27" s="17">
        <v>24170.68</v>
      </c>
      <c r="H27" s="17">
        <v>1260.15</v>
      </c>
      <c r="I27" s="17">
        <v>420.63</v>
      </c>
      <c r="J27" s="17">
        <v>42.65</v>
      </c>
      <c r="K27" s="17">
        <v>17.5</v>
      </c>
      <c r="L27" s="17">
        <v>6.35</v>
      </c>
      <c r="M27" s="17">
        <v>1.18</v>
      </c>
      <c r="N27" s="13">
        <f t="shared" si="1"/>
        <v>33892.299999999996</v>
      </c>
      <c r="P27" s="21">
        <f t="shared" si="0"/>
        <v>327653.7540262781</v>
      </c>
    </row>
    <row r="28" spans="1:16" ht="21">
      <c r="A28" s="10">
        <v>2563</v>
      </c>
      <c r="B28" s="17">
        <v>80.94</v>
      </c>
      <c r="C28" s="17">
        <v>51.19</v>
      </c>
      <c r="D28" s="17">
        <v>47.87</v>
      </c>
      <c r="E28" s="17">
        <v>154.29</v>
      </c>
      <c r="F28" s="17">
        <v>11038.32</v>
      </c>
      <c r="G28" s="17">
        <v>6044.73</v>
      </c>
      <c r="H28" s="17">
        <v>1830.14</v>
      </c>
      <c r="I28" s="17">
        <v>1099.41</v>
      </c>
      <c r="J28" s="17">
        <v>9.47</v>
      </c>
      <c r="K28" s="17">
        <v>4.68</v>
      </c>
      <c r="L28" s="17">
        <v>3.58</v>
      </c>
      <c r="M28" s="17">
        <v>46.85</v>
      </c>
      <c r="N28" s="13">
        <f t="shared" si="1"/>
        <v>20411.47</v>
      </c>
      <c r="P28" s="21">
        <f t="shared" si="0"/>
        <v>327653.7540262781</v>
      </c>
    </row>
    <row r="29" spans="1:16" ht="21">
      <c r="A29" s="24">
        <v>2564</v>
      </c>
      <c r="B29" s="25">
        <v>850.2297543737794</v>
      </c>
      <c r="C29" s="25">
        <v>742.9180264163947</v>
      </c>
      <c r="D29" s="25">
        <v>332.9396487815608</v>
      </c>
      <c r="E29" s="25">
        <v>1183.669089576082</v>
      </c>
      <c r="F29" s="25">
        <v>2780.8182792228786</v>
      </c>
      <c r="G29" s="25">
        <v>48840.301296475205</v>
      </c>
      <c r="H29" s="25">
        <v>14875.809162785667</v>
      </c>
      <c r="I29" s="25">
        <v>4583.456569224431</v>
      </c>
      <c r="J29" s="25">
        <v>220.6147108107557</v>
      </c>
      <c r="K29" s="25">
        <v>93.0473161449587</v>
      </c>
      <c r="L29" s="25">
        <v>181.63180041331452</v>
      </c>
      <c r="M29" s="25">
        <v>154.8869501693837</v>
      </c>
      <c r="N29" s="26">
        <f t="shared" si="1"/>
        <v>74840.32260439443</v>
      </c>
      <c r="P29" s="21">
        <f t="shared" si="0"/>
        <v>327653.7540262781</v>
      </c>
    </row>
    <row r="30" spans="1:16" ht="21">
      <c r="A30" s="27">
        <v>2565</v>
      </c>
      <c r="B30" s="28">
        <v>388.636985408398</v>
      </c>
      <c r="C30" s="28">
        <v>8538.63935142333</v>
      </c>
      <c r="D30" s="28">
        <v>1032.6637883863111</v>
      </c>
      <c r="E30" s="28">
        <v>7923.404828523686</v>
      </c>
      <c r="F30" s="28">
        <v>188518.20684285788</v>
      </c>
      <c r="G30" s="28">
        <v>478179.00649887876</v>
      </c>
      <c r="H30" s="28">
        <v>190263.9583764062</v>
      </c>
      <c r="I30" s="28">
        <v>808.7232889683928</v>
      </c>
      <c r="J30" s="28">
        <v>118.95269357655543</v>
      </c>
      <c r="K30" s="28">
        <v>45.955769607561095</v>
      </c>
      <c r="L30" s="28">
        <v>284.7449323805997</v>
      </c>
      <c r="M30" s="28">
        <v>316.0420988705165</v>
      </c>
      <c r="N30" s="29">
        <f t="shared" si="1"/>
        <v>876418.9354552883</v>
      </c>
      <c r="P30" s="21"/>
    </row>
    <row r="31" spans="1:16" ht="21">
      <c r="A31" s="10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3"/>
      <c r="P31" s="21"/>
    </row>
    <row r="32" spans="1:14" ht="21">
      <c r="A32" s="11" t="s">
        <v>16</v>
      </c>
      <c r="B32" s="19">
        <f>MAX(B5:B29)</f>
        <v>12763.52</v>
      </c>
      <c r="C32" s="19">
        <f aca="true" t="shared" si="2" ref="C32:M32">MAX(C5:C29)</f>
        <v>232333.03</v>
      </c>
      <c r="D32" s="19">
        <f t="shared" si="2"/>
        <v>36833.8</v>
      </c>
      <c r="E32" s="19">
        <f t="shared" si="2"/>
        <v>43090.36</v>
      </c>
      <c r="F32" s="19">
        <f t="shared" si="2"/>
        <v>331048.97</v>
      </c>
      <c r="G32" s="19">
        <f t="shared" si="2"/>
        <v>1043859.1</v>
      </c>
      <c r="H32" s="19">
        <f t="shared" si="2"/>
        <v>1282038.32</v>
      </c>
      <c r="I32" s="19">
        <f t="shared" si="2"/>
        <v>78854.69</v>
      </c>
      <c r="J32" s="19">
        <f t="shared" si="2"/>
        <v>16435</v>
      </c>
      <c r="K32" s="19">
        <f t="shared" si="2"/>
        <v>9586.27</v>
      </c>
      <c r="L32" s="19">
        <f t="shared" si="2"/>
        <v>2974.88</v>
      </c>
      <c r="M32" s="19">
        <f t="shared" si="2"/>
        <v>2649.3</v>
      </c>
      <c r="N32" s="23">
        <f>MAX(N5:N29)</f>
        <v>1768935.72</v>
      </c>
    </row>
    <row r="33" spans="1:14" ht="21">
      <c r="A33" s="11" t="s">
        <v>14</v>
      </c>
      <c r="B33" s="19">
        <f>AVERAGE(B5:B29)</f>
        <v>1368.0795545379908</v>
      </c>
      <c r="C33" s="19">
        <f aca="true" t="shared" si="3" ref="C33:M33">AVERAGE(C5:C29)</f>
        <v>20721.5990446268</v>
      </c>
      <c r="D33" s="19">
        <f t="shared" si="3"/>
        <v>5837.351289077458</v>
      </c>
      <c r="E33" s="19">
        <f t="shared" si="3"/>
        <v>7836.870395198959</v>
      </c>
      <c r="F33" s="19">
        <f t="shared" si="3"/>
        <v>38018.77731648795</v>
      </c>
      <c r="G33" s="19">
        <f t="shared" si="3"/>
        <v>126209.83788245545</v>
      </c>
      <c r="H33" s="19">
        <f t="shared" si="3"/>
        <v>104632.53865925157</v>
      </c>
      <c r="I33" s="19">
        <f t="shared" si="3"/>
        <v>18182.64680735758</v>
      </c>
      <c r="J33" s="19">
        <f t="shared" si="3"/>
        <v>2283.201943948294</v>
      </c>
      <c r="K33" s="19">
        <f t="shared" si="3"/>
        <v>1400.0429267889115</v>
      </c>
      <c r="L33" s="19">
        <f t="shared" si="3"/>
        <v>589.1409478440573</v>
      </c>
      <c r="M33" s="19">
        <f t="shared" si="3"/>
        <v>573.6672587030167</v>
      </c>
      <c r="N33" s="15">
        <f>SUM(B33:M33)</f>
        <v>327653.7540262781</v>
      </c>
    </row>
    <row r="34" spans="1:14" ht="21">
      <c r="A34" s="11" t="s">
        <v>15</v>
      </c>
      <c r="B34" s="19">
        <f>MIN(B5:B29)</f>
        <v>6.81</v>
      </c>
      <c r="C34" s="19">
        <f aca="true" t="shared" si="4" ref="C34:M34">MIN(C5:C29)</f>
        <v>51.19</v>
      </c>
      <c r="D34" s="19">
        <f t="shared" si="4"/>
        <v>26.9</v>
      </c>
      <c r="E34" s="19">
        <f t="shared" si="4"/>
        <v>133.4</v>
      </c>
      <c r="F34" s="19">
        <f t="shared" si="4"/>
        <v>1789</v>
      </c>
      <c r="G34" s="19">
        <f t="shared" si="4"/>
        <v>5895.16</v>
      </c>
      <c r="H34" s="19">
        <f t="shared" si="4"/>
        <v>1260.15</v>
      </c>
      <c r="I34" s="19">
        <f t="shared" si="4"/>
        <v>420.63</v>
      </c>
      <c r="J34" s="19">
        <f t="shared" si="4"/>
        <v>9.47</v>
      </c>
      <c r="K34" s="19">
        <f t="shared" si="4"/>
        <v>4.68</v>
      </c>
      <c r="L34" s="19">
        <f t="shared" si="4"/>
        <v>3.58</v>
      </c>
      <c r="M34" s="19">
        <f t="shared" si="4"/>
        <v>1.18</v>
      </c>
      <c r="N34" s="23">
        <f>MIN(N5:N29)</f>
        <v>14324.37</v>
      </c>
    </row>
  </sheetData>
  <sheetProtection/>
  <mergeCells count="14">
    <mergeCell ref="M3:M4"/>
    <mergeCell ref="L2:N2"/>
    <mergeCell ref="I3:I4"/>
    <mergeCell ref="J3:J4"/>
    <mergeCell ref="K3:K4"/>
    <mergeCell ref="L3:L4"/>
    <mergeCell ref="E3:E4"/>
    <mergeCell ref="F3:F4"/>
    <mergeCell ref="G3:G4"/>
    <mergeCell ref="H3:H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1" sqref="K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2023-04-24T08:47:01Z</dcterms:modified>
  <cp:category/>
  <cp:version/>
  <cp:contentType/>
  <cp:contentStatus/>
</cp:coreProperties>
</file>