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W.3A" sheetId="1" r:id="rId1"/>
    <sheet name="ปริมาณน้ำสูงสุด" sheetId="2" r:id="rId2"/>
    <sheet name="ปริมาณน้ำต่ำสุด" sheetId="3" r:id="rId3"/>
    <sheet name="Data W.3A" sheetId="4" r:id="rId4"/>
  </sheets>
  <definedNames>
    <definedName name="_xlnm.Print_Area" localSheetId="3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<sst xmlns="http://schemas.openxmlformats.org/spreadsheetml/2006/main" count="60" uniqueCount="24">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</sst>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mmm"/>
    <numFmt numFmtId="195" formatCode="bbbb"/>
    <numFmt numFmtId="196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Continuous"/>
      <protection/>
    </xf>
    <xf numFmtId="192" fontId="24" fillId="0" borderId="20" xfId="46" applyNumberFormat="1" applyFont="1" applyBorder="1" applyAlignment="1">
      <alignment horizontal="center"/>
      <protection/>
    </xf>
    <xf numFmtId="2" fontId="24" fillId="0" borderId="20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left"/>
      <protection/>
    </xf>
    <xf numFmtId="2" fontId="24" fillId="0" borderId="20" xfId="46" applyNumberFormat="1" applyFont="1" applyBorder="1" applyAlignment="1">
      <alignment horizontal="center"/>
      <protection/>
    </xf>
    <xf numFmtId="192" fontId="24" fillId="0" borderId="16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4" fillId="0" borderId="17" xfId="46" applyNumberFormat="1" applyFont="1" applyBorder="1">
      <alignment/>
      <protection/>
    </xf>
    <xf numFmtId="192" fontId="24" fillId="0" borderId="17" xfId="46" applyNumberFormat="1" applyFont="1" applyBorder="1">
      <alignment/>
      <protection/>
    </xf>
    <xf numFmtId="2" fontId="24" fillId="0" borderId="17" xfId="46" applyNumberFormat="1" applyFont="1" applyBorder="1" applyAlignment="1">
      <alignment horizontal="center"/>
      <protection/>
    </xf>
    <xf numFmtId="192" fontId="24" fillId="0" borderId="17" xfId="46" applyNumberFormat="1" applyFont="1" applyBorder="1" applyAlignment="1">
      <alignment horizontal="right"/>
      <protection/>
    </xf>
    <xf numFmtId="192" fontId="24" fillId="0" borderId="17" xfId="46" applyNumberFormat="1" applyFont="1" applyBorder="1" applyAlignment="1">
      <alignment horizontal="center"/>
      <protection/>
    </xf>
    <xf numFmtId="192" fontId="24" fillId="0" borderId="19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21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94" fontId="25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>
      <alignment/>
      <protection/>
    </xf>
    <xf numFmtId="193" fontId="0" fillId="0" borderId="0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25" xfId="46" applyFont="1" applyBorder="1">
      <alignment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7" xfId="46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94" fontId="0" fillId="0" borderId="31" xfId="46" applyNumberFormat="1" applyFont="1" applyBorder="1" applyAlignment="1">
      <alignment horizontal="right"/>
      <protection/>
    </xf>
    <xf numFmtId="0" fontId="0" fillId="0" borderId="16" xfId="46" applyFont="1" applyFill="1" applyBorder="1" applyAlignment="1">
      <alignment horizontal="right"/>
      <protection/>
    </xf>
    <xf numFmtId="2" fontId="0" fillId="19" borderId="28" xfId="46" applyNumberFormat="1" applyFont="1" applyFill="1" applyBorder="1" applyAlignment="1">
      <alignment horizontal="right"/>
      <protection/>
    </xf>
    <xf numFmtId="2" fontId="0" fillId="0" borderId="23" xfId="46" applyNumberFormat="1" applyFont="1" applyFill="1" applyBorder="1" applyAlignment="1">
      <alignment horizontal="right"/>
      <protection/>
    </xf>
    <xf numFmtId="194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4" fontId="0" fillId="0" borderId="24" xfId="46" applyNumberFormat="1" applyFont="1" applyBorder="1" applyAlignment="1">
      <alignment horizontal="right"/>
      <protection/>
    </xf>
    <xf numFmtId="2" fontId="27" fillId="0" borderId="0" xfId="46" applyNumberFormat="1" applyFont="1" applyFill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28" fillId="0" borderId="20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>
      <alignment/>
      <protection/>
    </xf>
    <xf numFmtId="194" fontId="0" fillId="0" borderId="26" xfId="46" applyNumberFormat="1" applyFont="1" applyBorder="1">
      <alignment/>
      <protection/>
    </xf>
    <xf numFmtId="194" fontId="0" fillId="0" borderId="24" xfId="46" applyNumberFormat="1" applyFont="1" applyBorder="1">
      <alignment/>
      <protection/>
    </xf>
    <xf numFmtId="0" fontId="0" fillId="0" borderId="28" xfId="46" applyFont="1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194" fontId="0" fillId="0" borderId="26" xfId="46" applyNumberFormat="1" applyFont="1" applyBorder="1" applyAlignment="1">
      <alignment horizontal="center"/>
      <protection/>
    </xf>
    <xf numFmtId="192" fontId="0" fillId="0" borderId="24" xfId="46" applyNumberFormat="1" applyFont="1" applyBorder="1">
      <alignment/>
      <protection/>
    </xf>
    <xf numFmtId="192" fontId="0" fillId="0" borderId="26" xfId="46" applyNumberFormat="1" applyFont="1" applyBorder="1">
      <alignment/>
      <protection/>
    </xf>
    <xf numFmtId="192" fontId="0" fillId="0" borderId="26" xfId="46" applyNumberFormat="1" applyFont="1" applyBorder="1" applyAlignment="1">
      <alignment horizontal="center"/>
      <protection/>
    </xf>
    <xf numFmtId="2" fontId="0" fillId="0" borderId="26" xfId="46" applyNumberFormat="1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4" xfId="46" applyFont="1" applyBorder="1">
      <alignment/>
      <protection/>
    </xf>
    <xf numFmtId="2" fontId="26" fillId="0" borderId="23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26" fillId="0" borderId="32" xfId="46" applyNumberFormat="1" applyFont="1" applyBorder="1" applyAlignment="1">
      <alignment horizontal="left"/>
      <protection/>
    </xf>
    <xf numFmtId="194" fontId="0" fillId="0" borderId="26" xfId="46" applyNumberFormat="1" applyFont="1" applyBorder="1" applyAlignment="1">
      <alignment horizontal="left"/>
      <protection/>
    </xf>
    <xf numFmtId="192" fontId="0" fillId="0" borderId="24" xfId="46" applyNumberFormat="1" applyFont="1" applyBorder="1" applyAlignment="1">
      <alignment horizontal="right"/>
      <protection/>
    </xf>
    <xf numFmtId="192" fontId="0" fillId="0" borderId="26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33" xfId="46" applyFont="1" applyBorder="1">
      <alignment/>
      <protection/>
    </xf>
    <xf numFmtId="2" fontId="26" fillId="0" borderId="32" xfId="46" applyNumberFormat="1" applyFont="1" applyBorder="1">
      <alignment/>
      <protection/>
    </xf>
    <xf numFmtId="194" fontId="0" fillId="0" borderId="34" xfId="46" applyNumberFormat="1" applyFont="1" applyBorder="1" applyAlignment="1">
      <alignment horizontal="left"/>
      <protection/>
    </xf>
    <xf numFmtId="0" fontId="0" fillId="0" borderId="35" xfId="46" applyFont="1" applyBorder="1">
      <alignment/>
      <protection/>
    </xf>
    <xf numFmtId="0" fontId="0" fillId="0" borderId="32" xfId="46" applyFont="1" applyBorder="1">
      <alignment/>
      <protection/>
    </xf>
    <xf numFmtId="192" fontId="0" fillId="0" borderId="36" xfId="46" applyNumberFormat="1" applyFont="1" applyBorder="1" applyAlignment="1">
      <alignment horizontal="right"/>
      <protection/>
    </xf>
    <xf numFmtId="192" fontId="0" fillId="0" borderId="34" xfId="46" applyNumberFormat="1" applyFont="1" applyBorder="1" applyAlignment="1">
      <alignment horizontal="right"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W.3A 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6275"/>
          <c:w val="0.81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W.3A'!$Q$9:$Q$61</c:f>
              <c:numCache>
                <c:ptCount val="53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  <c:pt idx="51">
                  <c:v>2.79</c:v>
                </c:pt>
                <c:pt idx="52">
                  <c:v>3.6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W.3A'!$R$9:$R$61</c:f>
              <c:numCache>
                <c:ptCount val="53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  <c:pt idx="50">
                  <c:v>-0.5600000000000023</c:v>
                </c:pt>
                <c:pt idx="51">
                  <c:v>-0.63</c:v>
                </c:pt>
                <c:pt idx="52">
                  <c:v>-0.96</c:v>
                </c:pt>
              </c:numCache>
            </c:numRef>
          </c:val>
        </c:ser>
        <c:overlap val="100"/>
        <c:gapWidth val="50"/>
        <c:axId val="10414005"/>
        <c:axId val="26617182"/>
      </c:barChart>
      <c:catAx>
        <c:axId val="1041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617182"/>
        <c:crossesAt val="-1"/>
        <c:auto val="1"/>
        <c:lblOffset val="100"/>
        <c:tickLblSkip val="2"/>
        <c:noMultiLvlLbl val="0"/>
      </c:catAx>
      <c:valAx>
        <c:axId val="26617182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4140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7"/>
          <c:y val="0.36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5"/>
          <c:w val="0.850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W.3A'!$C$9:$C$61</c:f>
              <c:numCache>
                <c:ptCount val="53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  <c:pt idx="51">
                  <c:v>284.9</c:v>
                </c:pt>
                <c:pt idx="52">
                  <c:v>355</c:v>
                </c:pt>
              </c:numCache>
            </c:numRef>
          </c:val>
        </c:ser>
        <c:gapWidth val="50"/>
        <c:axId val="38228047"/>
        <c:axId val="8508104"/>
      </c:barChart>
      <c:catAx>
        <c:axId val="3822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508104"/>
        <c:crosses val="autoZero"/>
        <c:auto val="1"/>
        <c:lblOffset val="100"/>
        <c:tickLblSkip val="2"/>
        <c:noMultiLvlLbl val="0"/>
      </c:catAx>
      <c:valAx>
        <c:axId val="850810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22804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5"/>
          <c:w val="0.850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W.3A'!$I$9:$I$61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2.6</c:v>
                </c:pt>
                <c:pt idx="5">
                  <c:v>1.75</c:v>
                </c:pt>
                <c:pt idx="6">
                  <c:v>3.2</c:v>
                </c:pt>
                <c:pt idx="7">
                  <c:v>5.5</c:v>
                </c:pt>
                <c:pt idx="8">
                  <c:v>3.2</c:v>
                </c:pt>
                <c:pt idx="9">
                  <c:v>1.6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0.9</c:v>
                </c:pt>
                <c:pt idx="16">
                  <c:v>0.18</c:v>
                </c:pt>
                <c:pt idx="17">
                  <c:v>0.4</c:v>
                </c:pt>
                <c:pt idx="18">
                  <c:v>0.6</c:v>
                </c:pt>
                <c:pt idx="19">
                  <c:v>1</c:v>
                </c:pt>
                <c:pt idx="20">
                  <c:v>0.91</c:v>
                </c:pt>
                <c:pt idx="21">
                  <c:v>0.72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0.5</c:v>
                </c:pt>
                <c:pt idx="27">
                  <c:v>2.82</c:v>
                </c:pt>
                <c:pt idx="28">
                  <c:v>0.66</c:v>
                </c:pt>
                <c:pt idx="29">
                  <c:v>1.89</c:v>
                </c:pt>
                <c:pt idx="30">
                  <c:v>0.27</c:v>
                </c:pt>
                <c:pt idx="31">
                  <c:v>0.22</c:v>
                </c:pt>
                <c:pt idx="32">
                  <c:v>1.15</c:v>
                </c:pt>
                <c:pt idx="33">
                  <c:v>0.6</c:v>
                </c:pt>
                <c:pt idx="34">
                  <c:v>1.225</c:v>
                </c:pt>
                <c:pt idx="35">
                  <c:v>3.8</c:v>
                </c:pt>
                <c:pt idx="36">
                  <c:v>0.75</c:v>
                </c:pt>
                <c:pt idx="37">
                  <c:v>0.77</c:v>
                </c:pt>
                <c:pt idx="38">
                  <c:v>0.75</c:v>
                </c:pt>
                <c:pt idx="39">
                  <c:v>1.1</c:v>
                </c:pt>
                <c:pt idx="40">
                  <c:v>1.56</c:v>
                </c:pt>
                <c:pt idx="41">
                  <c:v>2.85</c:v>
                </c:pt>
                <c:pt idx="42">
                  <c:v>1.88</c:v>
                </c:pt>
                <c:pt idx="43">
                  <c:v>0</c:v>
                </c:pt>
                <c:pt idx="44">
                  <c:v>7.16</c:v>
                </c:pt>
                <c:pt idx="45">
                  <c:v>3.44</c:v>
                </c:pt>
                <c:pt idx="46">
                  <c:v>2.9</c:v>
                </c:pt>
                <c:pt idx="47">
                  <c:v>1.84</c:v>
                </c:pt>
                <c:pt idx="48">
                  <c:v>0</c:v>
                </c:pt>
                <c:pt idx="49">
                  <c:v>0.03</c:v>
                </c:pt>
                <c:pt idx="50">
                  <c:v>3.5</c:v>
                </c:pt>
                <c:pt idx="51">
                  <c:v>1.41</c:v>
                </c:pt>
                <c:pt idx="52">
                  <c:v>0.04</c:v>
                </c:pt>
              </c:numCache>
            </c:numRef>
          </c:val>
        </c:ser>
        <c:gapWidth val="50"/>
        <c:axId val="9464073"/>
        <c:axId val="18067794"/>
      </c:barChart>
      <c:catAx>
        <c:axId val="94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067794"/>
        <c:crosses val="autoZero"/>
        <c:auto val="1"/>
        <c:lblOffset val="100"/>
        <c:tickLblSkip val="2"/>
        <c:noMultiLvlLbl val="0"/>
      </c:catAx>
      <c:valAx>
        <c:axId val="1806779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46407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workbookViewId="0" topLeftCell="A55">
      <selection activeCell="R65" sqref="R65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0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0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0.25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19</v>
      </c>
      <c r="R8" s="52" t="s">
        <v>20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f>T9+Q4</f>
        <v>166.36</v>
      </c>
      <c r="F9" s="57">
        <v>1223</v>
      </c>
      <c r="G9" s="58">
        <v>34542</v>
      </c>
      <c r="H9" s="59" t="s">
        <v>21</v>
      </c>
      <c r="I9" s="57" t="s">
        <v>21</v>
      </c>
      <c r="J9" s="58" t="s">
        <v>21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22</v>
      </c>
      <c r="T9" s="1">
        <v>5.36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f aca="true" t="shared" si="1" ref="E10:E29">T10+$Q$4</f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2" ref="R10:R20">H10-$Q$4</f>
        <v>0.4900000000000091</v>
      </c>
      <c r="T10" s="1">
        <v>2.38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f t="shared" si="1"/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2"/>
        <v>0.4900000000000091</v>
      </c>
      <c r="T11" s="1">
        <v>4.76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f t="shared" si="1"/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2"/>
        <v>0.8799999999999955</v>
      </c>
      <c r="T12" s="1">
        <v>4.66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f t="shared" si="1"/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2"/>
        <v>0.9300000000000068</v>
      </c>
      <c r="T13" s="1">
        <v>4.64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f t="shared" si="1"/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2"/>
        <v>0.9099999999999966</v>
      </c>
      <c r="T14" s="1">
        <v>3.01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f t="shared" si="1"/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2"/>
        <v>0.960000000000008</v>
      </c>
      <c r="T15" s="1">
        <v>5.36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f t="shared" si="1"/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2"/>
        <v>1.009999999999991</v>
      </c>
      <c r="T16" s="1">
        <v>4.13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f t="shared" si="1"/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2"/>
        <v>0.9399999999999977</v>
      </c>
      <c r="T17" s="1">
        <v>4.67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f t="shared" si="1"/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2"/>
        <v>0.8799999999999955</v>
      </c>
      <c r="T18" s="1">
        <v>4.27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f t="shared" si="1"/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2"/>
        <v>0.6200000000000045</v>
      </c>
      <c r="T19" s="1">
        <v>5.67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f t="shared" si="1"/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2"/>
        <v>0.5999999999999943</v>
      </c>
      <c r="T20" s="1">
        <v>5.21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f t="shared" si="1"/>
        <v>164.54</v>
      </c>
      <c r="F21" s="57">
        <v>258</v>
      </c>
      <c r="G21" s="58">
        <v>34498</v>
      </c>
      <c r="H21" s="59" t="s">
        <v>21</v>
      </c>
      <c r="I21" s="59" t="s">
        <v>21</v>
      </c>
      <c r="J21" s="58" t="s">
        <v>21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22</v>
      </c>
      <c r="T21" s="1">
        <v>3.54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f t="shared" si="1"/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T22" s="1">
        <v>4.87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f t="shared" si="1"/>
        <v>165.83</v>
      </c>
      <c r="F23" s="57">
        <v>411</v>
      </c>
      <c r="G23" s="58">
        <v>34553</v>
      </c>
      <c r="H23" s="59" t="s">
        <v>21</v>
      </c>
      <c r="I23" s="59" t="s">
        <v>21</v>
      </c>
      <c r="J23" s="58" t="s">
        <v>21</v>
      </c>
      <c r="K23" s="59">
        <v>161.43</v>
      </c>
      <c r="L23" s="57">
        <v>0.9</v>
      </c>
      <c r="M23" s="58">
        <v>34424</v>
      </c>
      <c r="N23" s="63" t="s">
        <v>21</v>
      </c>
      <c r="O23" s="64" t="s">
        <v>21</v>
      </c>
      <c r="Q23" s="61">
        <f t="shared" si="0"/>
        <v>4.280000000000001</v>
      </c>
      <c r="R23" s="10" t="s">
        <v>22</v>
      </c>
      <c r="T23" s="1">
        <v>4.83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f t="shared" si="1"/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3" ref="R24:R30">H24-$Q$4</f>
        <v>0.3499999999999943</v>
      </c>
      <c r="T24" s="1">
        <v>3.94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f t="shared" si="1"/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3"/>
        <v>0.21999999999999886</v>
      </c>
      <c r="T25" s="1">
        <v>5.13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f t="shared" si="1"/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3"/>
        <v>0.18000000000000682</v>
      </c>
      <c r="T26" s="1">
        <v>5.01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f t="shared" si="1"/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3"/>
        <v>0.1599999999999966</v>
      </c>
      <c r="T27" s="1">
        <v>5.2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f t="shared" si="1"/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3"/>
        <v>0.19999999999998863</v>
      </c>
      <c r="T28" s="1">
        <v>5.38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f t="shared" si="1"/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3"/>
        <v>0.06999999999999318</v>
      </c>
      <c r="T29" s="1">
        <v>5.68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3"/>
        <v>0.060000000000002274</v>
      </c>
      <c r="T30" s="6">
        <f>H30-Q4</f>
        <v>0.060000000000002274</v>
      </c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21</v>
      </c>
      <c r="I31" s="59" t="s">
        <v>21</v>
      </c>
      <c r="J31" s="58" t="s">
        <v>21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22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4" ref="R32:R42">H32-$Q$4</f>
        <v>-0.05000000000001137</v>
      </c>
      <c r="T32" s="6">
        <f aca="true" t="shared" si="5" ref="T32:T42">H32-$Q$4</f>
        <v>-0.05000000000001137</v>
      </c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4"/>
        <v>-0.2400000000000091</v>
      </c>
      <c r="T33" s="6">
        <f t="shared" si="5"/>
        <v>-0.2400000000000091</v>
      </c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4"/>
        <v>-0.5300000000000011</v>
      </c>
      <c r="T34" s="6">
        <f t="shared" si="5"/>
        <v>-0.5300000000000011</v>
      </c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4"/>
        <v>-0.15000000000000568</v>
      </c>
      <c r="T35" s="6">
        <f t="shared" si="5"/>
        <v>-0.15000000000000568</v>
      </c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4"/>
        <v>-0.05000000000001137</v>
      </c>
      <c r="T36" s="6">
        <f t="shared" si="5"/>
        <v>-0.05000000000001137</v>
      </c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4"/>
        <v>-0.28999999999999204</v>
      </c>
      <c r="T37" s="6">
        <f t="shared" si="5"/>
        <v>-0.28999999999999204</v>
      </c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4"/>
        <v>-0.13999999999998636</v>
      </c>
      <c r="T38" s="6">
        <f t="shared" si="5"/>
        <v>-0.13999999999998636</v>
      </c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4"/>
        <v>-0.3100000000000023</v>
      </c>
      <c r="T39" s="6">
        <f t="shared" si="5"/>
        <v>-0.3100000000000023</v>
      </c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4"/>
        <v>-0.3499999999999943</v>
      </c>
      <c r="T40" s="6">
        <f t="shared" si="5"/>
        <v>-0.3499999999999943</v>
      </c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4"/>
        <v>-0.19999999999998863</v>
      </c>
      <c r="T41" s="6">
        <f t="shared" si="5"/>
        <v>-0.19999999999998863</v>
      </c>
      <c r="AO41" s="19"/>
      <c r="AP41" s="20"/>
    </row>
    <row r="42" spans="1:42" ht="18" customHeight="1">
      <c r="A42" s="66">
        <v>2543</v>
      </c>
      <c r="B42" s="59">
        <f>161+4.92</f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f>161-0.4</f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4"/>
        <v>-0.4000000000000057</v>
      </c>
      <c r="T42" s="6">
        <f t="shared" si="5"/>
        <v>-0.4000000000000057</v>
      </c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f>T43+Q4</f>
        <v>166.45</v>
      </c>
      <c r="F43" s="77">
        <v>694</v>
      </c>
      <c r="G43" s="78">
        <v>37560</v>
      </c>
      <c r="H43" s="75">
        <f>Q4-R43</f>
        <v>161.33</v>
      </c>
      <c r="I43" s="57">
        <v>1.225</v>
      </c>
      <c r="J43" s="69">
        <v>37376</v>
      </c>
      <c r="K43" s="76">
        <f aca="true" t="shared" si="6" ref="K43:K48">U43+$Q$4</f>
        <v>160.7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7" ref="Q43:Q58">B43-$Q$4</f>
        <v>5.560000000000002</v>
      </c>
      <c r="R43" s="6">
        <v>-0.3300000000000125</v>
      </c>
      <c r="T43" s="6">
        <v>5.449999999999989</v>
      </c>
      <c r="U43" s="65">
        <v>-0.30000000000001137</v>
      </c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f>T44+$Q$4</f>
        <v>166.72</v>
      </c>
      <c r="F44" s="57">
        <v>1002.4</v>
      </c>
      <c r="G44" s="84">
        <v>37156</v>
      </c>
      <c r="H44" s="75">
        <f>Q4-R44</f>
        <v>161.18</v>
      </c>
      <c r="I44" s="57">
        <v>3.8</v>
      </c>
      <c r="J44" s="69">
        <v>36953</v>
      </c>
      <c r="K44" s="83">
        <f t="shared" si="6"/>
        <v>160.83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7"/>
        <v>5.8799999999999955</v>
      </c>
      <c r="R44" s="6">
        <v>-0.18000000000000682</v>
      </c>
      <c r="T44" s="6">
        <v>5.72</v>
      </c>
      <c r="U44" s="65">
        <v>-0.1699999999999875</v>
      </c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f>T45+$Q$4</f>
        <v>165.1</v>
      </c>
      <c r="F45" s="57">
        <v>475</v>
      </c>
      <c r="G45" s="84">
        <v>37150</v>
      </c>
      <c r="H45" s="75">
        <f>Q4-R45</f>
        <v>161.45</v>
      </c>
      <c r="I45" s="57">
        <v>0.75</v>
      </c>
      <c r="J45" s="69">
        <v>36975</v>
      </c>
      <c r="K45" s="83">
        <f t="shared" si="6"/>
        <v>160.56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7"/>
        <v>4.280000000000001</v>
      </c>
      <c r="R45" s="6">
        <v>-0.44999999999998863</v>
      </c>
      <c r="T45" s="6">
        <v>4.099999999999994</v>
      </c>
      <c r="U45" s="65">
        <v>-0.4399999999999977</v>
      </c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f>T46+$Q$4</f>
        <v>164.37</v>
      </c>
      <c r="F46" s="57">
        <v>396.93</v>
      </c>
      <c r="G46" s="84">
        <v>38253</v>
      </c>
      <c r="H46" s="83">
        <f>Q4-R46</f>
        <v>161.45</v>
      </c>
      <c r="I46" s="57">
        <v>0.77</v>
      </c>
      <c r="J46" s="84">
        <v>38042</v>
      </c>
      <c r="K46" s="83">
        <f t="shared" si="6"/>
        <v>160.55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7"/>
        <v>3.4199999999999875</v>
      </c>
      <c r="R46" s="6">
        <v>-0.44999999999998863</v>
      </c>
      <c r="T46" s="6">
        <v>3.37</v>
      </c>
      <c r="U46" s="65">
        <v>-0.44999999999998863</v>
      </c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f>T47+$Q$4</f>
        <v>166.19</v>
      </c>
      <c r="F47" s="57">
        <v>770.25</v>
      </c>
      <c r="G47" s="69">
        <v>38627</v>
      </c>
      <c r="H47" s="83">
        <f>Q4-R47</f>
        <v>161.45</v>
      </c>
      <c r="I47" s="57">
        <v>0.75</v>
      </c>
      <c r="J47" s="84">
        <v>38478</v>
      </c>
      <c r="K47" s="83">
        <f t="shared" si="6"/>
        <v>160.55</v>
      </c>
      <c r="L47" s="57">
        <v>0.75</v>
      </c>
      <c r="M47" s="84">
        <v>38478</v>
      </c>
      <c r="N47" s="75">
        <v>1477.868</v>
      </c>
      <c r="O47" s="87">
        <f aca="true" t="shared" si="8" ref="O47:O58">+N47*0.0317097</f>
        <v>46.862750919599996</v>
      </c>
      <c r="Q47" s="61">
        <f t="shared" si="7"/>
        <v>5.430000000000007</v>
      </c>
      <c r="R47" s="6">
        <v>-0.44999999999998863</v>
      </c>
      <c r="T47" s="6">
        <v>5.19</v>
      </c>
      <c r="U47" s="65">
        <v>-0.44999999999998863</v>
      </c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f>T48+$Q$4</f>
        <v>165.98</v>
      </c>
      <c r="F48" s="57">
        <v>835.2</v>
      </c>
      <c r="G48" s="84">
        <v>38984</v>
      </c>
      <c r="H48" s="75">
        <f>Q4-R48</f>
        <v>161.58</v>
      </c>
      <c r="I48" s="57">
        <v>1.1</v>
      </c>
      <c r="J48" s="84">
        <v>38414</v>
      </c>
      <c r="K48" s="83">
        <f t="shared" si="6"/>
        <v>160.45</v>
      </c>
      <c r="L48" s="57">
        <v>1.25</v>
      </c>
      <c r="M48" s="84">
        <v>38428</v>
      </c>
      <c r="N48" s="75">
        <v>2706</v>
      </c>
      <c r="O48" s="87">
        <f t="shared" si="8"/>
        <v>85.8064482</v>
      </c>
      <c r="Q48" s="61">
        <f t="shared" si="7"/>
        <v>5</v>
      </c>
      <c r="R48" s="6">
        <v>-0.5800000000000125</v>
      </c>
      <c r="T48" s="6">
        <v>4.97999999999999</v>
      </c>
      <c r="U48" s="65">
        <v>-0.5500000000000114</v>
      </c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8"/>
        <v>32.823978858000004</v>
      </c>
      <c r="Q49" s="61">
        <f t="shared" si="7"/>
        <v>3.009999999999991</v>
      </c>
      <c r="R49" s="6">
        <f aca="true" t="shared" si="9" ref="R49:R59">H49-$Q$4</f>
        <v>-0.5800000000000125</v>
      </c>
      <c r="T49" s="6">
        <f aca="true" t="shared" si="10" ref="T49:T59">H49-$Q$4</f>
        <v>-0.5800000000000125</v>
      </c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8"/>
        <v>27.715229091</v>
      </c>
      <c r="Q50" s="61">
        <f t="shared" si="7"/>
        <v>3.009999999999991</v>
      </c>
      <c r="R50" s="6">
        <f t="shared" si="9"/>
        <v>-0.46999999999999886</v>
      </c>
      <c r="T50" s="6">
        <f t="shared" si="10"/>
        <v>-0.46999999999999886</v>
      </c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8"/>
        <v>23.633239409999998</v>
      </c>
      <c r="Q51" s="61">
        <f t="shared" si="7"/>
        <v>2.5</v>
      </c>
      <c r="R51" s="6">
        <f t="shared" si="9"/>
        <v>-0.4099999999999966</v>
      </c>
      <c r="T51" s="6">
        <f t="shared" si="10"/>
        <v>-0.4099999999999966</v>
      </c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8"/>
        <v>47.142493893</v>
      </c>
      <c r="Q52" s="72">
        <f t="shared" si="7"/>
        <v>3.8899999999999864</v>
      </c>
      <c r="R52" s="6">
        <f t="shared" si="9"/>
        <v>-0.5999999999999943</v>
      </c>
      <c r="T52" s="96">
        <f t="shared" si="10"/>
        <v>-0.5999999999999943</v>
      </c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8"/>
        <v>130.845003498</v>
      </c>
      <c r="Q53" s="73">
        <f t="shared" si="7"/>
        <v>6.050000000000011</v>
      </c>
      <c r="R53" s="6">
        <f t="shared" si="9"/>
        <v>-0.2599999999999909</v>
      </c>
      <c r="T53" s="96">
        <f t="shared" si="10"/>
        <v>-0.2599999999999909</v>
      </c>
    </row>
    <row r="54" spans="1:20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8"/>
        <v>47.560744836000005</v>
      </c>
      <c r="Q54" s="72">
        <f t="shared" si="7"/>
        <v>4.560000000000002</v>
      </c>
      <c r="R54" s="1">
        <f t="shared" si="9"/>
        <v>-0.12000000000000455</v>
      </c>
      <c r="T54" s="1">
        <f t="shared" si="10"/>
        <v>-0.12000000000000455</v>
      </c>
    </row>
    <row r="55" spans="1:20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8"/>
        <v>32.001112143</v>
      </c>
      <c r="Q55" s="1">
        <f t="shared" si="7"/>
        <v>3.539999999999992</v>
      </c>
      <c r="R55" s="1">
        <f t="shared" si="9"/>
        <v>-0.22999999999998977</v>
      </c>
      <c r="T55" s="1">
        <f t="shared" si="10"/>
        <v>-0.22999999999998977</v>
      </c>
    </row>
    <row r="56" spans="1:20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8"/>
        <v>32.149513539</v>
      </c>
      <c r="Q56" s="1">
        <f t="shared" si="7"/>
        <v>3.3600000000000136</v>
      </c>
      <c r="R56" s="1">
        <f t="shared" si="9"/>
        <v>-0.38999999999998636</v>
      </c>
      <c r="T56" s="1">
        <f t="shared" si="10"/>
        <v>-0.38999999999998636</v>
      </c>
    </row>
    <row r="57" spans="1:20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8"/>
        <v>9.043923537</v>
      </c>
      <c r="Q57" s="1">
        <f t="shared" si="7"/>
        <v>2.1100000000000136</v>
      </c>
      <c r="R57" s="1">
        <f t="shared" si="9"/>
        <v>-0.5999999999999943</v>
      </c>
      <c r="T57" s="1">
        <f t="shared" si="10"/>
        <v>-0.5999999999999943</v>
      </c>
    </row>
    <row r="58" spans="1:20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8"/>
        <v>38.538066797999996</v>
      </c>
      <c r="Q58" s="1">
        <f t="shared" si="7"/>
        <v>3.6200000000000045</v>
      </c>
      <c r="R58" s="1">
        <f t="shared" si="9"/>
        <v>-0.7700000000000102</v>
      </c>
      <c r="T58" s="1">
        <f t="shared" si="10"/>
        <v>-0.7700000000000102</v>
      </c>
    </row>
    <row r="59" spans="1:20" ht="18" customHeight="1">
      <c r="A59" s="90">
        <v>2560</v>
      </c>
      <c r="B59" s="91">
        <v>165.98</v>
      </c>
      <c r="C59" s="92">
        <v>729</v>
      </c>
      <c r="D59" s="97">
        <v>43380</v>
      </c>
      <c r="E59" s="53">
        <v>165.382</v>
      </c>
      <c r="F59" s="92">
        <v>609.1</v>
      </c>
      <c r="G59" s="98">
        <v>43380</v>
      </c>
      <c r="H59" s="99">
        <v>160.44</v>
      </c>
      <c r="I59" s="100">
        <v>3.5</v>
      </c>
      <c r="J59" s="101">
        <v>43151</v>
      </c>
      <c r="K59" s="53">
        <v>160.457</v>
      </c>
      <c r="L59" s="92">
        <v>3.9</v>
      </c>
      <c r="M59" s="98">
        <v>43150</v>
      </c>
      <c r="N59" s="91">
        <v>2213.38</v>
      </c>
      <c r="O59" s="94">
        <v>70.19</v>
      </c>
      <c r="Q59" s="1">
        <v>4.97999999999999</v>
      </c>
      <c r="R59" s="1">
        <f t="shared" si="9"/>
        <v>-0.5600000000000023</v>
      </c>
      <c r="T59" s="1">
        <f t="shared" si="10"/>
        <v>-0.5600000000000023</v>
      </c>
    </row>
    <row r="60" spans="1:20" ht="18" customHeight="1">
      <c r="A60" s="90">
        <v>2561</v>
      </c>
      <c r="B60" s="91">
        <v>163.79</v>
      </c>
      <c r="C60" s="92">
        <v>284.9</v>
      </c>
      <c r="D60" s="97">
        <v>43763</v>
      </c>
      <c r="E60" s="53">
        <v>163.684</v>
      </c>
      <c r="F60" s="92">
        <v>272.8</v>
      </c>
      <c r="G60" s="97">
        <v>43763</v>
      </c>
      <c r="H60" s="93">
        <v>160.37</v>
      </c>
      <c r="I60" s="92">
        <v>1.41</v>
      </c>
      <c r="J60" s="97">
        <v>43541</v>
      </c>
      <c r="K60" s="53">
        <v>160.38</v>
      </c>
      <c r="L60" s="92">
        <v>1.54</v>
      </c>
      <c r="M60" s="98">
        <v>43540</v>
      </c>
      <c r="N60" s="91">
        <v>1357.98</v>
      </c>
      <c r="O60" s="94">
        <v>43.06</v>
      </c>
      <c r="Q60" s="1">
        <v>2.79</v>
      </c>
      <c r="R60" s="1">
        <v>-0.63</v>
      </c>
      <c r="T60" s="1">
        <v>-0.63</v>
      </c>
    </row>
    <row r="61" spans="1:20" ht="18" customHeight="1">
      <c r="A61" s="90">
        <v>2562</v>
      </c>
      <c r="B61" s="91">
        <v>164.6</v>
      </c>
      <c r="C61" s="92">
        <v>355</v>
      </c>
      <c r="D61" s="69">
        <v>44077</v>
      </c>
      <c r="E61" s="53">
        <v>164.55</v>
      </c>
      <c r="F61" s="92">
        <v>348.75</v>
      </c>
      <c r="G61" s="69">
        <v>44077</v>
      </c>
      <c r="H61" s="93">
        <v>160.04</v>
      </c>
      <c r="I61" s="92">
        <v>0.04</v>
      </c>
      <c r="J61" s="103">
        <v>43921</v>
      </c>
      <c r="K61" s="53">
        <v>160.04</v>
      </c>
      <c r="L61" s="92">
        <v>0.04</v>
      </c>
      <c r="M61" s="98">
        <v>43921</v>
      </c>
      <c r="N61" s="91">
        <v>463.8</v>
      </c>
      <c r="O61" s="94">
        <v>14.71</v>
      </c>
      <c r="Q61" s="6">
        <v>3.6</v>
      </c>
      <c r="R61" s="1">
        <v>-0.96</v>
      </c>
      <c r="T61" s="1">
        <v>-0.96</v>
      </c>
    </row>
    <row r="62" spans="1:15" ht="18" customHeight="1">
      <c r="A62" s="90"/>
      <c r="B62" s="91"/>
      <c r="C62" s="92"/>
      <c r="D62" s="97"/>
      <c r="E62" s="53"/>
      <c r="F62" s="92"/>
      <c r="G62" s="102"/>
      <c r="H62" s="93"/>
      <c r="I62" s="92"/>
      <c r="J62" s="103"/>
      <c r="K62" s="53"/>
      <c r="L62" s="92"/>
      <c r="M62" s="102"/>
      <c r="N62" s="91"/>
      <c r="O62" s="94"/>
    </row>
    <row r="63" spans="1:15" ht="18" customHeight="1">
      <c r="A63" s="90"/>
      <c r="B63" s="91"/>
      <c r="C63" s="92"/>
      <c r="D63" s="97"/>
      <c r="E63" s="53"/>
      <c r="F63" s="92"/>
      <c r="G63" s="102"/>
      <c r="H63" s="99"/>
      <c r="I63" s="100"/>
      <c r="J63" s="104"/>
      <c r="K63" s="53"/>
      <c r="L63" s="92"/>
      <c r="M63" s="102"/>
      <c r="N63" s="91"/>
      <c r="O63" s="94"/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23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2010-12-01T07:19:03Z</cp:lastPrinted>
  <dcterms:created xsi:type="dcterms:W3CDTF">1994-01-31T08:04:27Z</dcterms:created>
  <dcterms:modified xsi:type="dcterms:W3CDTF">2020-06-08T07:50:37Z</dcterms:modified>
  <cp:category/>
  <cp:version/>
  <cp:contentType/>
  <cp:contentStatus/>
</cp:coreProperties>
</file>