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<sst xmlns="http://schemas.openxmlformats.org/spreadsheetml/2006/main" count="50" uniqueCount="25">
  <si>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</si>
  <si>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</si>
  <si>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</si>
  <si>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</si>
  <si>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</si>
  <si>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</si>
  <si>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</si>
  <si>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</si>
  <si>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</si>
  <si>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</si>
  <si>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</si>
  <si>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</si>
  <si>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</si>
  <si>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</si>
  <si>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</si>
  <si>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</si>
  <si>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</si>
  <si>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</si>
  <si>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</si>
  <si>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</si>
  <si>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</si>
  <si>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</si>
  <si>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</si>
  <si>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</si>
  <si>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W.3A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</si>
</sst>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9" fillId="0" borderId="8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W.3A แม่น้ำวัง อ.เถิน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W.3A'!$D$36:$O$36</c:f>
              <c:numCache/>
            </c:numRef>
          </c:xVal>
          <c:yVal>
            <c:numRef>
              <c:f>'Return W.3A'!$D$37:$O$37</c:f>
              <c:numCache/>
            </c:numRef>
          </c:yVal>
          <c:smooth val="0"/>
        </c:ser>
        <c:axId val="40292758"/>
        <c:axId val="27090503"/>
      </c:scatterChart>
      <c:valAx>
        <c:axId val="4029275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090503"/>
        <c:crossesAt val="10"/>
        <c:crossBetween val="midCat"/>
        <c:dispUnits/>
        <c:majorUnit val="10"/>
      </c:valAx>
      <c:valAx>
        <c:axId val="27090503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0292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9" sqref="V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COUNT(J41:J92)</f>
        <v>52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AVERAGE(J41:J92)</f>
        <v>568.6557692307692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(VAR(J41:J92))</f>
        <v>96016.44084841634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2510</v>
      </c>
      <c r="B6" s="16">
        <v>1399</v>
      </c>
      <c r="C6" s="17">
        <v>2539</v>
      </c>
      <c r="D6" s="18">
        <v>336.7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STDEV(J41:J92)</f>
        <v>309.865197865808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2511</v>
      </c>
      <c r="B7" s="16">
        <v>215</v>
      </c>
      <c r="C7" s="17">
        <v>2540</v>
      </c>
      <c r="D7" s="18">
        <v>303.6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2512</v>
      </c>
      <c r="B8" s="16">
        <v>945</v>
      </c>
      <c r="C8" s="17">
        <v>2541</v>
      </c>
      <c r="D8" s="18">
        <v>290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2513</v>
      </c>
      <c r="B9" s="16">
        <v>1098</v>
      </c>
      <c r="C9" s="17">
        <v>2542</v>
      </c>
      <c r="D9" s="18">
        <v>650.6</v>
      </c>
      <c r="E9" s="20"/>
      <c r="F9" s="20"/>
      <c r="U9" s="2" t="s">
        <v>17</v>
      </c>
      <c r="V9" s="21">
        <f>+B80</f>
        <v>0.549339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2514</v>
      </c>
      <c r="B10" s="16">
        <v>922</v>
      </c>
      <c r="C10" s="17">
        <v>2543</v>
      </c>
      <c r="D10" s="18">
        <v>519.8</v>
      </c>
      <c r="E10" s="22"/>
      <c r="F10" s="23"/>
      <c r="U10" s="2" t="s">
        <v>18</v>
      </c>
      <c r="V10" s="21">
        <f>+B81</f>
        <v>1.163804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2515</v>
      </c>
      <c r="B11" s="16">
        <v>404</v>
      </c>
      <c r="C11" s="17">
        <v>2544</v>
      </c>
      <c r="D11" s="18">
        <v>738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2516</v>
      </c>
      <c r="B12" s="16">
        <v>1254</v>
      </c>
      <c r="C12" s="17">
        <v>2545</v>
      </c>
      <c r="D12" s="18">
        <v>1127.2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2517</v>
      </c>
      <c r="B13" s="16">
        <v>738</v>
      </c>
      <c r="C13" s="17">
        <v>2546</v>
      </c>
      <c r="D13" s="18">
        <v>505.6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2518</v>
      </c>
      <c r="B14" s="16">
        <v>672</v>
      </c>
      <c r="C14" s="17">
        <v>2547</v>
      </c>
      <c r="D14" s="18">
        <v>405.4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2519</v>
      </c>
      <c r="B15" s="16">
        <v>833</v>
      </c>
      <c r="C15" s="17">
        <v>2548</v>
      </c>
      <c r="D15" s="18">
        <v>836.4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2520</v>
      </c>
      <c r="B16" s="16">
        <v>817</v>
      </c>
      <c r="C16" s="17">
        <v>2549</v>
      </c>
      <c r="D16" s="18">
        <v>840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2121</v>
      </c>
      <c r="B17" s="16">
        <v>762</v>
      </c>
      <c r="C17" s="17">
        <v>2550</v>
      </c>
      <c r="D17" s="27">
        <v>398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2522</v>
      </c>
      <c r="B18" s="16">
        <v>466</v>
      </c>
      <c r="C18" s="17">
        <v>2551</v>
      </c>
      <c r="D18" s="27">
        <v>329.8</v>
      </c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2523</v>
      </c>
      <c r="B19" s="16">
        <v>647</v>
      </c>
      <c r="C19" s="17">
        <v>2552</v>
      </c>
      <c r="D19" s="18">
        <v>210</v>
      </c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2524</v>
      </c>
      <c r="B20" s="29">
        <v>502</v>
      </c>
      <c r="C20" s="17">
        <v>2553</v>
      </c>
      <c r="D20" s="18">
        <v>530.5</v>
      </c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2525</v>
      </c>
      <c r="B21" s="29">
        <v>214</v>
      </c>
      <c r="C21" s="17">
        <v>2554</v>
      </c>
      <c r="D21" s="18">
        <v>1352.75</v>
      </c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2526</v>
      </c>
      <c r="B22" s="16">
        <v>365</v>
      </c>
      <c r="C22" s="17">
        <v>2555</v>
      </c>
      <c r="D22" s="18">
        <v>830.2</v>
      </c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2527</v>
      </c>
      <c r="B23" s="16">
        <v>314.5</v>
      </c>
      <c r="C23" s="17">
        <v>2556</v>
      </c>
      <c r="D23" s="27">
        <v>510.3</v>
      </c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2528</v>
      </c>
      <c r="B24" s="16">
        <v>301.8</v>
      </c>
      <c r="C24" s="17">
        <v>2557</v>
      </c>
      <c r="D24" s="27">
        <v>450</v>
      </c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2529</v>
      </c>
      <c r="B25" s="16">
        <v>377.1</v>
      </c>
      <c r="C25" s="17">
        <v>2558</v>
      </c>
      <c r="D25" s="76">
        <v>235.15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2530</v>
      </c>
      <c r="B26" s="16">
        <v>447.5</v>
      </c>
      <c r="C26" s="17">
        <v>2559</v>
      </c>
      <c r="D26" s="30">
        <v>656.1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2531</v>
      </c>
      <c r="B27" s="29">
        <v>351</v>
      </c>
      <c r="C27" s="17">
        <v>2560</v>
      </c>
      <c r="D27" s="30">
        <v>729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2532</v>
      </c>
      <c r="B28" s="29">
        <v>365</v>
      </c>
      <c r="C28" s="17">
        <v>2561</v>
      </c>
      <c r="D28" s="31">
        <v>284.9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2533</v>
      </c>
      <c r="B29" s="32">
        <v>171.2</v>
      </c>
      <c r="C29" s="17"/>
      <c r="D29" s="33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2534</v>
      </c>
      <c r="B30" s="34">
        <v>282</v>
      </c>
      <c r="C30" s="17"/>
      <c r="D30" s="33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2535</v>
      </c>
      <c r="B31" s="29">
        <v>263.4</v>
      </c>
      <c r="C31" s="17"/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2536</v>
      </c>
      <c r="B32" s="16">
        <v>170.4</v>
      </c>
      <c r="C32" s="17"/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2537</v>
      </c>
      <c r="B33" s="16">
        <v>637.2</v>
      </c>
      <c r="C33" s="17"/>
      <c r="D33" s="38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1">
        <v>2538</v>
      </c>
      <c r="B34" s="42">
        <v>566</v>
      </c>
      <c r="C34" s="43"/>
      <c r="D34" s="44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5"/>
      <c r="C35" s="45"/>
      <c r="D35" s="45"/>
      <c r="E35" s="1"/>
      <c r="F35" s="2"/>
      <c r="S35" s="26"/>
      <c r="T35" s="46"/>
      <c r="U35" s="46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47"/>
      <c r="C36" s="48" t="s">
        <v>10</v>
      </c>
      <c r="D36" s="49">
        <v>2</v>
      </c>
      <c r="E36" s="50">
        <v>3</v>
      </c>
      <c r="F36" s="50">
        <v>4</v>
      </c>
      <c r="G36" s="50">
        <v>5</v>
      </c>
      <c r="H36" s="50">
        <v>6</v>
      </c>
      <c r="I36" s="50">
        <v>10</v>
      </c>
      <c r="J36" s="50">
        <v>20</v>
      </c>
      <c r="K36" s="50">
        <v>25</v>
      </c>
      <c r="L36" s="50">
        <v>50</v>
      </c>
      <c r="M36" s="50">
        <v>100</v>
      </c>
      <c r="N36" s="50">
        <v>200</v>
      </c>
      <c r="O36" s="50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47"/>
      <c r="C37" s="51" t="s">
        <v>2</v>
      </c>
      <c r="D37" s="52">
        <f aca="true" t="shared" si="1" ref="D37:O37">ROUND((((-LN(-LN(1-1/D36)))+$B$83*$B$84)/$B$83),2)</f>
        <v>519.98</v>
      </c>
      <c r="E37" s="51">
        <f t="shared" si="1"/>
        <v>662.74</v>
      </c>
      <c r="F37" s="53">
        <f t="shared" si="1"/>
        <v>754.12</v>
      </c>
      <c r="G37" s="53">
        <f t="shared" si="1"/>
        <v>821.76</v>
      </c>
      <c r="H37" s="53">
        <f t="shared" si="1"/>
        <v>875.55</v>
      </c>
      <c r="I37" s="53">
        <f t="shared" si="1"/>
        <v>1021.56</v>
      </c>
      <c r="J37" s="53">
        <f t="shared" si="1"/>
        <v>1213.21</v>
      </c>
      <c r="K37" s="53">
        <f t="shared" si="1"/>
        <v>1274.01</v>
      </c>
      <c r="L37" s="53">
        <f t="shared" si="1"/>
        <v>1461.29</v>
      </c>
      <c r="M37" s="53">
        <f t="shared" si="1"/>
        <v>1647.19</v>
      </c>
      <c r="N37" s="53">
        <f t="shared" si="1"/>
        <v>1832.41</v>
      </c>
      <c r="O37" s="53">
        <f t="shared" si="1"/>
        <v>2076.78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7"/>
      <c r="C38" s="54"/>
      <c r="D38" s="55" t="s">
        <v>11</v>
      </c>
      <c r="E38" s="56"/>
      <c r="F38" s="57" t="s">
        <v>19</v>
      </c>
      <c r="G38" s="57"/>
      <c r="H38" s="57"/>
      <c r="I38" s="57"/>
      <c r="J38" s="57"/>
      <c r="K38" s="57"/>
      <c r="L38" s="57"/>
      <c r="M38" s="58"/>
      <c r="N38" s="58"/>
      <c r="O38" s="59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21.75">
      <c r="A39" s="26"/>
      <c r="B39" s="47"/>
      <c r="C39" s="47"/>
      <c r="D39" s="47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47"/>
      <c r="C41" s="47"/>
      <c r="D41" s="47"/>
      <c r="E41" s="23"/>
      <c r="G41" s="61" t="s">
        <v>21</v>
      </c>
      <c r="I41" s="26">
        <v>2510</v>
      </c>
      <c r="J41" s="25">
        <v>1399</v>
      </c>
      <c r="K41" s="26"/>
      <c r="S41" s="26"/>
      <c r="Y41" s="6"/>
      <c r="Z41" s="6"/>
      <c r="AA41" s="6"/>
      <c r="AB41" s="6"/>
    </row>
    <row r="42" spans="1:28" ht="21.75">
      <c r="A42" s="24"/>
      <c r="B42" s="45"/>
      <c r="C42" s="45"/>
      <c r="D42" s="45"/>
      <c r="E42" s="1"/>
      <c r="I42" s="26">
        <v>2511</v>
      </c>
      <c r="J42" s="25">
        <v>215</v>
      </c>
      <c r="K42" s="26"/>
      <c r="S42" s="26"/>
      <c r="Y42" s="6"/>
      <c r="Z42" s="6"/>
      <c r="AA42" s="6"/>
      <c r="AB42" s="6"/>
    </row>
    <row r="43" spans="1:28" ht="21.75">
      <c r="A43" s="24"/>
      <c r="B43" s="62"/>
      <c r="C43" s="62"/>
      <c r="D43" s="62"/>
      <c r="E43" s="1"/>
      <c r="I43" s="26">
        <v>2512</v>
      </c>
      <c r="J43" s="25">
        <v>945</v>
      </c>
      <c r="K43" s="26"/>
      <c r="S43" s="26"/>
      <c r="Y43" s="6"/>
      <c r="Z43" s="6"/>
      <c r="AA43" s="6"/>
      <c r="AB43" s="6"/>
    </row>
    <row r="44" spans="1:28" ht="21.75">
      <c r="A44" s="24"/>
      <c r="B44" s="45"/>
      <c r="C44" s="45"/>
      <c r="D44" s="45"/>
      <c r="E44" s="1"/>
      <c r="I44" s="26">
        <v>2513</v>
      </c>
      <c r="J44" s="25">
        <v>1098</v>
      </c>
      <c r="K44" s="26"/>
      <c r="S44" s="26"/>
      <c r="Y44" s="6"/>
      <c r="Z44" s="6"/>
      <c r="AA44" s="6"/>
      <c r="AB44" s="6"/>
    </row>
    <row r="45" spans="1:28" ht="21.75">
      <c r="A45" s="24"/>
      <c r="B45" s="45"/>
      <c r="C45" s="45"/>
      <c r="D45" s="45"/>
      <c r="E45" s="63"/>
      <c r="I45" s="26">
        <v>2514</v>
      </c>
      <c r="J45" s="25">
        <v>922</v>
      </c>
      <c r="K45" s="26"/>
      <c r="S45" s="26"/>
      <c r="Y45" s="6"/>
      <c r="Z45" s="6"/>
      <c r="AA45" s="6"/>
      <c r="AB45" s="6"/>
    </row>
    <row r="46" spans="1:28" ht="21.75">
      <c r="A46" s="64"/>
      <c r="B46" s="65"/>
      <c r="C46" s="65"/>
      <c r="D46" s="65"/>
      <c r="E46" s="63"/>
      <c r="I46" s="26">
        <v>2515</v>
      </c>
      <c r="J46" s="25">
        <v>404</v>
      </c>
      <c r="K46" s="26"/>
      <c r="S46" s="26"/>
      <c r="Y46" s="6"/>
      <c r="Z46" s="6"/>
      <c r="AA46" s="6"/>
      <c r="AB46" s="6"/>
    </row>
    <row r="47" spans="1:28" ht="21.75">
      <c r="A47" s="64"/>
      <c r="B47" s="65"/>
      <c r="C47" s="65"/>
      <c r="D47" s="65"/>
      <c r="E47" s="63"/>
      <c r="I47" s="26">
        <v>2516</v>
      </c>
      <c r="J47" s="25">
        <v>1254</v>
      </c>
      <c r="K47" s="26"/>
      <c r="S47" s="26"/>
      <c r="Y47" s="6"/>
      <c r="Z47" s="6"/>
      <c r="AA47" s="6"/>
      <c r="AB47" s="6"/>
    </row>
    <row r="48" spans="1:28" ht="21.75">
      <c r="A48" s="64"/>
      <c r="B48" s="65"/>
      <c r="C48" s="65"/>
      <c r="D48" s="65"/>
      <c r="E48" s="63"/>
      <c r="I48" s="26">
        <v>2517</v>
      </c>
      <c r="J48" s="25">
        <v>738</v>
      </c>
      <c r="K48" s="26"/>
      <c r="S48" s="26"/>
      <c r="Y48" s="6"/>
      <c r="Z48" s="6"/>
      <c r="AA48" s="6"/>
      <c r="AB48" s="6"/>
    </row>
    <row r="49" spans="1:28" ht="21.75">
      <c r="A49" s="64"/>
      <c r="B49" s="65"/>
      <c r="C49" s="65"/>
      <c r="D49" s="65"/>
      <c r="E49" s="63"/>
      <c r="I49" s="26">
        <v>2518</v>
      </c>
      <c r="J49" s="25">
        <v>672</v>
      </c>
      <c r="K49" s="26"/>
      <c r="S49" s="26"/>
      <c r="Y49" s="6"/>
      <c r="Z49" s="6"/>
      <c r="AA49" s="6"/>
      <c r="AB49" s="6"/>
    </row>
    <row r="50" spans="1:28" ht="21.75">
      <c r="A50" s="64"/>
      <c r="B50" s="65"/>
      <c r="C50" s="65"/>
      <c r="D50" s="65"/>
      <c r="E50" s="63"/>
      <c r="I50" s="26">
        <v>2519</v>
      </c>
      <c r="J50" s="25">
        <v>833</v>
      </c>
      <c r="K50" s="26"/>
      <c r="S50" s="26"/>
      <c r="Y50" s="6"/>
      <c r="Z50" s="6"/>
      <c r="AA50" s="6"/>
      <c r="AB50" s="6"/>
    </row>
    <row r="51" spans="1:28" ht="21.75">
      <c r="A51" s="64"/>
      <c r="B51" s="65"/>
      <c r="C51" s="65"/>
      <c r="D51" s="65"/>
      <c r="E51" s="63"/>
      <c r="I51" s="26">
        <v>2520</v>
      </c>
      <c r="J51" s="25">
        <v>817</v>
      </c>
      <c r="K51" s="26"/>
      <c r="S51" s="26"/>
      <c r="Y51" s="6"/>
      <c r="Z51" s="6"/>
      <c r="AA51" s="6"/>
      <c r="AB51" s="6"/>
    </row>
    <row r="52" spans="1:28" ht="21.75">
      <c r="A52" s="64"/>
      <c r="B52" s="65"/>
      <c r="C52" s="65"/>
      <c r="D52" s="65"/>
      <c r="E52" s="63"/>
      <c r="I52" s="26">
        <v>2121</v>
      </c>
      <c r="J52" s="25">
        <v>762</v>
      </c>
      <c r="K52" s="26"/>
      <c r="S52" s="26"/>
      <c r="Y52" s="6"/>
      <c r="Z52" s="6"/>
      <c r="AA52" s="6"/>
      <c r="AB52" s="6"/>
    </row>
    <row r="53" spans="1:28" ht="21.75">
      <c r="A53" s="64"/>
      <c r="B53" s="65"/>
      <c r="C53" s="65"/>
      <c r="D53" s="65"/>
      <c r="E53" s="63"/>
      <c r="I53" s="26">
        <v>2522</v>
      </c>
      <c r="J53" s="25">
        <v>466</v>
      </c>
      <c r="K53" s="26"/>
      <c r="S53" s="26"/>
      <c r="Y53" s="6"/>
      <c r="Z53" s="6"/>
      <c r="AA53" s="6"/>
      <c r="AB53" s="6"/>
    </row>
    <row r="54" spans="1:28" ht="21.75">
      <c r="A54" s="64"/>
      <c r="B54" s="63"/>
      <c r="C54" s="63"/>
      <c r="D54" s="63"/>
      <c r="E54" s="63"/>
      <c r="I54" s="26">
        <v>2523</v>
      </c>
      <c r="J54" s="25">
        <v>647</v>
      </c>
      <c r="K54" s="26"/>
      <c r="S54" s="26"/>
      <c r="Y54" s="6"/>
      <c r="Z54" s="6"/>
      <c r="AA54" s="6"/>
      <c r="AB54" s="6"/>
    </row>
    <row r="55" spans="1:28" ht="21.75">
      <c r="A55" s="64"/>
      <c r="B55" s="63"/>
      <c r="C55" s="63"/>
      <c r="D55" s="63"/>
      <c r="E55" s="63"/>
      <c r="I55" s="26">
        <v>2524</v>
      </c>
      <c r="J55" s="25">
        <v>502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2525</v>
      </c>
      <c r="J56" s="26">
        <v>214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2526</v>
      </c>
      <c r="J57" s="26">
        <v>365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2527</v>
      </c>
      <c r="J58" s="26">
        <v>314.5</v>
      </c>
      <c r="K58" s="26"/>
      <c r="S58" s="26"/>
      <c r="Y58" s="6">
        <v>1</v>
      </c>
      <c r="Z58" s="6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2528</v>
      </c>
      <c r="J59" s="26">
        <v>301.8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2529</v>
      </c>
      <c r="J60" s="26">
        <v>377.1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2530</v>
      </c>
      <c r="J61" s="26">
        <v>447.5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2531</v>
      </c>
      <c r="J62" s="26">
        <v>351</v>
      </c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8"/>
      <c r="C63" s="68"/>
      <c r="D63" s="68"/>
      <c r="E63" s="68"/>
      <c r="F63" s="68"/>
      <c r="G63" s="7"/>
      <c r="H63" s="7"/>
      <c r="I63" s="26">
        <v>2532</v>
      </c>
      <c r="J63" s="69">
        <v>365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0"/>
      <c r="C64" s="70"/>
      <c r="D64" s="70"/>
      <c r="E64" s="70"/>
      <c r="F64" s="70"/>
      <c r="G64" s="46"/>
      <c r="H64" s="46"/>
      <c r="I64" s="26">
        <v>2533</v>
      </c>
      <c r="J64" s="71">
        <v>171.2</v>
      </c>
      <c r="K64" s="72"/>
      <c r="L64" s="46"/>
      <c r="M64" s="46"/>
      <c r="N64" s="46"/>
      <c r="O64" s="46"/>
      <c r="P64" s="46"/>
      <c r="Q64" s="46"/>
      <c r="R64" s="46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2534</v>
      </c>
      <c r="J65" s="26">
        <v>282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2535</v>
      </c>
      <c r="J66" s="26">
        <v>263.4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2536</v>
      </c>
      <c r="J67" s="26">
        <v>170.4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2537</v>
      </c>
      <c r="J68" s="26">
        <v>637.2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2538</v>
      </c>
      <c r="J69" s="26">
        <v>566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2539</v>
      </c>
      <c r="J70" s="26">
        <v>336.7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2540</v>
      </c>
      <c r="J71" s="26">
        <v>303.6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2541</v>
      </c>
      <c r="J72" s="26">
        <v>290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2542</v>
      </c>
      <c r="J73" s="26">
        <v>650.6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2543</v>
      </c>
      <c r="J74" s="26">
        <v>519.8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2544</v>
      </c>
      <c r="J75" s="26">
        <v>738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2545</v>
      </c>
      <c r="J76" s="26">
        <v>1127.2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2546</v>
      </c>
      <c r="J77" s="26">
        <v>505.6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10</v>
      </c>
      <c r="B78" s="1"/>
      <c r="C78" s="1"/>
      <c r="D78" s="1"/>
      <c r="E78" s="1"/>
      <c r="F78" s="1">
        <f>+A78+1</f>
        <v>11</v>
      </c>
      <c r="I78" s="26">
        <v>2547</v>
      </c>
      <c r="J78" s="26">
        <v>405.4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2548</v>
      </c>
      <c r="J79" s="26">
        <v>836.4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3">
        <f>IF($A$79&gt;=6,VLOOKUP($F$78,$X$3:$AC$38,$A$79-4),VLOOKUP($A$78,$X$3:$AC$38,$A$79+1))</f>
        <v>0.549339</v>
      </c>
      <c r="C80" s="73"/>
      <c r="D80" s="73"/>
      <c r="E80" s="73"/>
      <c r="I80" s="26">
        <v>2549</v>
      </c>
      <c r="J80" s="26">
        <v>840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3">
        <f>IF($A$79&gt;=6,VLOOKUP($F$78,$Y$58:$AD$97,$A$79-4),VLOOKUP($A$78,$Y$58:$AD$97,$A$79+1))</f>
        <v>1.163804</v>
      </c>
      <c r="C81" s="73"/>
      <c r="D81" s="73"/>
      <c r="E81" s="73"/>
      <c r="I81" s="26">
        <v>2550</v>
      </c>
      <c r="J81" s="26">
        <v>398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2551</v>
      </c>
      <c r="J82" s="26">
        <v>329.8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4">
        <f>B81/V6</f>
        <v>0.0037558396619422996</v>
      </c>
      <c r="C83" s="74"/>
      <c r="D83" s="74"/>
      <c r="E83" s="74"/>
      <c r="I83" s="26">
        <v>2552</v>
      </c>
      <c r="J83" s="67">
        <v>210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5">
        <f>V4-(B80/B83)</f>
        <v>422.3931357199675</v>
      </c>
      <c r="C84" s="74"/>
      <c r="D84" s="74"/>
      <c r="E84" s="74"/>
      <c r="I84" s="26">
        <v>2553</v>
      </c>
      <c r="J84" s="67">
        <v>530.5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2554</v>
      </c>
      <c r="J85" s="26">
        <v>1352.75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67">
        <v>2555</v>
      </c>
      <c r="J86" s="26">
        <v>830.2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2556</v>
      </c>
      <c r="J87" s="26">
        <v>510.3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2557</v>
      </c>
      <c r="J88" s="25">
        <v>450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67">
        <v>2558</v>
      </c>
      <c r="J89" s="25">
        <v>235.15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2559</v>
      </c>
      <c r="J90" s="26">
        <v>656.1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2560</v>
      </c>
      <c r="J91" s="67">
        <v>729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67">
        <v>2561</v>
      </c>
      <c r="J92" s="67">
        <v>284.9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2019-06-14T08:05:17Z</dcterms:modified>
  <cp:category/>
  <cp:version/>
  <cp:contentType/>
  <cp:contentStatus/>
</cp:coreProperties>
</file>