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0" windowWidth="7590" windowHeight="813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3A" sheetId="5" r:id="rId5"/>
  </sheets>
  <definedNames>
    <definedName name="_xlnm.Print_Area" localSheetId="3">'TOTAL-2'!$A$1:$I$34</definedName>
    <definedName name="_xlnm.Print_Area" localSheetId="4">'W3A'!$G$1:$O$34</definedName>
  </definedNames>
  <calcPr fullCalcOnLoad="1"/>
</workbook>
</file>

<file path=xl/sharedStrings.xml><?xml version="1.0" encoding="utf-8"?>
<sst xmlns="http://schemas.openxmlformats.org/spreadsheetml/2006/main" count="518" uniqueCount="148">
  <si>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</si>
  <si>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</si>
  <si>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</si>
  <si>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</si>
  <si>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</si>
  <si>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</si>
  <si>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</si>
  <si>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</si>
  <si>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</si>
  <si>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</si>
  <si>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</si>
  <si>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</si>
  <si>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</si>
  <si>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</si>
  <si>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</si>
  <si>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</si>
  <si>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</si>
  <si>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</si>
  <si>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</si>
  <si>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</si>
  <si>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</si>
  <si>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</si>
  <si>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YEAR99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</si>
  <si>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</si>
  <si>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</si>
  <si>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</si>
  <si>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</si>
  <si>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</si>
  <si>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</si>
  <si>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</si>
  <si>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</si>
  <si>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</si>
  <si>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</si>
  <si>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</si>
  <si>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</si>
  <si>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</si>
  <si>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</si>
  <si>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</si>
  <si>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</si>
  <si>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</si>
  <si>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</si>
  <si>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</si>
  <si>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</si>
  <si>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</si>
  <si>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</si>
  <si>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</si>
  <si>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</si>
  <si>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</si>
  <si>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</si>
  <si>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</si>
  <si>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</si>
  <si>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</si>
  <si>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</si>
  <si>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</si>
  <si>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</si>
  <si>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</si>
  <si>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</si>
  <si>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</si>
  <si>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</si>
  <si>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</si>
  <si>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</si>
  <si>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</si>
  <si>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</si>
  <si>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58-60</t>
  </si>
  <si>
    <t>61-63</t>
  </si>
  <si>
    <t>64 - 66</t>
  </si>
  <si>
    <t>67 - 69</t>
  </si>
  <si>
    <t>70-72</t>
  </si>
  <si>
    <t>73-75</t>
  </si>
  <si>
    <t>76-78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</si>
  <si>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</si>
  <si>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</si>
  <si>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</si>
  <si>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</si>
  <si>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</si>
  <si>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</si>
  <si>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</si>
  <si>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</si>
  <si>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</si>
  <si>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</si>
  <si>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</si>
  <si>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</si>
  <si>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</si>
  <si>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</si>
  <si>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</si>
  <si>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</si>
  <si>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</si>
  <si>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</si>
  <si>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</si>
  <si>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</si>
  <si>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</si>
  <si>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</si>
  <si>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64-66</t>
  </si>
  <si>
    <t>67-69</t>
  </si>
  <si>
    <t>88-90</t>
  </si>
  <si>
    <t>91-93</t>
  </si>
  <si>
    <t>94-96</t>
  </si>
  <si>
    <t xml:space="preserve"> 1-3</t>
  </si>
  <si>
    <t xml:space="preserve"> 4-6 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</si>
  <si>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</si>
  <si>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</si>
  <si>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</si>
  <si>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</si>
  <si>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</si>
  <si>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</si>
  <si>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</si>
  <si>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</si>
  <si>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 xml:space="preserve"> 4-6</t>
  </si>
  <si>
    <t xml:space="preserve"> 19-21</t>
  </si>
  <si>
    <t>52-24</t>
  </si>
  <si>
    <t>การคำนวณตะกอน สถานี   W.3A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</si>
  <si>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</si>
  <si>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</si>
  <si>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</si>
  <si>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</si>
  <si>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</si>
  <si>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</si>
  <si>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</si>
  <si>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</si>
  <si>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</si>
  <si>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</si>
  <si>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</si>
  <si>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</si>
  <si>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</si>
  <si>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</si>
  <si>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</si>
  <si>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</si>
  <si>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</si>
  <si>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</si>
  <si>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</si>
  <si>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</si>
  <si>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</si>
  <si>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</si>
  <si>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</si>
  <si>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มิ.ยไม่มีการสำรวจตะกอน</t>
  </si>
  <si>
    <t>ก.ค.ไม่มีการสำรวจตะกอน</t>
  </si>
  <si>
    <t>ม.คไม่มีการสำรวจตะกอน</t>
  </si>
  <si>
    <t xml:space="preserve">  </t>
  </si>
  <si>
    <t>เม.ยไม่มีการสำรวจตะกอน</t>
  </si>
  <si>
    <t>พ.ค.ไม่มีการสำรวจตะกอน</t>
  </si>
  <si>
    <t>A.Thoem</t>
  </si>
  <si>
    <t>Zero Gage 161.000 M. m.s.l.</t>
  </si>
  <si>
    <t xml:space="preserve">Station.....W.3A.................................. Water year…2007-2015.... </t>
  </si>
  <si>
    <r>
      <t>Drainage Area..............................8,985............................Km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</si>
  <si>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8,985 Km.</t>
    </r>
    <r>
      <rPr>
        <vertAlign val="superscript"/>
        <sz val="14"/>
        <rFont val="DilleniaUPC"/>
        <family val="1"/>
      </rPr>
      <t>2</t>
    </r>
  </si>
  <si>
    <t xml:space="preserve">Mae Nam Wang </t>
  </si>
  <si>
    <t>River..Mae Nam wang...............................................................................</t>
  </si>
  <si>
    <t>Station  W.3A  Water year 2017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</si>
</sst>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mmm\-yyyy"/>
    <numFmt numFmtId="199" formatCode="[$-41E]d\ mmmm\ yyyy"/>
    <numFmt numFmtId="200" formatCode="[$-107041E]d\ mmm\ yy;@"/>
    <numFmt numFmtId="201" formatCode="[$-101041E]d\ mmm\ yy;@"/>
    <numFmt numFmtId="202" formatCode="0.0000"/>
  </numFmts>
  <fonts count="7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8"/>
      <name val="JasmineUPC"/>
      <family val="1"/>
    </font>
    <font>
      <sz val="11"/>
      <name val="Arial"/>
      <family val="2"/>
    </font>
    <font>
      <sz val="14"/>
      <name val="CordiaUPC"/>
      <family val="1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JasmineUPC"/>
      <family val="1"/>
    </font>
    <font>
      <sz val="14"/>
      <name val="Agency FB"/>
      <family val="2"/>
    </font>
    <font>
      <b/>
      <sz val="16"/>
      <name val="AngsanaUPC"/>
      <family val="1"/>
    </font>
    <font>
      <sz val="14"/>
      <name val="BrowalliaUPC"/>
      <family val="2"/>
    </font>
    <font>
      <sz val="8"/>
      <name val="Arial"/>
      <family val="2"/>
    </font>
    <font>
      <sz val="12"/>
      <name val="CordiaUPC"/>
      <family val="1"/>
    </font>
    <font>
      <u val="single"/>
      <sz val="14"/>
      <name val="Jasmine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"/>
      <color indexed="8"/>
      <name val="DilleniaUPC"/>
      <family val="0"/>
    </font>
    <font>
      <sz val="3.15"/>
      <color indexed="8"/>
      <name val="DilleniaUPC"/>
      <family val="0"/>
    </font>
    <font>
      <sz val="14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192" fontId="4" fillId="0" borderId="0" xfId="51" applyNumberFormat="1" applyFont="1" applyBorder="1">
      <alignment/>
      <protection/>
    </xf>
    <xf numFmtId="191" fontId="4" fillId="0" borderId="0" xfId="51" applyNumberFormat="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0" fontId="11" fillId="0" borderId="0" xfId="49" applyFont="1">
      <alignment/>
      <protection/>
    </xf>
    <xf numFmtId="2" fontId="11" fillId="0" borderId="13" xfId="49" applyNumberFormat="1" applyFont="1" applyFill="1" applyBorder="1" applyAlignment="1" applyProtection="1">
      <alignment horizontal="center" vertical="center" shrinkToFit="1"/>
      <protection/>
    </xf>
    <xf numFmtId="196" fontId="11" fillId="0" borderId="13" xfId="49" applyNumberFormat="1" applyFont="1" applyFill="1" applyBorder="1" applyAlignment="1" applyProtection="1">
      <alignment horizontal="center" vertical="center" wrapText="1"/>
      <protection/>
    </xf>
    <xf numFmtId="192" fontId="11" fillId="0" borderId="13" xfId="49" applyNumberFormat="1" applyFont="1" applyFill="1" applyBorder="1" applyAlignment="1" applyProtection="1">
      <alignment horizontal="center" vertical="center" wrapText="1"/>
      <protection/>
    </xf>
    <xf numFmtId="2" fontId="11" fillId="0" borderId="14" xfId="49" applyNumberFormat="1" applyFont="1" applyFill="1" applyBorder="1" applyAlignment="1" applyProtection="1">
      <alignment horizontal="center" vertical="center"/>
      <protection/>
    </xf>
    <xf numFmtId="0" fontId="11" fillId="0" borderId="15" xfId="49" applyFont="1" applyFill="1" applyBorder="1" applyAlignment="1" applyProtection="1">
      <alignment horizontal="center" vertical="center"/>
      <protection/>
    </xf>
    <xf numFmtId="0" fontId="11" fillId="0" borderId="16" xfId="49" applyFont="1" applyFill="1" applyBorder="1" applyAlignment="1" applyProtection="1">
      <alignment horizontal="center" vertical="center"/>
      <protection/>
    </xf>
    <xf numFmtId="196" fontId="11" fillId="0" borderId="14" xfId="49" applyNumberFormat="1" applyFont="1" applyFill="1" applyBorder="1" applyAlignment="1" applyProtection="1">
      <alignment horizontal="center" vertical="center" wrapText="1"/>
      <protection/>
    </xf>
    <xf numFmtId="192" fontId="11" fillId="0" borderId="14" xfId="49" applyNumberFormat="1" applyFont="1" applyFill="1" applyBorder="1" applyAlignment="1" applyProtection="1">
      <alignment horizontal="center" vertical="center"/>
      <protection/>
    </xf>
    <xf numFmtId="4" fontId="11" fillId="0" borderId="17" xfId="49" applyNumberFormat="1" applyFont="1" applyFill="1" applyBorder="1" applyAlignment="1" applyProtection="1">
      <alignment horizontal="center" vertical="center"/>
      <protection/>
    </xf>
    <xf numFmtId="4" fontId="11" fillId="0" borderId="18" xfId="49" applyNumberFormat="1" applyFont="1" applyFill="1" applyBorder="1" applyAlignment="1" applyProtection="1">
      <alignment horizontal="center" vertical="center"/>
      <protection/>
    </xf>
    <xf numFmtId="4" fontId="11" fillId="0" borderId="19" xfId="49" applyNumberFormat="1" applyFont="1" applyFill="1" applyBorder="1" applyAlignment="1" applyProtection="1">
      <alignment horizontal="center" vertical="center"/>
      <protection/>
    </xf>
    <xf numFmtId="0" fontId="11" fillId="33" borderId="13" xfId="49" applyFont="1" applyFill="1" applyBorder="1" applyAlignment="1" applyProtection="1" quotePrefix="1">
      <alignment horizontal="center" vertical="center"/>
      <protection/>
    </xf>
    <xf numFmtId="2" fontId="11" fillId="33" borderId="13" xfId="49" applyNumberFormat="1" applyFont="1" applyFill="1" applyBorder="1" applyAlignment="1" applyProtection="1" quotePrefix="1">
      <alignment horizontal="center" vertical="center"/>
      <protection/>
    </xf>
    <xf numFmtId="0" fontId="11" fillId="33" borderId="20" xfId="49" applyFont="1" applyFill="1" applyBorder="1" applyAlignment="1" applyProtection="1" quotePrefix="1">
      <alignment horizontal="center" vertical="center"/>
      <protection/>
    </xf>
    <xf numFmtId="0" fontId="11" fillId="33" borderId="21" xfId="49" applyFont="1" applyFill="1" applyBorder="1" applyAlignment="1" applyProtection="1" quotePrefix="1">
      <alignment horizontal="center" vertical="center"/>
      <protection/>
    </xf>
    <xf numFmtId="196" fontId="11" fillId="33" borderId="13" xfId="49" applyNumberFormat="1" applyFont="1" applyFill="1" applyBorder="1" applyAlignment="1" applyProtection="1" quotePrefix="1">
      <alignment horizontal="center" vertical="center"/>
      <protection/>
    </xf>
    <xf numFmtId="192" fontId="11" fillId="33" borderId="13" xfId="49" applyNumberFormat="1" applyFont="1" applyFill="1" applyBorder="1" applyAlignment="1" applyProtection="1" quotePrefix="1">
      <alignment horizontal="center" vertical="center"/>
      <protection/>
    </xf>
    <xf numFmtId="193" fontId="11" fillId="33" borderId="13" xfId="49" applyNumberFormat="1" applyFont="1" applyFill="1" applyBorder="1" applyAlignment="1" applyProtection="1" quotePrefix="1">
      <alignment horizontal="center" vertical="center"/>
      <protection/>
    </xf>
    <xf numFmtId="4" fontId="11" fillId="33" borderId="20" xfId="49" applyNumberFormat="1" applyFont="1" applyFill="1" applyBorder="1" applyAlignment="1" applyProtection="1">
      <alignment horizontal="center" vertical="center"/>
      <protection/>
    </xf>
    <xf numFmtId="4" fontId="11" fillId="33" borderId="22" xfId="49" applyNumberFormat="1" applyFont="1" applyFill="1" applyBorder="1" applyAlignment="1" applyProtection="1">
      <alignment horizontal="center" vertical="center"/>
      <protection/>
    </xf>
    <xf numFmtId="4" fontId="11" fillId="33" borderId="21" xfId="49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Alignment="1">
      <alignment horizontal="right" vertical="center"/>
      <protection/>
    </xf>
    <xf numFmtId="191" fontId="11" fillId="0" borderId="0" xfId="49" applyNumberFormat="1" applyFont="1" applyAlignment="1">
      <alignment horizontal="right" vertical="center"/>
      <protection/>
    </xf>
    <xf numFmtId="0" fontId="13" fillId="0" borderId="0" xfId="49" applyFont="1">
      <alignment/>
      <protection/>
    </xf>
    <xf numFmtId="0" fontId="7" fillId="0" borderId="0" xfId="48">
      <alignment/>
      <protection/>
    </xf>
    <xf numFmtId="0" fontId="14" fillId="0" borderId="0" xfId="48" applyFont="1" applyAlignment="1">
      <alignment horizontal="right"/>
      <protection/>
    </xf>
    <xf numFmtId="0" fontId="14" fillId="0" borderId="0" xfId="48" applyFont="1" applyAlignment="1">
      <alignment horizontal="center"/>
      <protection/>
    </xf>
    <xf numFmtId="0" fontId="14" fillId="0" borderId="0" xfId="48" applyFont="1">
      <alignment/>
      <protection/>
    </xf>
    <xf numFmtId="194" fontId="8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7" fillId="0" borderId="0" xfId="39" applyFont="1" applyBorder="1" applyAlignment="1">
      <alignment horizontal="center"/>
      <protection/>
    </xf>
    <xf numFmtId="0" fontId="8" fillId="0" borderId="0" xfId="39" applyFont="1">
      <alignment/>
      <protection/>
    </xf>
    <xf numFmtId="0" fontId="14" fillId="0" borderId="0" xfId="39" applyFont="1" applyAlignment="1">
      <alignment horizontal="right" vertical="center"/>
      <protection/>
    </xf>
    <xf numFmtId="0" fontId="14" fillId="0" borderId="0" xfId="39" applyFont="1" applyAlignment="1">
      <alignment horizontal="center" vertical="center"/>
      <protection/>
    </xf>
    <xf numFmtId="0" fontId="14" fillId="0" borderId="0" xfId="39" applyFont="1" applyAlignment="1">
      <alignment horizontal="left" vertical="center"/>
      <protection/>
    </xf>
    <xf numFmtId="191" fontId="7" fillId="0" borderId="0" xfId="39" applyNumberFormat="1" applyFont="1" applyBorder="1" applyAlignment="1">
      <alignment horizontal="center"/>
      <protection/>
    </xf>
    <xf numFmtId="0" fontId="8" fillId="0" borderId="0" xfId="39" applyFont="1" applyAlignment="1">
      <alignment vertical="center"/>
      <protection/>
    </xf>
    <xf numFmtId="2" fontId="7" fillId="0" borderId="0" xfId="39" applyNumberFormat="1" applyFont="1" applyBorder="1" applyAlignment="1">
      <alignment horizontal="center"/>
      <protection/>
    </xf>
    <xf numFmtId="15" fontId="8" fillId="0" borderId="0" xfId="39" applyNumberFormat="1" applyFont="1">
      <alignment/>
      <protection/>
    </xf>
    <xf numFmtId="194" fontId="8" fillId="0" borderId="0" xfId="39" applyNumberFormat="1" applyFont="1">
      <alignment/>
      <protection/>
    </xf>
    <xf numFmtId="0" fontId="15" fillId="0" borderId="0" xfId="39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191" fontId="4" fillId="0" borderId="0" xfId="51" applyNumberFormat="1" applyFont="1" applyBorder="1" applyAlignment="1" quotePrefix="1">
      <alignment horizontal="right"/>
      <protection/>
    </xf>
    <xf numFmtId="191" fontId="4" fillId="0" borderId="0" xfId="51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25" xfId="51" applyFont="1" applyBorder="1" applyAlignment="1">
      <alignment horizontal="center"/>
      <protection/>
    </xf>
    <xf numFmtId="191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23" xfId="0" applyNumberFormat="1" applyFont="1" applyBorder="1" applyAlignment="1" quotePrefix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91" fontId="8" fillId="0" borderId="0" xfId="39" applyNumberFormat="1" applyFont="1">
      <alignment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11" fillId="0" borderId="0" xfId="48" applyNumberFormat="1" applyFont="1" applyBorder="1">
      <alignment/>
      <protection/>
    </xf>
    <xf numFmtId="0" fontId="7" fillId="0" borderId="0" xfId="39" applyFont="1" applyBorder="1" applyAlignment="1">
      <alignment horizontal="center" vertical="center"/>
      <protection/>
    </xf>
    <xf numFmtId="0" fontId="8" fillId="0" borderId="0" xfId="39" applyFont="1" applyBorder="1">
      <alignment/>
      <protection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8" fillId="0" borderId="0" xfId="39" applyNumberFormat="1" applyFont="1">
      <alignment/>
      <protection/>
    </xf>
    <xf numFmtId="201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201" fontId="4" fillId="0" borderId="25" xfId="0" applyNumberFormat="1" applyFont="1" applyBorder="1" applyAlignment="1">
      <alignment/>
    </xf>
    <xf numFmtId="197" fontId="4" fillId="0" borderId="0" xfId="51" applyNumberFormat="1" applyFont="1" applyBorder="1" applyAlignment="1" quotePrefix="1">
      <alignment horizontal="center"/>
      <protection/>
    </xf>
    <xf numFmtId="0" fontId="4" fillId="0" borderId="0" xfId="51" applyFont="1" applyBorder="1" applyAlignment="1" quotePrefix="1">
      <alignment horizontal="center"/>
      <protection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26" xfId="0" applyNumberFormat="1" applyFont="1" applyBorder="1" applyAlignment="1" quotePrefix="1">
      <alignment horizontal="center"/>
    </xf>
    <xf numFmtId="16" fontId="4" fillId="0" borderId="26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201" fontId="4" fillId="0" borderId="28" xfId="0" applyNumberFormat="1" applyFont="1" applyBorder="1" applyAlignment="1">
      <alignment horizontal="center"/>
    </xf>
    <xf numFmtId="201" fontId="4" fillId="0" borderId="29" xfId="0" applyNumberFormat="1" applyFont="1" applyBorder="1" applyAlignment="1">
      <alignment horizontal="center"/>
    </xf>
    <xf numFmtId="201" fontId="4" fillId="0" borderId="30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201" fontId="18" fillId="0" borderId="0" xfId="0" applyNumberFormat="1" applyFont="1" applyAlignment="1">
      <alignment/>
    </xf>
    <xf numFmtId="0" fontId="4" fillId="0" borderId="32" xfId="0" applyFont="1" applyBorder="1" applyAlignment="1">
      <alignment horizontal="center"/>
    </xf>
    <xf numFmtId="20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2" fontId="4" fillId="0" borderId="32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centerContinuous" vertical="center"/>
    </xf>
    <xf numFmtId="191" fontId="4" fillId="34" borderId="0" xfId="0" applyNumberFormat="1" applyFont="1" applyFill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0" fontId="21" fillId="0" borderId="13" xfId="50" applyFont="1" applyBorder="1" applyAlignment="1">
      <alignment horizontal="center"/>
      <protection/>
    </xf>
    <xf numFmtId="0" fontId="21" fillId="0" borderId="35" xfId="50" applyFont="1" applyBorder="1" applyAlignment="1">
      <alignment horizontal="center"/>
      <protection/>
    </xf>
    <xf numFmtId="0" fontId="21" fillId="35" borderId="35" xfId="50" applyFont="1" applyFill="1" applyBorder="1" applyAlignment="1">
      <alignment horizontal="center"/>
      <protection/>
    </xf>
    <xf numFmtId="0" fontId="21" fillId="0" borderId="36" xfId="50" applyFont="1" applyBorder="1" applyAlignment="1">
      <alignment horizontal="center"/>
      <protection/>
    </xf>
    <xf numFmtId="0" fontId="21" fillId="0" borderId="0" xfId="50" applyFont="1" applyBorder="1" applyAlignment="1">
      <alignment horizontal="center"/>
      <protection/>
    </xf>
    <xf numFmtId="0" fontId="21" fillId="35" borderId="0" xfId="50" applyFont="1" applyFill="1" applyBorder="1" applyAlignment="1">
      <alignment horizontal="center"/>
      <protection/>
    </xf>
    <xf numFmtId="0" fontId="21" fillId="0" borderId="14" xfId="50" applyFont="1" applyBorder="1" applyAlignment="1">
      <alignment horizontal="center"/>
      <protection/>
    </xf>
    <xf numFmtId="0" fontId="21" fillId="35" borderId="37" xfId="50" applyFont="1" applyFill="1" applyBorder="1">
      <alignment/>
      <protection/>
    </xf>
    <xf numFmtId="0" fontId="7" fillId="0" borderId="38" xfId="50" applyBorder="1" applyAlignment="1">
      <alignment horizontal="center"/>
      <protection/>
    </xf>
    <xf numFmtId="202" fontId="7" fillId="0" borderId="38" xfId="50" applyNumberFormat="1" applyBorder="1">
      <alignment/>
      <protection/>
    </xf>
    <xf numFmtId="192" fontId="7" fillId="35" borderId="38" xfId="50" applyNumberFormat="1" applyFill="1" applyBorder="1">
      <alignment/>
      <protection/>
    </xf>
    <xf numFmtId="2" fontId="7" fillId="0" borderId="38" xfId="50" applyNumberFormat="1" applyBorder="1">
      <alignment/>
      <protection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38" xfId="50" applyFont="1" applyBorder="1" applyAlignment="1">
      <alignment horizontal="center"/>
      <protection/>
    </xf>
    <xf numFmtId="0" fontId="7" fillId="0" borderId="38" xfId="0" applyFont="1" applyBorder="1" applyAlignment="1">
      <alignment horizontal="center"/>
    </xf>
    <xf numFmtId="0" fontId="25" fillId="0" borderId="35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0" fontId="7" fillId="0" borderId="38" xfId="0" applyFont="1" applyBorder="1" applyAlignment="1">
      <alignment/>
    </xf>
    <xf numFmtId="0" fontId="7" fillId="0" borderId="0" xfId="0" applyFont="1" applyAlignment="1">
      <alignment/>
    </xf>
    <xf numFmtId="2" fontId="7" fillId="0" borderId="39" xfId="50" applyNumberFormat="1" applyFont="1" applyBorder="1">
      <alignment/>
      <protection/>
    </xf>
    <xf numFmtId="2" fontId="7" fillId="0" borderId="38" xfId="50" applyNumberFormat="1" applyFont="1" applyBorder="1">
      <alignment/>
      <protection/>
    </xf>
    <xf numFmtId="2" fontId="7" fillId="0" borderId="14" xfId="50" applyNumberFormat="1" applyFont="1" applyBorder="1">
      <alignment/>
      <protection/>
    </xf>
    <xf numFmtId="0" fontId="25" fillId="0" borderId="40" xfId="50" applyFont="1" applyBorder="1" applyAlignment="1">
      <alignment horizontal="center"/>
      <protection/>
    </xf>
    <xf numFmtId="0" fontId="25" fillId="0" borderId="13" xfId="50" applyFont="1" applyBorder="1" applyAlignment="1">
      <alignment horizontal="center"/>
      <protection/>
    </xf>
    <xf numFmtId="0" fontId="25" fillId="0" borderId="41" xfId="50" applyFont="1" applyBorder="1" applyAlignment="1">
      <alignment horizontal="center"/>
      <protection/>
    </xf>
    <xf numFmtId="0" fontId="25" fillId="0" borderId="36" xfId="50" applyFont="1" applyBorder="1" applyAlignment="1">
      <alignment horizontal="center"/>
      <protection/>
    </xf>
    <xf numFmtId="0" fontId="25" fillId="0" borderId="41" xfId="50" applyFont="1" applyBorder="1">
      <alignment/>
      <protection/>
    </xf>
    <xf numFmtId="0" fontId="25" fillId="0" borderId="36" xfId="50" applyFont="1" applyBorder="1">
      <alignment/>
      <protection/>
    </xf>
    <xf numFmtId="0" fontId="25" fillId="0" borderId="42" xfId="50" applyFont="1" applyBorder="1" applyAlignment="1">
      <alignment horizontal="center"/>
      <protection/>
    </xf>
    <xf numFmtId="202" fontId="7" fillId="0" borderId="38" xfId="50" applyNumberFormat="1" applyFont="1" applyBorder="1">
      <alignment/>
      <protection/>
    </xf>
    <xf numFmtId="202" fontId="25" fillId="0" borderId="13" xfId="50" applyNumberFormat="1" applyFont="1" applyBorder="1" applyAlignment="1">
      <alignment horizontal="center"/>
      <protection/>
    </xf>
    <xf numFmtId="202" fontId="25" fillId="0" borderId="35" xfId="50" applyNumberFormat="1" applyFont="1" applyBorder="1" applyAlignment="1">
      <alignment horizontal="center"/>
      <protection/>
    </xf>
    <xf numFmtId="202" fontId="25" fillId="0" borderId="36" xfId="50" applyNumberFormat="1" applyFont="1" applyBorder="1" applyAlignment="1">
      <alignment horizontal="center"/>
      <protection/>
    </xf>
    <xf numFmtId="202" fontId="25" fillId="0" borderId="0" xfId="50" applyNumberFormat="1" applyFont="1" applyBorder="1" applyAlignment="1">
      <alignment horizontal="center"/>
      <protection/>
    </xf>
    <xf numFmtId="202" fontId="25" fillId="0" borderId="14" xfId="50" applyNumberFormat="1" applyFont="1" applyBorder="1" applyAlignment="1">
      <alignment horizontal="center"/>
      <protection/>
    </xf>
    <xf numFmtId="202" fontId="25" fillId="0" borderId="37" xfId="50" applyNumberFormat="1" applyFont="1" applyBorder="1" applyAlignment="1">
      <alignment horizontal="center"/>
      <protection/>
    </xf>
    <xf numFmtId="202" fontId="7" fillId="0" borderId="38" xfId="0" applyNumberFormat="1" applyFont="1" applyBorder="1" applyAlignment="1">
      <alignment/>
    </xf>
    <xf numFmtId="202" fontId="7" fillId="0" borderId="0" xfId="0" applyNumberFormat="1" applyFont="1" applyAlignment="1">
      <alignment/>
    </xf>
    <xf numFmtId="201" fontId="26" fillId="0" borderId="13" xfId="50" applyNumberFormat="1" applyFont="1" applyBorder="1" applyAlignment="1">
      <alignment horizontal="center"/>
      <protection/>
    </xf>
    <xf numFmtId="201" fontId="26" fillId="0" borderId="36" xfId="50" applyNumberFormat="1" applyFont="1" applyBorder="1" applyAlignment="1">
      <alignment horizontal="center"/>
      <protection/>
    </xf>
    <xf numFmtId="201" fontId="26" fillId="0" borderId="36" xfId="50" applyNumberFormat="1" applyFont="1" applyBorder="1">
      <alignment/>
      <protection/>
    </xf>
    <xf numFmtId="201" fontId="26" fillId="0" borderId="14" xfId="50" applyNumberFormat="1" applyFont="1" applyBorder="1">
      <alignment/>
      <protection/>
    </xf>
    <xf numFmtId="201" fontId="26" fillId="0" borderId="38" xfId="50" applyNumberFormat="1" applyFont="1" applyBorder="1" applyAlignment="1">
      <alignment horizontal="center"/>
      <protection/>
    </xf>
    <xf numFmtId="201" fontId="26" fillId="0" borderId="38" xfId="0" applyNumberFormat="1" applyFont="1" applyBorder="1" applyAlignment="1">
      <alignment/>
    </xf>
    <xf numFmtId="201" fontId="26" fillId="0" borderId="0" xfId="0" applyNumberFormat="1" applyFont="1" applyAlignment="1">
      <alignment/>
    </xf>
    <xf numFmtId="191" fontId="17" fillId="0" borderId="0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/>
    </xf>
    <xf numFmtId="201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192" fontId="4" fillId="0" borderId="43" xfId="0" applyNumberFormat="1" applyFont="1" applyBorder="1" applyAlignment="1">
      <alignment/>
    </xf>
    <xf numFmtId="0" fontId="13" fillId="0" borderId="0" xfId="49" applyFont="1" applyBorder="1">
      <alignment/>
      <protection/>
    </xf>
    <xf numFmtId="191" fontId="11" fillId="0" borderId="13" xfId="49" applyNumberFormat="1" applyFont="1" applyFill="1" applyBorder="1" applyAlignment="1">
      <alignment horizontal="right" vertical="center"/>
      <protection/>
    </xf>
    <xf numFmtId="0" fontId="11" fillId="33" borderId="13" xfId="49" applyFont="1" applyFill="1" applyBorder="1" applyAlignment="1">
      <alignment horizontal="center" vertical="center"/>
      <protection/>
    </xf>
    <xf numFmtId="191" fontId="11" fillId="0" borderId="36" xfId="49" applyNumberFormat="1" applyFont="1" applyFill="1" applyBorder="1" applyAlignment="1">
      <alignment horizontal="right" vertical="center"/>
      <protection/>
    </xf>
    <xf numFmtId="0" fontId="11" fillId="33" borderId="36" xfId="49" applyFont="1" applyFill="1" applyBorder="1" applyAlignment="1">
      <alignment horizontal="center" vertical="center"/>
      <protection/>
    </xf>
    <xf numFmtId="191" fontId="11" fillId="0" borderId="14" xfId="49" applyNumberFormat="1" applyFont="1" applyFill="1" applyBorder="1" applyAlignment="1">
      <alignment horizontal="right" vertical="center"/>
      <protection/>
    </xf>
    <xf numFmtId="49" fontId="4" fillId="0" borderId="4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192" fontId="4" fillId="0" borderId="44" xfId="0" applyNumberFormat="1" applyFont="1" applyBorder="1" applyAlignment="1">
      <alignment/>
    </xf>
    <xf numFmtId="200" fontId="4" fillId="0" borderId="0" xfId="51" applyNumberFormat="1" applyFont="1" applyBorder="1">
      <alignment/>
      <protection/>
    </xf>
    <xf numFmtId="200" fontId="4" fillId="0" borderId="0" xfId="0" applyNumberFormat="1" applyFont="1" applyBorder="1" applyAlignment="1">
      <alignment/>
    </xf>
    <xf numFmtId="200" fontId="4" fillId="0" borderId="25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200" fontId="4" fillId="0" borderId="26" xfId="0" applyNumberFormat="1" applyFont="1" applyBorder="1" applyAlignment="1">
      <alignment/>
    </xf>
    <xf numFmtId="200" fontId="4" fillId="0" borderId="27" xfId="0" applyNumberFormat="1" applyFont="1" applyBorder="1" applyAlignment="1">
      <alignment/>
    </xf>
    <xf numFmtId="202" fontId="7" fillId="0" borderId="38" xfId="50" applyNumberFormat="1" applyFont="1" applyBorder="1">
      <alignment/>
      <protection/>
    </xf>
    <xf numFmtId="192" fontId="7" fillId="35" borderId="38" xfId="50" applyNumberFormat="1" applyFont="1" applyFill="1" applyBorder="1">
      <alignment/>
      <protection/>
    </xf>
    <xf numFmtId="2" fontId="7" fillId="0" borderId="38" xfId="50" applyNumberFormat="1" applyFont="1" applyBorder="1">
      <alignment/>
      <protection/>
    </xf>
    <xf numFmtId="0" fontId="7" fillId="0" borderId="38" xfId="50" applyFont="1" applyBorder="1" applyAlignment="1">
      <alignment horizontal="center"/>
      <protection/>
    </xf>
    <xf numFmtId="2" fontId="7" fillId="0" borderId="38" xfId="0" applyNumberFormat="1" applyFont="1" applyBorder="1" applyAlignment="1">
      <alignment/>
    </xf>
    <xf numFmtId="201" fontId="26" fillId="0" borderId="45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202" fontId="7" fillId="0" borderId="45" xfId="0" applyNumberFormat="1" applyFont="1" applyBorder="1" applyAlignment="1">
      <alignment/>
    </xf>
    <xf numFmtId="202" fontId="7" fillId="0" borderId="45" xfId="50" applyNumberFormat="1" applyFont="1" applyBorder="1">
      <alignment/>
      <protection/>
    </xf>
    <xf numFmtId="192" fontId="7" fillId="35" borderId="45" xfId="50" applyNumberFormat="1" applyFont="1" applyFill="1" applyBorder="1">
      <alignment/>
      <protection/>
    </xf>
    <xf numFmtId="2" fontId="7" fillId="0" borderId="45" xfId="50" applyNumberFormat="1" applyFont="1" applyBorder="1">
      <alignment/>
      <protection/>
    </xf>
    <xf numFmtId="0" fontId="7" fillId="0" borderId="45" xfId="50" applyFont="1" applyBorder="1" applyAlignment="1">
      <alignment horizontal="center"/>
      <protection/>
    </xf>
    <xf numFmtId="2" fontId="7" fillId="0" borderId="45" xfId="0" applyNumberFormat="1" applyFont="1" applyBorder="1" applyAlignment="1">
      <alignment/>
    </xf>
    <xf numFmtId="201" fontId="26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02" fontId="7" fillId="0" borderId="14" xfId="0" applyNumberFormat="1" applyFont="1" applyBorder="1" applyAlignment="1">
      <alignment/>
    </xf>
    <xf numFmtId="202" fontId="7" fillId="0" borderId="14" xfId="50" applyNumberFormat="1" applyFont="1" applyBorder="1">
      <alignment/>
      <protection/>
    </xf>
    <xf numFmtId="192" fontId="7" fillId="35" borderId="14" xfId="50" applyNumberFormat="1" applyFont="1" applyFill="1" applyBorder="1">
      <alignment/>
      <protection/>
    </xf>
    <xf numFmtId="2" fontId="7" fillId="0" borderId="14" xfId="50" applyNumberFormat="1" applyFont="1" applyBorder="1">
      <alignment/>
      <protection/>
    </xf>
    <xf numFmtId="0" fontId="7" fillId="0" borderId="14" xfId="50" applyFont="1" applyBorder="1" applyAlignment="1">
      <alignment horizontal="center"/>
      <protection/>
    </xf>
    <xf numFmtId="2" fontId="7" fillId="0" borderId="14" xfId="0" applyNumberFormat="1" applyFont="1" applyBorder="1" applyAlignment="1">
      <alignment/>
    </xf>
    <xf numFmtId="201" fontId="26" fillId="0" borderId="46" xfId="0" applyNumberFormat="1" applyFont="1" applyBorder="1" applyAlignment="1">
      <alignment/>
    </xf>
    <xf numFmtId="0" fontId="7" fillId="0" borderId="46" xfId="0" applyFont="1" applyBorder="1" applyAlignment="1">
      <alignment horizontal="center"/>
    </xf>
    <xf numFmtId="202" fontId="7" fillId="0" borderId="46" xfId="0" applyNumberFormat="1" applyFont="1" applyBorder="1" applyAlignment="1">
      <alignment/>
    </xf>
    <xf numFmtId="202" fontId="7" fillId="0" borderId="46" xfId="50" applyNumberFormat="1" applyFont="1" applyBorder="1">
      <alignment/>
      <protection/>
    </xf>
    <xf numFmtId="192" fontId="7" fillId="35" borderId="46" xfId="50" applyNumberFormat="1" applyFont="1" applyFill="1" applyBorder="1">
      <alignment/>
      <protection/>
    </xf>
    <xf numFmtId="2" fontId="7" fillId="0" borderId="46" xfId="50" applyNumberFormat="1" applyFont="1" applyBorder="1">
      <alignment/>
      <protection/>
    </xf>
    <xf numFmtId="0" fontId="7" fillId="0" borderId="46" xfId="50" applyFont="1" applyBorder="1" applyAlignment="1">
      <alignment horizontal="center"/>
      <protection/>
    </xf>
    <xf numFmtId="2" fontId="7" fillId="0" borderId="46" xfId="0" applyNumberFormat="1" applyFont="1" applyBorder="1" applyAlignment="1">
      <alignment/>
    </xf>
    <xf numFmtId="15" fontId="8" fillId="0" borderId="0" xfId="39" applyNumberFormat="1" applyFont="1" applyAlignment="1">
      <alignment horizontal="center"/>
      <protection/>
    </xf>
    <xf numFmtId="191" fontId="27" fillId="0" borderId="0" xfId="0" applyNumberFormat="1" applyFont="1" applyBorder="1" applyAlignment="1">
      <alignment horizontal="right" vertical="center"/>
    </xf>
    <xf numFmtId="201" fontId="28" fillId="0" borderId="13" xfId="0" applyNumberFormat="1" applyFont="1" applyBorder="1" applyAlignment="1">
      <alignment/>
    </xf>
    <xf numFmtId="191" fontId="28" fillId="0" borderId="13" xfId="0" applyNumberFormat="1" applyFont="1" applyBorder="1" applyAlignment="1">
      <alignment/>
    </xf>
    <xf numFmtId="201" fontId="28" fillId="0" borderId="36" xfId="0" applyNumberFormat="1" applyFont="1" applyBorder="1" applyAlignment="1">
      <alignment/>
    </xf>
    <xf numFmtId="191" fontId="28" fillId="0" borderId="36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20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49" fontId="4" fillId="0" borderId="47" xfId="0" applyNumberFormat="1" applyFont="1" applyBorder="1" applyAlignment="1">
      <alignment horizontal="center"/>
    </xf>
    <xf numFmtId="192" fontId="4" fillId="0" borderId="47" xfId="0" applyNumberFormat="1" applyFont="1" applyBorder="1" applyAlignment="1">
      <alignment/>
    </xf>
    <xf numFmtId="191" fontId="11" fillId="0" borderId="13" xfId="48" applyNumberFormat="1" applyFont="1" applyBorder="1" applyAlignment="1">
      <alignment horizontal="center" vertical="center"/>
      <protection/>
    </xf>
    <xf numFmtId="191" fontId="11" fillId="0" borderId="36" xfId="48" applyNumberFormat="1" applyFont="1" applyBorder="1" applyAlignment="1">
      <alignment horizontal="center" vertical="center"/>
      <protection/>
    </xf>
    <xf numFmtId="191" fontId="14" fillId="0" borderId="36" xfId="48" applyNumberFormat="1" applyFont="1" applyBorder="1" applyAlignment="1">
      <alignment horizontal="center" vertical="center"/>
      <protection/>
    </xf>
    <xf numFmtId="0" fontId="14" fillId="0" borderId="36" xfId="49" applyFont="1" applyBorder="1" applyAlignment="1">
      <alignment horizontal="center"/>
      <protection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191" fontId="28" fillId="0" borderId="0" xfId="0" applyNumberFormat="1" applyFont="1" applyAlignment="1">
      <alignment/>
    </xf>
    <xf numFmtId="0" fontId="21" fillId="0" borderId="37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5" fillId="0" borderId="37" xfId="50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49" applyFont="1">
      <alignment/>
      <protection/>
    </xf>
    <xf numFmtId="0" fontId="30" fillId="0" borderId="0" xfId="49" applyFont="1" applyBorder="1">
      <alignment/>
      <protection/>
    </xf>
    <xf numFmtId="0" fontId="30" fillId="0" borderId="36" xfId="49" applyFont="1" applyBorder="1" applyAlignment="1">
      <alignment horizontal="center"/>
      <protection/>
    </xf>
    <xf numFmtId="0" fontId="28" fillId="0" borderId="36" xfId="0" applyFont="1" applyBorder="1" applyAlignment="1">
      <alignment horizontal="center"/>
    </xf>
    <xf numFmtId="201" fontId="28" fillId="0" borderId="14" xfId="0" applyNumberFormat="1" applyFont="1" applyBorder="1" applyAlignment="1">
      <alignment/>
    </xf>
    <xf numFmtId="191" fontId="28" fillId="0" borderId="14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11" fillId="33" borderId="14" xfId="49" applyFont="1" applyFill="1" applyBorder="1" applyAlignment="1">
      <alignment horizontal="center" vertical="center"/>
      <protection/>
    </xf>
    <xf numFmtId="0" fontId="21" fillId="36" borderId="39" xfId="50" applyFont="1" applyFill="1" applyBorder="1" applyAlignment="1">
      <alignment horizontal="center"/>
      <protection/>
    </xf>
    <xf numFmtId="0" fontId="21" fillId="36" borderId="48" xfId="50" applyFont="1" applyFill="1" applyBorder="1" applyAlignment="1">
      <alignment horizontal="center"/>
      <protection/>
    </xf>
    <xf numFmtId="0" fontId="21" fillId="36" borderId="49" xfId="50" applyFont="1" applyFill="1" applyBorder="1" applyAlignment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2" fontId="10" fillId="0" borderId="39" xfId="49" applyNumberFormat="1" applyFont="1" applyFill="1" applyBorder="1" applyAlignment="1" applyProtection="1">
      <alignment horizontal="center"/>
      <protection/>
    </xf>
    <xf numFmtId="2" fontId="10" fillId="0" borderId="48" xfId="49" applyNumberFormat="1" applyFont="1" applyFill="1" applyBorder="1" applyAlignment="1" applyProtection="1">
      <alignment horizontal="center"/>
      <protection/>
    </xf>
    <xf numFmtId="2" fontId="10" fillId="0" borderId="49" xfId="49" applyNumberFormat="1" applyFont="1" applyFill="1" applyBorder="1" applyAlignment="1" applyProtection="1">
      <alignment horizontal="center"/>
      <protection/>
    </xf>
    <xf numFmtId="2" fontId="11" fillId="0" borderId="38" xfId="49" applyNumberFormat="1" applyFont="1" applyFill="1" applyBorder="1" applyAlignment="1" applyProtection="1">
      <alignment horizontal="center"/>
      <protection/>
    </xf>
    <xf numFmtId="192" fontId="11" fillId="0" borderId="38" xfId="49" applyNumberFormat="1" applyFont="1" applyFill="1" applyBorder="1" applyAlignment="1" applyProtection="1">
      <alignment horizontal="center"/>
      <protection/>
    </xf>
    <xf numFmtId="193" fontId="11" fillId="0" borderId="38" xfId="49" applyNumberFormat="1" applyFont="1" applyFill="1" applyBorder="1" applyAlignment="1" applyProtection="1">
      <alignment horizontal="center"/>
      <protection/>
    </xf>
    <xf numFmtId="0" fontId="11" fillId="0" borderId="38" xfId="49" applyFont="1" applyFill="1" applyBorder="1" applyAlignment="1" applyProtection="1">
      <alignment horizontal="center" vertical="center"/>
      <protection/>
    </xf>
    <xf numFmtId="0" fontId="11" fillId="0" borderId="13" xfId="49" applyFont="1" applyFill="1" applyBorder="1" applyAlignment="1" applyProtection="1">
      <alignment horizontal="center" vertical="center"/>
      <protection/>
    </xf>
    <xf numFmtId="0" fontId="11" fillId="0" borderId="38" xfId="49" applyFont="1" applyFill="1" applyBorder="1" applyAlignment="1" applyProtection="1">
      <alignment horizontal="center" vertical="center" textRotation="90"/>
      <protection/>
    </xf>
    <xf numFmtId="2" fontId="11" fillId="0" borderId="38" xfId="49" applyNumberFormat="1" applyFont="1" applyFill="1" applyBorder="1" applyAlignment="1" applyProtection="1">
      <alignment horizontal="left"/>
      <protection/>
    </xf>
    <xf numFmtId="192" fontId="11" fillId="0" borderId="38" xfId="49" applyNumberFormat="1" applyFont="1" applyFill="1" applyBorder="1" applyAlignment="1" applyProtection="1">
      <alignment/>
      <protection/>
    </xf>
    <xf numFmtId="192" fontId="11" fillId="0" borderId="38" xfId="49" applyNumberFormat="1" applyFont="1" applyFill="1" applyBorder="1" applyProtection="1">
      <alignment/>
      <protection/>
    </xf>
    <xf numFmtId="193" fontId="11" fillId="0" borderId="13" xfId="49" applyNumberFormat="1" applyFont="1" applyFill="1" applyBorder="1" applyAlignment="1" applyProtection="1">
      <alignment horizontal="center" vertical="center" textRotation="90"/>
      <protection/>
    </xf>
    <xf numFmtId="193" fontId="11" fillId="0" borderId="14" xfId="49" applyNumberFormat="1" applyFont="1" applyFill="1" applyBorder="1" applyAlignment="1" applyProtection="1">
      <alignment horizontal="center" vertical="center" textRotation="90"/>
      <protection/>
    </xf>
    <xf numFmtId="4" fontId="11" fillId="0" borderId="38" xfId="49" applyNumberFormat="1" applyFont="1" applyFill="1" applyBorder="1" applyAlignment="1" applyProtection="1">
      <alignment horizontal="center" vertical="center"/>
      <protection/>
    </xf>
    <xf numFmtId="4" fontId="11" fillId="0" borderId="38" xfId="49" applyNumberFormat="1" applyFont="1" applyFill="1" applyBorder="1" applyAlignment="1" applyProtection="1">
      <alignment horizontal="center"/>
      <protection/>
    </xf>
    <xf numFmtId="0" fontId="11" fillId="0" borderId="13" xfId="49" applyFont="1" applyFill="1" applyBorder="1" applyAlignment="1" applyProtection="1">
      <alignment horizontal="center" vertical="center" textRotation="90"/>
      <protection/>
    </xf>
    <xf numFmtId="0" fontId="11" fillId="0" borderId="14" xfId="49" applyFont="1" applyFill="1" applyBorder="1" applyAlignment="1" applyProtection="1">
      <alignment horizontal="center" vertical="center" textRotation="90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2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D.A.8,985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2"/>
          <c:w val="0.7562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DATA!$E$307:$E$342</c:f>
              <c:numCache>
                <c:ptCount val="36"/>
                <c:pt idx="0">
                  <c:v>9.77</c:v>
                </c:pt>
                <c:pt idx="1">
                  <c:v>18.937</c:v>
                </c:pt>
                <c:pt idx="2">
                  <c:v>6.77</c:v>
                </c:pt>
                <c:pt idx="3">
                  <c:v>70.6</c:v>
                </c:pt>
                <c:pt idx="4">
                  <c:v>24.518</c:v>
                </c:pt>
                <c:pt idx="5">
                  <c:v>19.805</c:v>
                </c:pt>
                <c:pt idx="6">
                  <c:v>12.596</c:v>
                </c:pt>
                <c:pt idx="7">
                  <c:v>48.89</c:v>
                </c:pt>
                <c:pt idx="8">
                  <c:v>130.449</c:v>
                </c:pt>
                <c:pt idx="9">
                  <c:v>199.539</c:v>
                </c:pt>
                <c:pt idx="10">
                  <c:v>216.718</c:v>
                </c:pt>
                <c:pt idx="11">
                  <c:v>287.499</c:v>
                </c:pt>
                <c:pt idx="12">
                  <c:v>217.84</c:v>
                </c:pt>
                <c:pt idx="13">
                  <c:v>324.845</c:v>
                </c:pt>
                <c:pt idx="14">
                  <c:v>119.279</c:v>
                </c:pt>
                <c:pt idx="15">
                  <c:v>98.405</c:v>
                </c:pt>
                <c:pt idx="16">
                  <c:v>299.429</c:v>
                </c:pt>
                <c:pt idx="17">
                  <c:v>316.697</c:v>
                </c:pt>
                <c:pt idx="18">
                  <c:v>418.456</c:v>
                </c:pt>
                <c:pt idx="19">
                  <c:v>616.122</c:v>
                </c:pt>
                <c:pt idx="20">
                  <c:v>542.176</c:v>
                </c:pt>
                <c:pt idx="21">
                  <c:v>87.521</c:v>
                </c:pt>
                <c:pt idx="22">
                  <c:v>23.577</c:v>
                </c:pt>
                <c:pt idx="23">
                  <c:v>20.59</c:v>
                </c:pt>
                <c:pt idx="24">
                  <c:v>10.049</c:v>
                </c:pt>
                <c:pt idx="25">
                  <c:v>4.567</c:v>
                </c:pt>
                <c:pt idx="26">
                  <c:v>9.41</c:v>
                </c:pt>
                <c:pt idx="27">
                  <c:v>15.658</c:v>
                </c:pt>
                <c:pt idx="28">
                  <c:v>12.998</c:v>
                </c:pt>
                <c:pt idx="29">
                  <c:v>8.793</c:v>
                </c:pt>
                <c:pt idx="30">
                  <c:v>16.692</c:v>
                </c:pt>
                <c:pt idx="31">
                  <c:v>13.88</c:v>
                </c:pt>
                <c:pt idx="32">
                  <c:v>11.64</c:v>
                </c:pt>
                <c:pt idx="33">
                  <c:v>9.085</c:v>
                </c:pt>
                <c:pt idx="34">
                  <c:v>15.785</c:v>
                </c:pt>
                <c:pt idx="35">
                  <c:v>16.532</c:v>
                </c:pt>
              </c:numCache>
            </c:numRef>
          </c:xVal>
          <c:yVal>
            <c:numRef>
              <c:f>DATA!$H$307:$H$342</c:f>
              <c:numCache>
                <c:ptCount val="36"/>
                <c:pt idx="0">
                  <c:v>7.38813746592</c:v>
                </c:pt>
                <c:pt idx="1">
                  <c:v>43.50907430323201</c:v>
                </c:pt>
                <c:pt idx="2">
                  <c:v>34.22632686048</c:v>
                </c:pt>
                <c:pt idx="3">
                  <c:v>902.6351290368</c:v>
                </c:pt>
                <c:pt idx="4">
                  <c:v>144.574120012608</c:v>
                </c:pt>
                <c:pt idx="5">
                  <c:v>76.87459873728001</c:v>
                </c:pt>
                <c:pt idx="6">
                  <c:v>25.282809300095998</c:v>
                </c:pt>
                <c:pt idx="7">
                  <c:v>210.68974189440004</c:v>
                </c:pt>
                <c:pt idx="8">
                  <c:v>1526.0643263606403</c:v>
                </c:pt>
                <c:pt idx="9">
                  <c:v>2136.055749160896</c:v>
                </c:pt>
                <c:pt idx="10">
                  <c:v>4267.076335789823</c:v>
                </c:pt>
                <c:pt idx="11">
                  <c:v>4625.66966665824</c:v>
                </c:pt>
                <c:pt idx="12">
                  <c:v>2131.80196061952</c:v>
                </c:pt>
                <c:pt idx="13">
                  <c:v>9550.709040258722</c:v>
                </c:pt>
                <c:pt idx="14">
                  <c:v>880.8748958977919</c:v>
                </c:pt>
                <c:pt idx="15">
                  <c:v>535.1810181580802</c:v>
                </c:pt>
                <c:pt idx="16">
                  <c:v>4573.605206862431</c:v>
                </c:pt>
                <c:pt idx="17">
                  <c:v>3790.1464629612483</c:v>
                </c:pt>
                <c:pt idx="18">
                  <c:v>6539.455513649664</c:v>
                </c:pt>
                <c:pt idx="19">
                  <c:v>28093.002060898943</c:v>
                </c:pt>
                <c:pt idx="20">
                  <c:v>57721.46653085185</c:v>
                </c:pt>
                <c:pt idx="21">
                  <c:v>87.27142931740799</c:v>
                </c:pt>
                <c:pt idx="22">
                  <c:v>46.4560076304</c:v>
                </c:pt>
                <c:pt idx="23">
                  <c:v>32.88948295104</c:v>
                </c:pt>
                <c:pt idx="24">
                  <c:v>23.538898188000005</c:v>
                </c:pt>
                <c:pt idx="25">
                  <c:v>10.43487451008</c:v>
                </c:pt>
                <c:pt idx="26">
                  <c:v>20.1663963504</c:v>
                </c:pt>
                <c:pt idx="27">
                  <c:v>17.976371080319996</c:v>
                </c:pt>
                <c:pt idx="28">
                  <c:v>11.086266222144</c:v>
                </c:pt>
                <c:pt idx="29">
                  <c:v>4.74922029168</c:v>
                </c:pt>
                <c:pt idx="30">
                  <c:v>17.59020853824</c:v>
                </c:pt>
                <c:pt idx="31">
                  <c:v>4.450635768960001</c:v>
                </c:pt>
                <c:pt idx="32">
                  <c:v>8.740138533120001</c:v>
                </c:pt>
                <c:pt idx="33">
                  <c:v>6.43649631984</c:v>
                </c:pt>
                <c:pt idx="34">
                  <c:v>5.980145482080001</c:v>
                </c:pt>
                <c:pt idx="35">
                  <c:v>10.881878198399999</c:v>
                </c:pt>
              </c:numCache>
            </c:numRef>
          </c:yVal>
          <c:smooth val="0"/>
        </c:ser>
        <c:axId val="51584639"/>
        <c:axId val="61608568"/>
      </c:scatterChart>
      <c:valAx>
        <c:axId val="51584639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608568"/>
        <c:crossesAt val="0.1"/>
        <c:crossBetween val="midCat"/>
        <c:dispUnits/>
      </c:valAx>
      <c:valAx>
        <c:axId val="6160856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58463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2755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W3A Mae Nam Wang D.A. 8,985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25"/>
          <c:w val="0.7565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DATA!$E$9:$E$342</c:f>
              <c:numCache>
                <c:ptCount val="334"/>
                <c:pt idx="0">
                  <c:v>3.181</c:v>
                </c:pt>
                <c:pt idx="1">
                  <c:v>3.707</c:v>
                </c:pt>
                <c:pt idx="2">
                  <c:v>387.094</c:v>
                </c:pt>
                <c:pt idx="3">
                  <c:v>42.518</c:v>
                </c:pt>
                <c:pt idx="4">
                  <c:v>22.389</c:v>
                </c:pt>
                <c:pt idx="5">
                  <c:v>22.474</c:v>
                </c:pt>
                <c:pt idx="6">
                  <c:v>20.751</c:v>
                </c:pt>
                <c:pt idx="7">
                  <c:v>26.557</c:v>
                </c:pt>
                <c:pt idx="8">
                  <c:v>17.217</c:v>
                </c:pt>
                <c:pt idx="9">
                  <c:v>82.856</c:v>
                </c:pt>
                <c:pt idx="10">
                  <c:v>48.556</c:v>
                </c:pt>
                <c:pt idx="11">
                  <c:v>31.632</c:v>
                </c:pt>
                <c:pt idx="12">
                  <c:v>36.698</c:v>
                </c:pt>
                <c:pt idx="13">
                  <c:v>146.498</c:v>
                </c:pt>
                <c:pt idx="14">
                  <c:v>73.784</c:v>
                </c:pt>
                <c:pt idx="15">
                  <c:v>74.725</c:v>
                </c:pt>
                <c:pt idx="16">
                  <c:v>55.433</c:v>
                </c:pt>
                <c:pt idx="17">
                  <c:v>65.203</c:v>
                </c:pt>
                <c:pt idx="18">
                  <c:v>44.496</c:v>
                </c:pt>
                <c:pt idx="19">
                  <c:v>1.938</c:v>
                </c:pt>
                <c:pt idx="20">
                  <c:v>4.102</c:v>
                </c:pt>
                <c:pt idx="21">
                  <c:v>4.984</c:v>
                </c:pt>
                <c:pt idx="22">
                  <c:v>25.644</c:v>
                </c:pt>
                <c:pt idx="23">
                  <c:v>36.854</c:v>
                </c:pt>
                <c:pt idx="24">
                  <c:v>6.695</c:v>
                </c:pt>
                <c:pt idx="25">
                  <c:v>2.208</c:v>
                </c:pt>
                <c:pt idx="26">
                  <c:v>1.514</c:v>
                </c:pt>
                <c:pt idx="27">
                  <c:v>2.341</c:v>
                </c:pt>
                <c:pt idx="28">
                  <c:v>6.541</c:v>
                </c:pt>
                <c:pt idx="29">
                  <c:v>10.548</c:v>
                </c:pt>
                <c:pt idx="30">
                  <c:v>32.948</c:v>
                </c:pt>
                <c:pt idx="31">
                  <c:v>10.284</c:v>
                </c:pt>
                <c:pt idx="32">
                  <c:v>26.542</c:v>
                </c:pt>
                <c:pt idx="33">
                  <c:v>127.316</c:v>
                </c:pt>
                <c:pt idx="34">
                  <c:v>177.921</c:v>
                </c:pt>
                <c:pt idx="35">
                  <c:v>228.016</c:v>
                </c:pt>
                <c:pt idx="36">
                  <c:v>49.208</c:v>
                </c:pt>
                <c:pt idx="37">
                  <c:v>160.828</c:v>
                </c:pt>
                <c:pt idx="38">
                  <c:v>312.537</c:v>
                </c:pt>
                <c:pt idx="39">
                  <c:v>35.084</c:v>
                </c:pt>
                <c:pt idx="40">
                  <c:v>8.319</c:v>
                </c:pt>
                <c:pt idx="41">
                  <c:v>8.689</c:v>
                </c:pt>
                <c:pt idx="42">
                  <c:v>17.671</c:v>
                </c:pt>
                <c:pt idx="43">
                  <c:v>8.772</c:v>
                </c:pt>
                <c:pt idx="44">
                  <c:v>11.555</c:v>
                </c:pt>
                <c:pt idx="45">
                  <c:v>12.74</c:v>
                </c:pt>
                <c:pt idx="46">
                  <c:v>6.859</c:v>
                </c:pt>
                <c:pt idx="47">
                  <c:v>10.5</c:v>
                </c:pt>
                <c:pt idx="48">
                  <c:v>9.339</c:v>
                </c:pt>
                <c:pt idx="49">
                  <c:v>6.171</c:v>
                </c:pt>
                <c:pt idx="50">
                  <c:v>9.497</c:v>
                </c:pt>
                <c:pt idx="51">
                  <c:v>14.851</c:v>
                </c:pt>
                <c:pt idx="52">
                  <c:v>6.156</c:v>
                </c:pt>
                <c:pt idx="53">
                  <c:v>15.959</c:v>
                </c:pt>
                <c:pt idx="54">
                  <c:v>17.918</c:v>
                </c:pt>
                <c:pt idx="55">
                  <c:v>42.882</c:v>
                </c:pt>
                <c:pt idx="56">
                  <c:v>45.065</c:v>
                </c:pt>
                <c:pt idx="57">
                  <c:v>43.168</c:v>
                </c:pt>
                <c:pt idx="58">
                  <c:v>17.688</c:v>
                </c:pt>
                <c:pt idx="59">
                  <c:v>32.56</c:v>
                </c:pt>
                <c:pt idx="60">
                  <c:v>43.707</c:v>
                </c:pt>
                <c:pt idx="61">
                  <c:v>42.491</c:v>
                </c:pt>
                <c:pt idx="62">
                  <c:v>35.188</c:v>
                </c:pt>
                <c:pt idx="63">
                  <c:v>204.968</c:v>
                </c:pt>
                <c:pt idx="64">
                  <c:v>208.936</c:v>
                </c:pt>
                <c:pt idx="65">
                  <c:v>91.11</c:v>
                </c:pt>
                <c:pt idx="66">
                  <c:v>75.341</c:v>
                </c:pt>
                <c:pt idx="67">
                  <c:v>53.35</c:v>
                </c:pt>
                <c:pt idx="68">
                  <c:v>37.964</c:v>
                </c:pt>
                <c:pt idx="69">
                  <c:v>22.793</c:v>
                </c:pt>
                <c:pt idx="70">
                  <c:v>10.561</c:v>
                </c:pt>
                <c:pt idx="71">
                  <c:v>4.076</c:v>
                </c:pt>
                <c:pt idx="72">
                  <c:v>3.844</c:v>
                </c:pt>
                <c:pt idx="73">
                  <c:v>6.112</c:v>
                </c:pt>
                <c:pt idx="74">
                  <c:v>2.514</c:v>
                </c:pt>
                <c:pt idx="75">
                  <c:v>13.504</c:v>
                </c:pt>
                <c:pt idx="76">
                  <c:v>4.866</c:v>
                </c:pt>
                <c:pt idx="77">
                  <c:v>2.173</c:v>
                </c:pt>
                <c:pt idx="78">
                  <c:v>2.427</c:v>
                </c:pt>
                <c:pt idx="79">
                  <c:v>4.898</c:v>
                </c:pt>
                <c:pt idx="80">
                  <c:v>10.03</c:v>
                </c:pt>
                <c:pt idx="81">
                  <c:v>4.924</c:v>
                </c:pt>
                <c:pt idx="82">
                  <c:v>1.624</c:v>
                </c:pt>
                <c:pt idx="83">
                  <c:v>4.868</c:v>
                </c:pt>
                <c:pt idx="84">
                  <c:v>1.159</c:v>
                </c:pt>
                <c:pt idx="85">
                  <c:v>0.226</c:v>
                </c:pt>
                <c:pt idx="86">
                  <c:v>0.058</c:v>
                </c:pt>
                <c:pt idx="87">
                  <c:v>0.415</c:v>
                </c:pt>
                <c:pt idx="88">
                  <c:v>0.467</c:v>
                </c:pt>
                <c:pt idx="89">
                  <c:v>6.407</c:v>
                </c:pt>
                <c:pt idx="90">
                  <c:v>7.515</c:v>
                </c:pt>
                <c:pt idx="91">
                  <c:v>9.009</c:v>
                </c:pt>
                <c:pt idx="92">
                  <c:v>346.697</c:v>
                </c:pt>
                <c:pt idx="93">
                  <c:v>1321.844</c:v>
                </c:pt>
                <c:pt idx="94">
                  <c:v>480.071</c:v>
                </c:pt>
                <c:pt idx="95">
                  <c:v>392.455</c:v>
                </c:pt>
                <c:pt idx="96">
                  <c:v>123.511</c:v>
                </c:pt>
                <c:pt idx="97">
                  <c:v>204.369</c:v>
                </c:pt>
                <c:pt idx="98">
                  <c:v>46.526</c:v>
                </c:pt>
                <c:pt idx="99">
                  <c:v>106.396</c:v>
                </c:pt>
                <c:pt idx="100">
                  <c:v>552.861</c:v>
                </c:pt>
                <c:pt idx="101">
                  <c:v>56.134</c:v>
                </c:pt>
                <c:pt idx="102">
                  <c:v>16.622</c:v>
                </c:pt>
                <c:pt idx="103">
                  <c:v>31.22</c:v>
                </c:pt>
                <c:pt idx="104">
                  <c:v>26.812</c:v>
                </c:pt>
                <c:pt idx="105">
                  <c:v>24.193</c:v>
                </c:pt>
                <c:pt idx="106">
                  <c:v>4.216</c:v>
                </c:pt>
                <c:pt idx="107">
                  <c:v>3.435</c:v>
                </c:pt>
                <c:pt idx="108">
                  <c:v>4.979</c:v>
                </c:pt>
                <c:pt idx="109">
                  <c:v>5.369</c:v>
                </c:pt>
                <c:pt idx="110">
                  <c:v>2.761</c:v>
                </c:pt>
                <c:pt idx="111">
                  <c:v>3.795</c:v>
                </c:pt>
                <c:pt idx="112">
                  <c:v>2.53</c:v>
                </c:pt>
                <c:pt idx="113">
                  <c:v>1.119</c:v>
                </c:pt>
                <c:pt idx="114">
                  <c:v>6.23</c:v>
                </c:pt>
                <c:pt idx="115">
                  <c:v>8.917</c:v>
                </c:pt>
                <c:pt idx="116">
                  <c:v>20.428</c:v>
                </c:pt>
                <c:pt idx="117">
                  <c:v>11.542</c:v>
                </c:pt>
                <c:pt idx="118">
                  <c:v>44.171</c:v>
                </c:pt>
                <c:pt idx="119">
                  <c:v>62.747</c:v>
                </c:pt>
                <c:pt idx="120">
                  <c:v>669.438</c:v>
                </c:pt>
                <c:pt idx="121">
                  <c:v>242.907</c:v>
                </c:pt>
                <c:pt idx="122">
                  <c:v>101.799</c:v>
                </c:pt>
                <c:pt idx="123">
                  <c:v>41.079</c:v>
                </c:pt>
                <c:pt idx="124">
                  <c:v>42.841</c:v>
                </c:pt>
                <c:pt idx="125">
                  <c:v>204.907</c:v>
                </c:pt>
                <c:pt idx="126">
                  <c:v>214.939</c:v>
                </c:pt>
                <c:pt idx="127">
                  <c:v>147.129</c:v>
                </c:pt>
                <c:pt idx="128">
                  <c:v>1088.409</c:v>
                </c:pt>
                <c:pt idx="129">
                  <c:v>371.909</c:v>
                </c:pt>
                <c:pt idx="130">
                  <c:v>361.499</c:v>
                </c:pt>
                <c:pt idx="131">
                  <c:v>340.226</c:v>
                </c:pt>
                <c:pt idx="132">
                  <c:v>456.891</c:v>
                </c:pt>
                <c:pt idx="133">
                  <c:v>384.187</c:v>
                </c:pt>
                <c:pt idx="134">
                  <c:v>1053.272</c:v>
                </c:pt>
                <c:pt idx="135">
                  <c:v>972.481</c:v>
                </c:pt>
                <c:pt idx="136">
                  <c:v>324.921</c:v>
                </c:pt>
                <c:pt idx="137">
                  <c:v>86.716</c:v>
                </c:pt>
                <c:pt idx="138">
                  <c:v>46.377</c:v>
                </c:pt>
                <c:pt idx="139">
                  <c:v>48.125</c:v>
                </c:pt>
                <c:pt idx="140">
                  <c:v>37.852</c:v>
                </c:pt>
                <c:pt idx="141">
                  <c:v>31.875</c:v>
                </c:pt>
                <c:pt idx="142">
                  <c:v>8.704</c:v>
                </c:pt>
                <c:pt idx="143">
                  <c:v>8.19</c:v>
                </c:pt>
                <c:pt idx="144">
                  <c:v>10.38</c:v>
                </c:pt>
                <c:pt idx="145">
                  <c:v>5.183</c:v>
                </c:pt>
                <c:pt idx="146">
                  <c:v>32.439</c:v>
                </c:pt>
                <c:pt idx="147">
                  <c:v>28.197</c:v>
                </c:pt>
                <c:pt idx="148">
                  <c:v>19.302</c:v>
                </c:pt>
                <c:pt idx="149">
                  <c:v>13.395</c:v>
                </c:pt>
                <c:pt idx="150">
                  <c:v>20.17</c:v>
                </c:pt>
                <c:pt idx="151">
                  <c:v>13.923</c:v>
                </c:pt>
                <c:pt idx="152">
                  <c:v>8.878</c:v>
                </c:pt>
                <c:pt idx="153">
                  <c:v>8.553</c:v>
                </c:pt>
                <c:pt idx="154">
                  <c:v>3.478</c:v>
                </c:pt>
                <c:pt idx="155">
                  <c:v>229.837</c:v>
                </c:pt>
                <c:pt idx="156">
                  <c:v>18.181</c:v>
                </c:pt>
                <c:pt idx="157">
                  <c:v>23.387</c:v>
                </c:pt>
                <c:pt idx="158">
                  <c:v>109.202</c:v>
                </c:pt>
                <c:pt idx="159">
                  <c:v>71.816</c:v>
                </c:pt>
                <c:pt idx="160">
                  <c:v>25.434</c:v>
                </c:pt>
                <c:pt idx="161">
                  <c:v>36.352</c:v>
                </c:pt>
                <c:pt idx="162">
                  <c:v>32.575</c:v>
                </c:pt>
                <c:pt idx="163">
                  <c:v>28.009</c:v>
                </c:pt>
                <c:pt idx="164">
                  <c:v>17.43</c:v>
                </c:pt>
                <c:pt idx="165">
                  <c:v>51.804</c:v>
                </c:pt>
                <c:pt idx="166">
                  <c:v>98.708</c:v>
                </c:pt>
                <c:pt idx="167">
                  <c:v>593.468</c:v>
                </c:pt>
                <c:pt idx="168">
                  <c:v>798.266</c:v>
                </c:pt>
                <c:pt idx="169">
                  <c:v>799.859</c:v>
                </c:pt>
                <c:pt idx="170">
                  <c:v>117.662</c:v>
                </c:pt>
                <c:pt idx="171">
                  <c:v>98.086</c:v>
                </c:pt>
                <c:pt idx="172">
                  <c:v>35.165</c:v>
                </c:pt>
                <c:pt idx="173">
                  <c:v>55.504</c:v>
                </c:pt>
                <c:pt idx="174">
                  <c:v>20.02</c:v>
                </c:pt>
                <c:pt idx="175">
                  <c:v>19.525</c:v>
                </c:pt>
                <c:pt idx="176">
                  <c:v>14.984</c:v>
                </c:pt>
                <c:pt idx="177">
                  <c:v>8.244</c:v>
                </c:pt>
                <c:pt idx="178">
                  <c:v>6.604</c:v>
                </c:pt>
                <c:pt idx="179">
                  <c:v>9.256</c:v>
                </c:pt>
                <c:pt idx="180">
                  <c:v>8.976</c:v>
                </c:pt>
                <c:pt idx="181">
                  <c:v>18.505</c:v>
                </c:pt>
                <c:pt idx="182">
                  <c:v>22.247</c:v>
                </c:pt>
                <c:pt idx="183">
                  <c:v>7.221</c:v>
                </c:pt>
                <c:pt idx="184">
                  <c:v>5.486</c:v>
                </c:pt>
                <c:pt idx="185">
                  <c:v>7.061</c:v>
                </c:pt>
                <c:pt idx="186">
                  <c:v>14.242</c:v>
                </c:pt>
                <c:pt idx="187">
                  <c:v>4.642</c:v>
                </c:pt>
                <c:pt idx="188">
                  <c:v>8.049</c:v>
                </c:pt>
                <c:pt idx="189">
                  <c:v>10.983</c:v>
                </c:pt>
                <c:pt idx="190">
                  <c:v>6.27</c:v>
                </c:pt>
                <c:pt idx="191">
                  <c:v>16.79</c:v>
                </c:pt>
                <c:pt idx="192">
                  <c:v>23.322</c:v>
                </c:pt>
                <c:pt idx="193">
                  <c:v>5.03</c:v>
                </c:pt>
                <c:pt idx="194">
                  <c:v>7.907</c:v>
                </c:pt>
                <c:pt idx="195">
                  <c:v>8.828</c:v>
                </c:pt>
                <c:pt idx="196">
                  <c:v>13.133</c:v>
                </c:pt>
                <c:pt idx="197">
                  <c:v>10.566</c:v>
                </c:pt>
                <c:pt idx="198">
                  <c:v>21.366</c:v>
                </c:pt>
                <c:pt idx="199">
                  <c:v>189.636</c:v>
                </c:pt>
                <c:pt idx="200">
                  <c:v>39.481</c:v>
                </c:pt>
                <c:pt idx="201">
                  <c:v>82.105</c:v>
                </c:pt>
                <c:pt idx="202">
                  <c:v>176.14</c:v>
                </c:pt>
                <c:pt idx="203">
                  <c:v>42.819</c:v>
                </c:pt>
                <c:pt idx="204">
                  <c:v>134.543</c:v>
                </c:pt>
                <c:pt idx="205">
                  <c:v>68.531</c:v>
                </c:pt>
                <c:pt idx="206">
                  <c:v>449.628</c:v>
                </c:pt>
                <c:pt idx="207">
                  <c:v>45.554</c:v>
                </c:pt>
                <c:pt idx="208">
                  <c:v>39.742</c:v>
                </c:pt>
                <c:pt idx="209">
                  <c:v>34.339</c:v>
                </c:pt>
                <c:pt idx="210">
                  <c:v>25.259</c:v>
                </c:pt>
                <c:pt idx="211">
                  <c:v>13.633</c:v>
                </c:pt>
                <c:pt idx="212">
                  <c:v>19.608</c:v>
                </c:pt>
                <c:pt idx="213">
                  <c:v>12.095</c:v>
                </c:pt>
                <c:pt idx="214">
                  <c:v>7.506</c:v>
                </c:pt>
                <c:pt idx="215">
                  <c:v>11</c:v>
                </c:pt>
                <c:pt idx="216">
                  <c:v>10.715</c:v>
                </c:pt>
                <c:pt idx="217">
                  <c:v>14.788</c:v>
                </c:pt>
                <c:pt idx="218">
                  <c:v>7.277</c:v>
                </c:pt>
                <c:pt idx="219">
                  <c:v>1.59</c:v>
                </c:pt>
                <c:pt idx="220">
                  <c:v>6.094</c:v>
                </c:pt>
                <c:pt idx="221">
                  <c:v>57.985</c:v>
                </c:pt>
                <c:pt idx="222">
                  <c:v>24.913</c:v>
                </c:pt>
                <c:pt idx="223">
                  <c:v>54.77</c:v>
                </c:pt>
                <c:pt idx="224">
                  <c:v>28.952</c:v>
                </c:pt>
                <c:pt idx="225">
                  <c:v>33.922</c:v>
                </c:pt>
                <c:pt idx="226">
                  <c:v>36.684</c:v>
                </c:pt>
                <c:pt idx="227">
                  <c:v>11.796</c:v>
                </c:pt>
                <c:pt idx="228">
                  <c:v>23.653</c:v>
                </c:pt>
                <c:pt idx="229">
                  <c:v>21.142</c:v>
                </c:pt>
                <c:pt idx="230">
                  <c:v>24.872</c:v>
                </c:pt>
                <c:pt idx="231">
                  <c:v>38.49</c:v>
                </c:pt>
                <c:pt idx="232">
                  <c:v>26.872</c:v>
                </c:pt>
                <c:pt idx="233">
                  <c:v>86.446</c:v>
                </c:pt>
                <c:pt idx="234">
                  <c:v>51.366</c:v>
                </c:pt>
                <c:pt idx="235">
                  <c:v>174.184</c:v>
                </c:pt>
                <c:pt idx="236">
                  <c:v>365.441</c:v>
                </c:pt>
                <c:pt idx="237">
                  <c:v>426.573</c:v>
                </c:pt>
                <c:pt idx="238">
                  <c:v>47.148</c:v>
                </c:pt>
                <c:pt idx="239">
                  <c:v>70.038</c:v>
                </c:pt>
                <c:pt idx="240">
                  <c:v>56.213</c:v>
                </c:pt>
                <c:pt idx="241">
                  <c:v>83.668</c:v>
                </c:pt>
                <c:pt idx="242">
                  <c:v>33.639</c:v>
                </c:pt>
                <c:pt idx="243">
                  <c:v>18.708</c:v>
                </c:pt>
                <c:pt idx="244">
                  <c:v>8.076</c:v>
                </c:pt>
                <c:pt idx="245">
                  <c:v>3.811</c:v>
                </c:pt>
                <c:pt idx="246">
                  <c:v>4.135</c:v>
                </c:pt>
                <c:pt idx="247">
                  <c:v>19.104</c:v>
                </c:pt>
                <c:pt idx="248">
                  <c:v>10.32</c:v>
                </c:pt>
                <c:pt idx="249">
                  <c:v>16.881</c:v>
                </c:pt>
                <c:pt idx="250">
                  <c:v>9.568</c:v>
                </c:pt>
                <c:pt idx="251">
                  <c:v>10.66</c:v>
                </c:pt>
                <c:pt idx="252">
                  <c:v>5.586</c:v>
                </c:pt>
                <c:pt idx="253">
                  <c:v>9.199</c:v>
                </c:pt>
                <c:pt idx="254">
                  <c:v>4.612</c:v>
                </c:pt>
                <c:pt idx="255">
                  <c:v>7.238</c:v>
                </c:pt>
                <c:pt idx="256">
                  <c:v>7.242</c:v>
                </c:pt>
                <c:pt idx="257">
                  <c:v>9.887</c:v>
                </c:pt>
                <c:pt idx="258">
                  <c:v>3.264</c:v>
                </c:pt>
                <c:pt idx="259">
                  <c:v>8.559</c:v>
                </c:pt>
                <c:pt idx="260">
                  <c:v>3.838</c:v>
                </c:pt>
                <c:pt idx="261">
                  <c:v>5.353</c:v>
                </c:pt>
                <c:pt idx="262">
                  <c:v>23.797</c:v>
                </c:pt>
                <c:pt idx="263">
                  <c:v>52.341</c:v>
                </c:pt>
                <c:pt idx="264">
                  <c:v>186.35</c:v>
                </c:pt>
                <c:pt idx="265">
                  <c:v>193.942</c:v>
                </c:pt>
                <c:pt idx="266">
                  <c:v>19.993</c:v>
                </c:pt>
                <c:pt idx="267">
                  <c:v>15.523</c:v>
                </c:pt>
                <c:pt idx="268">
                  <c:v>9.516</c:v>
                </c:pt>
                <c:pt idx="269">
                  <c:v>9.055</c:v>
                </c:pt>
                <c:pt idx="270">
                  <c:v>11.896</c:v>
                </c:pt>
                <c:pt idx="271">
                  <c:v>12.355</c:v>
                </c:pt>
                <c:pt idx="272">
                  <c:v>9.741</c:v>
                </c:pt>
                <c:pt idx="273">
                  <c:v>2.215</c:v>
                </c:pt>
                <c:pt idx="275">
                  <c:v>14.039</c:v>
                </c:pt>
                <c:pt idx="276">
                  <c:v>2.951</c:v>
                </c:pt>
                <c:pt idx="277">
                  <c:v>12.499</c:v>
                </c:pt>
                <c:pt idx="278">
                  <c:v>12.208</c:v>
                </c:pt>
                <c:pt idx="279">
                  <c:v>12.843</c:v>
                </c:pt>
                <c:pt idx="280">
                  <c:v>14.601</c:v>
                </c:pt>
                <c:pt idx="281">
                  <c:v>80.806</c:v>
                </c:pt>
                <c:pt idx="282">
                  <c:v>28.436</c:v>
                </c:pt>
                <c:pt idx="283">
                  <c:v>405.715</c:v>
                </c:pt>
                <c:pt idx="284">
                  <c:v>123.168</c:v>
                </c:pt>
                <c:pt idx="285">
                  <c:v>130.234</c:v>
                </c:pt>
                <c:pt idx="286">
                  <c:v>73.018</c:v>
                </c:pt>
                <c:pt idx="287">
                  <c:v>42.652</c:v>
                </c:pt>
                <c:pt idx="288">
                  <c:v>49.741</c:v>
                </c:pt>
                <c:pt idx="289">
                  <c:v>66.545</c:v>
                </c:pt>
                <c:pt idx="290">
                  <c:v>20.163</c:v>
                </c:pt>
                <c:pt idx="291">
                  <c:v>8.398</c:v>
                </c:pt>
                <c:pt idx="292">
                  <c:v>44.288</c:v>
                </c:pt>
                <c:pt idx="293">
                  <c:v>17.717</c:v>
                </c:pt>
                <c:pt idx="294">
                  <c:v>2.419</c:v>
                </c:pt>
                <c:pt idx="295">
                  <c:v>3.632</c:v>
                </c:pt>
                <c:pt idx="296">
                  <c:v>6.082</c:v>
                </c:pt>
                <c:pt idx="297">
                  <c:v>4.862</c:v>
                </c:pt>
                <c:pt idx="298">
                  <c:v>9.77</c:v>
                </c:pt>
                <c:pt idx="299">
                  <c:v>18.937</c:v>
                </c:pt>
                <c:pt idx="300">
                  <c:v>6.77</c:v>
                </c:pt>
                <c:pt idx="301">
                  <c:v>70.6</c:v>
                </c:pt>
                <c:pt idx="302">
                  <c:v>24.518</c:v>
                </c:pt>
                <c:pt idx="303">
                  <c:v>19.805</c:v>
                </c:pt>
                <c:pt idx="304">
                  <c:v>12.596</c:v>
                </c:pt>
                <c:pt idx="305">
                  <c:v>48.89</c:v>
                </c:pt>
                <c:pt idx="306">
                  <c:v>130.449</c:v>
                </c:pt>
                <c:pt idx="307">
                  <c:v>199.539</c:v>
                </c:pt>
                <c:pt idx="308">
                  <c:v>216.718</c:v>
                </c:pt>
                <c:pt idx="309">
                  <c:v>287.499</c:v>
                </c:pt>
                <c:pt idx="310">
                  <c:v>217.84</c:v>
                </c:pt>
                <c:pt idx="311">
                  <c:v>324.845</c:v>
                </c:pt>
                <c:pt idx="312">
                  <c:v>119.279</c:v>
                </c:pt>
                <c:pt idx="313">
                  <c:v>98.405</c:v>
                </c:pt>
                <c:pt idx="314">
                  <c:v>299.429</c:v>
                </c:pt>
                <c:pt idx="315">
                  <c:v>316.697</c:v>
                </c:pt>
                <c:pt idx="316">
                  <c:v>418.456</c:v>
                </c:pt>
                <c:pt idx="317">
                  <c:v>616.122</c:v>
                </c:pt>
                <c:pt idx="318">
                  <c:v>542.176</c:v>
                </c:pt>
                <c:pt idx="319">
                  <c:v>87.521</c:v>
                </c:pt>
                <c:pt idx="320">
                  <c:v>23.577</c:v>
                </c:pt>
                <c:pt idx="321">
                  <c:v>20.59</c:v>
                </c:pt>
                <c:pt idx="322">
                  <c:v>10.049</c:v>
                </c:pt>
                <c:pt idx="323">
                  <c:v>4.567</c:v>
                </c:pt>
                <c:pt idx="324">
                  <c:v>9.41</c:v>
                </c:pt>
                <c:pt idx="325">
                  <c:v>15.658</c:v>
                </c:pt>
                <c:pt idx="326">
                  <c:v>12.998</c:v>
                </c:pt>
                <c:pt idx="327">
                  <c:v>8.793</c:v>
                </c:pt>
                <c:pt idx="328">
                  <c:v>16.692</c:v>
                </c:pt>
                <c:pt idx="329">
                  <c:v>13.88</c:v>
                </c:pt>
                <c:pt idx="330">
                  <c:v>11.64</c:v>
                </c:pt>
                <c:pt idx="331">
                  <c:v>9.085</c:v>
                </c:pt>
                <c:pt idx="332">
                  <c:v>15.785</c:v>
                </c:pt>
                <c:pt idx="333">
                  <c:v>16.532</c:v>
                </c:pt>
              </c:numCache>
            </c:numRef>
          </c:xVal>
          <c:yVal>
            <c:numRef>
              <c:f>DATA!$H$9:$H$342</c:f>
              <c:numCache>
                <c:ptCount val="334"/>
                <c:pt idx="0">
                  <c:v>2.8787105370240007</c:v>
                </c:pt>
                <c:pt idx="1">
                  <c:v>7.0808563584</c:v>
                </c:pt>
                <c:pt idx="2">
                  <c:v>34002.0359557056</c:v>
                </c:pt>
                <c:pt idx="3">
                  <c:v>230.04292469760003</c:v>
                </c:pt>
                <c:pt idx="4">
                  <c:v>133.9559303904</c:v>
                </c:pt>
                <c:pt idx="5">
                  <c:v>178.84197907200002</c:v>
                </c:pt>
                <c:pt idx="6">
                  <c:v>462.1511320704001</c:v>
                </c:pt>
                <c:pt idx="7">
                  <c:v>154.19895013439998</c:v>
                </c:pt>
                <c:pt idx="8">
                  <c:v>138.3326172576</c:v>
                </c:pt>
                <c:pt idx="9">
                  <c:v>5183.9361490176</c:v>
                </c:pt>
                <c:pt idx="10">
                  <c:v>694.9314520704</c:v>
                </c:pt>
                <c:pt idx="11">
                  <c:v>230.7512392704</c:v>
                </c:pt>
                <c:pt idx="12">
                  <c:v>299.52825396480006</c:v>
                </c:pt>
                <c:pt idx="13">
                  <c:v>3292.0575830208</c:v>
                </c:pt>
                <c:pt idx="14">
                  <c:v>746.0865720576002</c:v>
                </c:pt>
                <c:pt idx="15">
                  <c:v>598.7409372000001</c:v>
                </c:pt>
                <c:pt idx="16">
                  <c:v>546.0136309152001</c:v>
                </c:pt>
                <c:pt idx="17">
                  <c:v>466.0082404704</c:v>
                </c:pt>
                <c:pt idx="18">
                  <c:v>255.16925337600003</c:v>
                </c:pt>
                <c:pt idx="19">
                  <c:v>5.012579635200001</c:v>
                </c:pt>
                <c:pt idx="20">
                  <c:v>14.5547885952</c:v>
                </c:pt>
                <c:pt idx="21">
                  <c:v>25.827725952</c:v>
                </c:pt>
                <c:pt idx="22">
                  <c:v>452.4258907008</c:v>
                </c:pt>
                <c:pt idx="23">
                  <c:v>896.2251245568001</c:v>
                </c:pt>
                <c:pt idx="24">
                  <c:v>18.057025584</c:v>
                </c:pt>
                <c:pt idx="25">
                  <c:v>2.502218649600001</c:v>
                </c:pt>
                <c:pt idx="26">
                  <c:v>3.597264</c:v>
                </c:pt>
                <c:pt idx="27">
                  <c:v>8.276105462400002</c:v>
                </c:pt>
                <c:pt idx="28">
                  <c:v>17.374172803199997</c:v>
                </c:pt>
                <c:pt idx="29">
                  <c:v>81.4136832</c:v>
                </c:pt>
                <c:pt idx="30">
                  <c:v>401.14754069759994</c:v>
                </c:pt>
                <c:pt idx="31">
                  <c:v>51.463801612800005</c:v>
                </c:pt>
                <c:pt idx="32">
                  <c:v>406.81955352960006</c:v>
                </c:pt>
                <c:pt idx="33">
                  <c:v>3243.2921918208003</c:v>
                </c:pt>
                <c:pt idx="34">
                  <c:v>6079.6664685792</c:v>
                </c:pt>
                <c:pt idx="35">
                  <c:v>12526.120965758975</c:v>
                </c:pt>
                <c:pt idx="36">
                  <c:v>242.01774280396802</c:v>
                </c:pt>
                <c:pt idx="37">
                  <c:v>4255.802168514049</c:v>
                </c:pt>
                <c:pt idx="38">
                  <c:v>13830.1980515928</c:v>
                </c:pt>
                <c:pt idx="39">
                  <c:v>138.466907478144</c:v>
                </c:pt>
                <c:pt idx="40">
                  <c:v>3.363758766432001</c:v>
                </c:pt>
                <c:pt idx="41">
                  <c:v>2.32352062416</c:v>
                </c:pt>
                <c:pt idx="42">
                  <c:v>29.566897231391998</c:v>
                </c:pt>
                <c:pt idx="43">
                  <c:v>6.80016387456</c:v>
                </c:pt>
                <c:pt idx="44">
                  <c:v>8.014556874239998</c:v>
                </c:pt>
                <c:pt idx="45">
                  <c:v>8.233541971200001</c:v>
                </c:pt>
                <c:pt idx="46">
                  <c:v>12.389646771648</c:v>
                </c:pt>
                <c:pt idx="47">
                  <c:v>40.635994896</c:v>
                </c:pt>
                <c:pt idx="48">
                  <c:v>8.942483094336</c:v>
                </c:pt>
                <c:pt idx="49">
                  <c:v>3.0758386824</c:v>
                </c:pt>
                <c:pt idx="50">
                  <c:v>41.679843114528005</c:v>
                </c:pt>
                <c:pt idx="51">
                  <c:v>213.50201927385604</c:v>
                </c:pt>
                <c:pt idx="52">
                  <c:v>4.739802448896</c:v>
                </c:pt>
                <c:pt idx="53">
                  <c:v>598.773017199456</c:v>
                </c:pt>
                <c:pt idx="54">
                  <c:v>1301.0616199054082</c:v>
                </c:pt>
                <c:pt idx="55">
                  <c:v>390.41190444614404</c:v>
                </c:pt>
                <c:pt idx="56">
                  <c:v>540.3206744467201</c:v>
                </c:pt>
                <c:pt idx="57">
                  <c:v>481.56604451942405</c:v>
                </c:pt>
                <c:pt idx="58">
                  <c:v>86.32041271603201</c:v>
                </c:pt>
                <c:pt idx="59">
                  <c:v>97.72880249088</c:v>
                </c:pt>
                <c:pt idx="60">
                  <c:v>238.77510469718405</c:v>
                </c:pt>
                <c:pt idx="61">
                  <c:v>214.424315760096</c:v>
                </c:pt>
                <c:pt idx="62">
                  <c:v>34.09140229401601</c:v>
                </c:pt>
                <c:pt idx="63">
                  <c:v>9401.465619111168</c:v>
                </c:pt>
                <c:pt idx="64">
                  <c:v>4191.068371666176</c:v>
                </c:pt>
                <c:pt idx="65">
                  <c:v>352.52414439264</c:v>
                </c:pt>
                <c:pt idx="66">
                  <c:v>431.043646297824</c:v>
                </c:pt>
                <c:pt idx="67">
                  <c:v>409.68767252159995</c:v>
                </c:pt>
                <c:pt idx="68">
                  <c:v>103.41734364864001</c:v>
                </c:pt>
                <c:pt idx="69">
                  <c:v>5.0289286317120006</c:v>
                </c:pt>
                <c:pt idx="70">
                  <c:v>15.241923811008</c:v>
                </c:pt>
                <c:pt idx="71">
                  <c:v>4.961646584064</c:v>
                </c:pt>
                <c:pt idx="72">
                  <c:v>4.709182057344</c:v>
                </c:pt>
                <c:pt idx="73">
                  <c:v>5.03144534016</c:v>
                </c:pt>
                <c:pt idx="74">
                  <c:v>0.8370432587519999</c:v>
                </c:pt>
                <c:pt idx="75">
                  <c:v>14.142516221952</c:v>
                </c:pt>
                <c:pt idx="76">
                  <c:v>5.16644474688</c:v>
                </c:pt>
                <c:pt idx="77">
                  <c:v>2.7269874014399997</c:v>
                </c:pt>
                <c:pt idx="78">
                  <c:v>4.08957926544</c:v>
                </c:pt>
                <c:pt idx="79">
                  <c:v>15.709239258624</c:v>
                </c:pt>
                <c:pt idx="80">
                  <c:v>23.915983590720003</c:v>
                </c:pt>
                <c:pt idx="81">
                  <c:v>7.474079881728001</c:v>
                </c:pt>
                <c:pt idx="82">
                  <c:v>1.999149820416</c:v>
                </c:pt>
                <c:pt idx="83">
                  <c:v>12.210489921024001</c:v>
                </c:pt>
                <c:pt idx="84">
                  <c:v>0.905186157984</c:v>
                </c:pt>
                <c:pt idx="85">
                  <c:v>0.313202219328</c:v>
                </c:pt>
                <c:pt idx="86">
                  <c:v>0.12117487507199999</c:v>
                </c:pt>
                <c:pt idx="87">
                  <c:v>0.5254181668800001</c:v>
                </c:pt>
                <c:pt idx="88">
                  <c:v>9.275850055584002</c:v>
                </c:pt>
                <c:pt idx="89">
                  <c:v>5.000808451968</c:v>
                </c:pt>
                <c:pt idx="90">
                  <c:v>20.227970630879998</c:v>
                </c:pt>
                <c:pt idx="91">
                  <c:v>23.584228956288</c:v>
                </c:pt>
                <c:pt idx="92">
                  <c:v>14802.602969797344</c:v>
                </c:pt>
                <c:pt idx="93">
                  <c:v>28285.06075060493</c:v>
                </c:pt>
                <c:pt idx="94">
                  <c:v>31956.241179836445</c:v>
                </c:pt>
                <c:pt idx="95">
                  <c:v>11930.52444849216</c:v>
                </c:pt>
                <c:pt idx="96">
                  <c:v>1487.706156167328</c:v>
                </c:pt>
                <c:pt idx="97">
                  <c:v>2836.7671796766717</c:v>
                </c:pt>
                <c:pt idx="98">
                  <c:v>154.250269633152</c:v>
                </c:pt>
                <c:pt idx="99">
                  <c:v>3281.091238119168</c:v>
                </c:pt>
                <c:pt idx="100">
                  <c:v>17335.023882897603</c:v>
                </c:pt>
                <c:pt idx="101">
                  <c:v>115.30129813862399</c:v>
                </c:pt>
                <c:pt idx="102">
                  <c:v>33.746541835392</c:v>
                </c:pt>
                <c:pt idx="103">
                  <c:v>117.37622554560002</c:v>
                </c:pt>
                <c:pt idx="104">
                  <c:v>159.25687858137601</c:v>
                </c:pt>
                <c:pt idx="105">
                  <c:v>164.493886355136</c:v>
                </c:pt>
                <c:pt idx="106">
                  <c:v>5.752443962879999</c:v>
                </c:pt>
                <c:pt idx="107">
                  <c:v>7.651397207520001</c:v>
                </c:pt>
                <c:pt idx="108">
                  <c:v>12.612174251040003</c:v>
                </c:pt>
                <c:pt idx="109">
                  <c:v>9.430977340512</c:v>
                </c:pt>
                <c:pt idx="110">
                  <c:v>0.952816417344</c:v>
                </c:pt>
                <c:pt idx="111">
                  <c:v>1.89020218464</c:v>
                </c:pt>
                <c:pt idx="113">
                  <c:v>0.22530357792</c:v>
                </c:pt>
                <c:pt idx="114">
                  <c:v>0.6272627155199999</c:v>
                </c:pt>
                <c:pt idx="115">
                  <c:v>2.0698905121920004</c:v>
                </c:pt>
                <c:pt idx="116">
                  <c:v>7.182388706688</c:v>
                </c:pt>
                <c:pt idx="118">
                  <c:v>107.5034504736</c:v>
                </c:pt>
                <c:pt idx="119">
                  <c:v>1778.3162147292478</c:v>
                </c:pt>
                <c:pt idx="120">
                  <c:v>25141.938945786434</c:v>
                </c:pt>
                <c:pt idx="121">
                  <c:v>3398.136368848704</c:v>
                </c:pt>
                <c:pt idx="122">
                  <c:v>483.1300012919041</c:v>
                </c:pt>
                <c:pt idx="123">
                  <c:v>135.52270751174402</c:v>
                </c:pt>
                <c:pt idx="124">
                  <c:v>153.955591866432</c:v>
                </c:pt>
                <c:pt idx="125">
                  <c:v>3096.8226089130244</c:v>
                </c:pt>
                <c:pt idx="126">
                  <c:v>4519.049067639073</c:v>
                </c:pt>
                <c:pt idx="127">
                  <c:v>1659.3301323040318</c:v>
                </c:pt>
                <c:pt idx="128">
                  <c:v>142873.54009939585</c:v>
                </c:pt>
                <c:pt idx="129">
                  <c:v>13257.579413333953</c:v>
                </c:pt>
                <c:pt idx="130">
                  <c:v>11486.260492184161</c:v>
                </c:pt>
                <c:pt idx="131">
                  <c:v>5987.159217657793</c:v>
                </c:pt>
                <c:pt idx="132">
                  <c:v>9079.205446299744</c:v>
                </c:pt>
                <c:pt idx="133">
                  <c:v>12011.077692396291</c:v>
                </c:pt>
                <c:pt idx="134">
                  <c:v>35558.07164431949</c:v>
                </c:pt>
                <c:pt idx="135">
                  <c:v>22478.536271993475</c:v>
                </c:pt>
                <c:pt idx="136">
                  <c:v>9379.959502742784</c:v>
                </c:pt>
                <c:pt idx="137">
                  <c:v>306.83336923008</c:v>
                </c:pt>
                <c:pt idx="138">
                  <c:v>136.276637378112</c:v>
                </c:pt>
                <c:pt idx="139">
                  <c:v>102.34308546</c:v>
                </c:pt>
                <c:pt idx="140">
                  <c:v>93.79666005811201</c:v>
                </c:pt>
                <c:pt idx="141">
                  <c:v>34.48926</c:v>
                </c:pt>
                <c:pt idx="142">
                  <c:v>14.096276176896</c:v>
                </c:pt>
                <c:pt idx="143">
                  <c:v>5.221352223360001</c:v>
                </c:pt>
                <c:pt idx="144">
                  <c:v>7.5681111456000005</c:v>
                </c:pt>
                <c:pt idx="145">
                  <c:v>3.8949707626560004</c:v>
                </c:pt>
                <c:pt idx="146">
                  <c:v>125.187962857056</c:v>
                </c:pt>
                <c:pt idx="147">
                  <c:v>56.20385747808</c:v>
                </c:pt>
                <c:pt idx="148">
                  <c:v>40.07057213664</c:v>
                </c:pt>
                <c:pt idx="149">
                  <c:v>35.85711922128</c:v>
                </c:pt>
                <c:pt idx="150">
                  <c:v>68.50813241088001</c:v>
                </c:pt>
                <c:pt idx="151">
                  <c:v>37.04935428230401</c:v>
                </c:pt>
                <c:pt idx="152">
                  <c:v>8.667403328448</c:v>
                </c:pt>
                <c:pt idx="153">
                  <c:v>3.2785920676800004</c:v>
                </c:pt>
                <c:pt idx="154">
                  <c:v>3.0317324221440005</c:v>
                </c:pt>
                <c:pt idx="155">
                  <c:v>7637.162973803714</c:v>
                </c:pt>
                <c:pt idx="156">
                  <c:v>44.93644525987201</c:v>
                </c:pt>
                <c:pt idx="157">
                  <c:v>21.991418755488</c:v>
                </c:pt>
                <c:pt idx="158">
                  <c:v>140.81756548665604</c:v>
                </c:pt>
                <c:pt idx="159">
                  <c:v>402.15097610035207</c:v>
                </c:pt>
                <c:pt idx="160">
                  <c:v>26.706071132928</c:v>
                </c:pt>
                <c:pt idx="161">
                  <c:v>262.61780594687997</c:v>
                </c:pt>
                <c:pt idx="162">
                  <c:v>239.02096175280002</c:v>
                </c:pt>
                <c:pt idx="163">
                  <c:v>63.362265434208005</c:v>
                </c:pt>
                <c:pt idx="164">
                  <c:v>86.09291149536</c:v>
                </c:pt>
                <c:pt idx="165">
                  <c:v>586.4281197857281</c:v>
                </c:pt>
                <c:pt idx="166">
                  <c:v>1978.2615937824</c:v>
                </c:pt>
                <c:pt idx="167">
                  <c:v>42421.24399807872</c:v>
                </c:pt>
                <c:pt idx="168">
                  <c:v>59880.697240355716</c:v>
                </c:pt>
                <c:pt idx="169">
                  <c:v>48142.43983761524</c:v>
                </c:pt>
                <c:pt idx="170">
                  <c:v>1637.2658075299198</c:v>
                </c:pt>
                <c:pt idx="171">
                  <c:v>321.030129566592</c:v>
                </c:pt>
                <c:pt idx="172">
                  <c:v>24.98973662016</c:v>
                </c:pt>
                <c:pt idx="173">
                  <c:v>416.1881066895359</c:v>
                </c:pt>
                <c:pt idx="174">
                  <c:v>27.088762821120003</c:v>
                </c:pt>
                <c:pt idx="175">
                  <c:v>18.7206955848</c:v>
                </c:pt>
                <c:pt idx="176">
                  <c:v>25.92001366272</c:v>
                </c:pt>
                <c:pt idx="177">
                  <c:v>4.603798881792001</c:v>
                </c:pt>
                <c:pt idx="178">
                  <c:v>1.0788841739520003</c:v>
                </c:pt>
                <c:pt idx="179">
                  <c:v>20.057347994112</c:v>
                </c:pt>
                <c:pt idx="180">
                  <c:v>23.102445459456007</c:v>
                </c:pt>
                <c:pt idx="181">
                  <c:v>57.41485120656</c:v>
                </c:pt>
                <c:pt idx="182">
                  <c:v>27.847251904031996</c:v>
                </c:pt>
                <c:pt idx="183">
                  <c:v>7.168419797472</c:v>
                </c:pt>
                <c:pt idx="184">
                  <c:v>5.038516372032</c:v>
                </c:pt>
                <c:pt idx="185">
                  <c:v>9.669355543296</c:v>
                </c:pt>
                <c:pt idx="186">
                  <c:v>7.030155181248001</c:v>
                </c:pt>
                <c:pt idx="187">
                  <c:v>3.7323502634880006</c:v>
                </c:pt>
                <c:pt idx="188">
                  <c:v>12.159649541663999</c:v>
                </c:pt>
                <c:pt idx="189">
                  <c:v>9.947180793312</c:v>
                </c:pt>
                <c:pt idx="190">
                  <c:v>5.2636098239999995</c:v>
                </c:pt>
                <c:pt idx="191">
                  <c:v>31.20615887904</c:v>
                </c:pt>
                <c:pt idx="192">
                  <c:v>884.9440865790721</c:v>
                </c:pt>
                <c:pt idx="193">
                  <c:v>13.797235595520002</c:v>
                </c:pt>
                <c:pt idx="194">
                  <c:v>15.596782185312</c:v>
                </c:pt>
                <c:pt idx="195">
                  <c:v>7.528129120512</c:v>
                </c:pt>
                <c:pt idx="196">
                  <c:v>17.484377272416</c:v>
                </c:pt>
                <c:pt idx="197">
                  <c:v>7.447783381056002</c:v>
                </c:pt>
                <c:pt idx="198">
                  <c:v>78.479187268608</c:v>
                </c:pt>
                <c:pt idx="199">
                  <c:v>12145.855851565057</c:v>
                </c:pt>
                <c:pt idx="200">
                  <c:v>160.02517250303998</c:v>
                </c:pt>
                <c:pt idx="201">
                  <c:v>575.2349866080001</c:v>
                </c:pt>
                <c:pt idx="202">
                  <c:v>3777.1964148556794</c:v>
                </c:pt>
                <c:pt idx="203">
                  <c:v>496.02613297507213</c:v>
                </c:pt>
                <c:pt idx="204">
                  <c:v>1801.8706492975682</c:v>
                </c:pt>
                <c:pt idx="205">
                  <c:v>664.1301402817921</c:v>
                </c:pt>
                <c:pt idx="206">
                  <c:v>21200.42212982208</c:v>
                </c:pt>
                <c:pt idx="207">
                  <c:v>205.66367149824003</c:v>
                </c:pt>
                <c:pt idx="208">
                  <c:v>24.191497162943996</c:v>
                </c:pt>
                <c:pt idx="209">
                  <c:v>70.158592190592</c:v>
                </c:pt>
                <c:pt idx="210">
                  <c:v>173.67265643644802</c:v>
                </c:pt>
                <c:pt idx="211">
                  <c:v>42.25384710374399</c:v>
                </c:pt>
                <c:pt idx="212">
                  <c:v>88.33201206220802</c:v>
                </c:pt>
                <c:pt idx="213">
                  <c:v>29.743425249120005</c:v>
                </c:pt>
                <c:pt idx="214">
                  <c:v>15.282444182400003</c:v>
                </c:pt>
                <c:pt idx="215">
                  <c:v>28.449330624</c:v>
                </c:pt>
                <c:pt idx="217">
                  <c:v>3.55157599104</c:v>
                </c:pt>
                <c:pt idx="220">
                  <c:v>8.526334588992002</c:v>
                </c:pt>
                <c:pt idx="221">
                  <c:v>270.649575282384</c:v>
                </c:pt>
                <c:pt idx="223">
                  <c:v>390.15723466195533</c:v>
                </c:pt>
                <c:pt idx="224">
                  <c:v>2455.2463187687185</c:v>
                </c:pt>
                <c:pt idx="225">
                  <c:v>109.3367125805168</c:v>
                </c:pt>
                <c:pt idx="226">
                  <c:v>770.0247704577785</c:v>
                </c:pt>
                <c:pt idx="227">
                  <c:v>38.0009258415533</c:v>
                </c:pt>
                <c:pt idx="228">
                  <c:v>200.46450540095228</c:v>
                </c:pt>
                <c:pt idx="229">
                  <c:v>103.91278382099891</c:v>
                </c:pt>
                <c:pt idx="230">
                  <c:v>184.85350427086482</c:v>
                </c:pt>
                <c:pt idx="231">
                  <c:v>434.94291403572873</c:v>
                </c:pt>
                <c:pt idx="232">
                  <c:v>25.312434445474917</c:v>
                </c:pt>
                <c:pt idx="233">
                  <c:v>1124.9855071422776</c:v>
                </c:pt>
                <c:pt idx="234">
                  <c:v>323.54922972813324</c:v>
                </c:pt>
                <c:pt idx="235">
                  <c:v>4506.141384500015</c:v>
                </c:pt>
                <c:pt idx="236">
                  <c:v>26622.552460160343</c:v>
                </c:pt>
                <c:pt idx="237">
                  <c:v>32590.97805110563</c:v>
                </c:pt>
                <c:pt idx="239">
                  <c:v>202.6097267856212</c:v>
                </c:pt>
                <c:pt idx="240">
                  <c:v>1777.808966863983</c:v>
                </c:pt>
                <c:pt idx="241">
                  <c:v>998.3824917934405</c:v>
                </c:pt>
                <c:pt idx="242">
                  <c:v>54.122213998023874</c:v>
                </c:pt>
                <c:pt idx="243">
                  <c:v>5.825021882731148</c:v>
                </c:pt>
                <c:pt idx="244">
                  <c:v>21.451199846400005</c:v>
                </c:pt>
                <c:pt idx="245">
                  <c:v>9.524740104287998</c:v>
                </c:pt>
                <c:pt idx="246">
                  <c:v>10.521909488160002</c:v>
                </c:pt>
                <c:pt idx="247">
                  <c:v>11.050670592000001</c:v>
                </c:pt>
                <c:pt idx="248">
                  <c:v>4.7713005849600005</c:v>
                </c:pt>
                <c:pt idx="249">
                  <c:v>3.7210888235519994</c:v>
                </c:pt>
                <c:pt idx="250">
                  <c:v>20.494330841088004</c:v>
                </c:pt>
                <c:pt idx="251">
                  <c:v>11.284800508800002</c:v>
                </c:pt>
                <c:pt idx="252">
                  <c:v>1.004057849088</c:v>
                </c:pt>
                <c:pt idx="253">
                  <c:v>0.28238486745599994</c:v>
                </c:pt>
                <c:pt idx="254">
                  <c:v>6.208340269823999</c:v>
                </c:pt>
                <c:pt idx="255">
                  <c:v>0.07688006726400003</c:v>
                </c:pt>
                <c:pt idx="256">
                  <c:v>16.093334620800004</c:v>
                </c:pt>
                <c:pt idx="257">
                  <c:v>17.587209475584</c:v>
                </c:pt>
                <c:pt idx="258">
                  <c:v>2.80349973504</c:v>
                </c:pt>
                <c:pt idx="259">
                  <c:v>9.938694914496</c:v>
                </c:pt>
                <c:pt idx="260">
                  <c:v>9.893579328576001</c:v>
                </c:pt>
                <c:pt idx="261">
                  <c:v>0.107404647552</c:v>
                </c:pt>
                <c:pt idx="262">
                  <c:v>3.960596772576</c:v>
                </c:pt>
                <c:pt idx="263">
                  <c:v>102.817720774368</c:v>
                </c:pt>
                <c:pt idx="264">
                  <c:v>2841.4330578864005</c:v>
                </c:pt>
                <c:pt idx="265">
                  <c:v>4476.964066468992</c:v>
                </c:pt>
                <c:pt idx="266">
                  <c:v>30.235957069824</c:v>
                </c:pt>
                <c:pt idx="267">
                  <c:v>10.645646576256</c:v>
                </c:pt>
                <c:pt idx="268">
                  <c:v>8.150518861056</c:v>
                </c:pt>
                <c:pt idx="269">
                  <c:v>3.10209348384</c:v>
                </c:pt>
                <c:pt idx="270">
                  <c:v>10.086278459904</c:v>
                </c:pt>
                <c:pt idx="271">
                  <c:v>263.9243925864</c:v>
                </c:pt>
                <c:pt idx="272">
                  <c:v>20.686511899584</c:v>
                </c:pt>
                <c:pt idx="273">
                  <c:v>5.03505854352</c:v>
                </c:pt>
                <c:pt idx="275">
                  <c:v>43.13488904697601</c:v>
                </c:pt>
                <c:pt idx="276">
                  <c:v>14.896532604096002</c:v>
                </c:pt>
                <c:pt idx="277">
                  <c:v>18.103272022368</c:v>
                </c:pt>
                <c:pt idx="278">
                  <c:v>26.802091298304</c:v>
                </c:pt>
                <c:pt idx="279">
                  <c:v>55.110968000351995</c:v>
                </c:pt>
                <c:pt idx="280">
                  <c:v>78.423995516256</c:v>
                </c:pt>
                <c:pt idx="281">
                  <c:v>583.91037482976</c:v>
                </c:pt>
                <c:pt idx="282">
                  <c:v>153.40069818777602</c:v>
                </c:pt>
                <c:pt idx="283">
                  <c:v>5156.9313487113595</c:v>
                </c:pt>
                <c:pt idx="284">
                  <c:v>651.6566395453442</c:v>
                </c:pt>
                <c:pt idx="285">
                  <c:v>1826.5185473783044</c:v>
                </c:pt>
                <c:pt idx="286">
                  <c:v>556.8769127940479</c:v>
                </c:pt>
                <c:pt idx="287">
                  <c:v>161.665768666368</c:v>
                </c:pt>
                <c:pt idx="288">
                  <c:v>215.010177600672</c:v>
                </c:pt>
                <c:pt idx="289">
                  <c:v>293.42508175008004</c:v>
                </c:pt>
                <c:pt idx="290">
                  <c:v>41.622850608768</c:v>
                </c:pt>
                <c:pt idx="291">
                  <c:v>18.378594097344</c:v>
                </c:pt>
                <c:pt idx="292">
                  <c:v>236.650983579648</c:v>
                </c:pt>
                <c:pt idx="293">
                  <c:v>41.147925827904004</c:v>
                </c:pt>
                <c:pt idx="294">
                  <c:v>6.614224868160001</c:v>
                </c:pt>
                <c:pt idx="295">
                  <c:v>9.800202355200001</c:v>
                </c:pt>
                <c:pt idx="296">
                  <c:v>27.384251320511996</c:v>
                </c:pt>
                <c:pt idx="297">
                  <c:v>15.763505142528</c:v>
                </c:pt>
                <c:pt idx="298">
                  <c:v>7.38813746592</c:v>
                </c:pt>
                <c:pt idx="299">
                  <c:v>43.50907430323201</c:v>
                </c:pt>
                <c:pt idx="300">
                  <c:v>34.22632686048</c:v>
                </c:pt>
                <c:pt idx="301">
                  <c:v>902.6351290368</c:v>
                </c:pt>
                <c:pt idx="302">
                  <c:v>144.574120012608</c:v>
                </c:pt>
                <c:pt idx="303">
                  <c:v>76.87459873728001</c:v>
                </c:pt>
                <c:pt idx="304">
                  <c:v>25.282809300095998</c:v>
                </c:pt>
                <c:pt idx="305">
                  <c:v>210.68974189440004</c:v>
                </c:pt>
                <c:pt idx="306">
                  <c:v>1526.0643263606403</c:v>
                </c:pt>
                <c:pt idx="307">
                  <c:v>2136.055749160896</c:v>
                </c:pt>
                <c:pt idx="308">
                  <c:v>4267.076335789823</c:v>
                </c:pt>
                <c:pt idx="309">
                  <c:v>4625.66966665824</c:v>
                </c:pt>
                <c:pt idx="310">
                  <c:v>2131.80196061952</c:v>
                </c:pt>
                <c:pt idx="311">
                  <c:v>9550.709040258722</c:v>
                </c:pt>
                <c:pt idx="312">
                  <c:v>880.8748958977919</c:v>
                </c:pt>
                <c:pt idx="313">
                  <c:v>535.1810181580802</c:v>
                </c:pt>
                <c:pt idx="314">
                  <c:v>4573.605206862431</c:v>
                </c:pt>
                <c:pt idx="315">
                  <c:v>3790.1464629612483</c:v>
                </c:pt>
                <c:pt idx="316">
                  <c:v>6539.455513649664</c:v>
                </c:pt>
                <c:pt idx="317">
                  <c:v>28093.002060898943</c:v>
                </c:pt>
                <c:pt idx="318">
                  <c:v>57721.46653085185</c:v>
                </c:pt>
                <c:pt idx="319">
                  <c:v>87.27142931740799</c:v>
                </c:pt>
                <c:pt idx="320">
                  <c:v>46.4560076304</c:v>
                </c:pt>
                <c:pt idx="321">
                  <c:v>32.88948295104</c:v>
                </c:pt>
                <c:pt idx="322">
                  <c:v>23.538898188000005</c:v>
                </c:pt>
                <c:pt idx="323">
                  <c:v>10.43487451008</c:v>
                </c:pt>
                <c:pt idx="324">
                  <c:v>20.1663963504</c:v>
                </c:pt>
                <c:pt idx="325">
                  <c:v>17.976371080319996</c:v>
                </c:pt>
                <c:pt idx="326">
                  <c:v>11.086266222144</c:v>
                </c:pt>
                <c:pt idx="327">
                  <c:v>4.74922029168</c:v>
                </c:pt>
                <c:pt idx="328">
                  <c:v>17.59020853824</c:v>
                </c:pt>
                <c:pt idx="329">
                  <c:v>4.450635768960001</c:v>
                </c:pt>
                <c:pt idx="330">
                  <c:v>8.740138533120001</c:v>
                </c:pt>
                <c:pt idx="331">
                  <c:v>6.43649631984</c:v>
                </c:pt>
                <c:pt idx="332">
                  <c:v>5.980145482080001</c:v>
                </c:pt>
                <c:pt idx="333">
                  <c:v>10.881878198399999</c:v>
                </c:pt>
              </c:numCache>
            </c:numRef>
          </c:yVal>
          <c:smooth val="0"/>
        </c:ser>
        <c:axId val="17606201"/>
        <c:axId val="24238082"/>
      </c:scatterChart>
      <c:valAx>
        <c:axId val="17606201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238082"/>
        <c:crossesAt val="0.1"/>
        <c:crossBetween val="midCat"/>
        <c:dispUnits/>
      </c:valAx>
      <c:valAx>
        <c:axId val="2423808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60620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25975"/>
          <c:w val="0.160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W.3A Mae Nam Wang  A.Thoen  Lampang   Year 2017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35"/>
          <c:w val="0.933"/>
          <c:h val="0.797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'W3A'!$B$1:$B$365</c:f>
              <c:strCache/>
            </c:strRef>
          </c:cat>
          <c:val>
            <c:numRef>
              <c:f>'W3A'!$D$1:$D$365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'W3A'!$B$1:$B$365</c:f>
              <c:strCache/>
            </c:strRef>
          </c:cat>
          <c:val>
            <c:numRef>
              <c:f>'W3A'!$E$1:$E$365</c:f>
              <c:numCache/>
            </c:numRef>
          </c:val>
          <c:smooth val="0"/>
        </c:ser>
        <c:marker val="1"/>
        <c:axId val="16816147"/>
        <c:axId val="17127596"/>
      </c:lineChart>
      <c:dateAx>
        <c:axId val="168161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6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127596"/>
        <c:scaling>
          <c:orientation val="minMax"/>
          <c:max val="167.5"/>
          <c:min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/>
        <c:majorUnit val="0.5"/>
        <c:minorUnit val="0.2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317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D.A.8,985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7825"/>
          <c:w val="0.76775"/>
          <c:h val="0.809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DATA!$E$307:$E$342</c:f>
              <c:numCache>
                <c:ptCount val="36"/>
                <c:pt idx="0">
                  <c:v>9.77</c:v>
                </c:pt>
                <c:pt idx="1">
                  <c:v>18.937</c:v>
                </c:pt>
                <c:pt idx="2">
                  <c:v>6.77</c:v>
                </c:pt>
                <c:pt idx="3">
                  <c:v>70.6</c:v>
                </c:pt>
                <c:pt idx="4">
                  <c:v>24.518</c:v>
                </c:pt>
                <c:pt idx="5">
                  <c:v>19.805</c:v>
                </c:pt>
                <c:pt idx="6">
                  <c:v>12.596</c:v>
                </c:pt>
                <c:pt idx="7">
                  <c:v>48.89</c:v>
                </c:pt>
                <c:pt idx="8">
                  <c:v>130.449</c:v>
                </c:pt>
                <c:pt idx="9">
                  <c:v>199.539</c:v>
                </c:pt>
                <c:pt idx="10">
                  <c:v>216.718</c:v>
                </c:pt>
                <c:pt idx="11">
                  <c:v>287.499</c:v>
                </c:pt>
                <c:pt idx="12">
                  <c:v>217.84</c:v>
                </c:pt>
                <c:pt idx="13">
                  <c:v>324.845</c:v>
                </c:pt>
                <c:pt idx="14">
                  <c:v>119.279</c:v>
                </c:pt>
                <c:pt idx="15">
                  <c:v>98.405</c:v>
                </c:pt>
                <c:pt idx="16">
                  <c:v>299.429</c:v>
                </c:pt>
                <c:pt idx="17">
                  <c:v>316.697</c:v>
                </c:pt>
                <c:pt idx="18">
                  <c:v>418.456</c:v>
                </c:pt>
                <c:pt idx="19">
                  <c:v>616.122</c:v>
                </c:pt>
                <c:pt idx="20">
                  <c:v>542.176</c:v>
                </c:pt>
                <c:pt idx="21">
                  <c:v>87.521</c:v>
                </c:pt>
                <c:pt idx="22">
                  <c:v>23.577</c:v>
                </c:pt>
                <c:pt idx="23">
                  <c:v>20.59</c:v>
                </c:pt>
                <c:pt idx="24">
                  <c:v>10.049</c:v>
                </c:pt>
                <c:pt idx="25">
                  <c:v>4.567</c:v>
                </c:pt>
                <c:pt idx="26">
                  <c:v>9.41</c:v>
                </c:pt>
                <c:pt idx="27">
                  <c:v>15.658</c:v>
                </c:pt>
                <c:pt idx="28">
                  <c:v>12.998</c:v>
                </c:pt>
                <c:pt idx="29">
                  <c:v>8.793</c:v>
                </c:pt>
                <c:pt idx="30">
                  <c:v>16.692</c:v>
                </c:pt>
                <c:pt idx="31">
                  <c:v>13.88</c:v>
                </c:pt>
                <c:pt idx="32">
                  <c:v>11.64</c:v>
                </c:pt>
                <c:pt idx="33">
                  <c:v>9.085</c:v>
                </c:pt>
                <c:pt idx="34">
                  <c:v>15.785</c:v>
                </c:pt>
                <c:pt idx="35">
                  <c:v>16.532</c:v>
                </c:pt>
              </c:numCache>
            </c:numRef>
          </c:xVal>
          <c:yVal>
            <c:numRef>
              <c:f>DATA!$H$307:$H$342</c:f>
              <c:numCache>
                <c:ptCount val="36"/>
                <c:pt idx="0">
                  <c:v>7.38813746592</c:v>
                </c:pt>
                <c:pt idx="1">
                  <c:v>43.50907430323201</c:v>
                </c:pt>
                <c:pt idx="2">
                  <c:v>34.22632686048</c:v>
                </c:pt>
                <c:pt idx="3">
                  <c:v>902.6351290368</c:v>
                </c:pt>
                <c:pt idx="4">
                  <c:v>144.574120012608</c:v>
                </c:pt>
                <c:pt idx="5">
                  <c:v>76.87459873728001</c:v>
                </c:pt>
                <c:pt idx="6">
                  <c:v>25.282809300095998</c:v>
                </c:pt>
                <c:pt idx="7">
                  <c:v>210.68974189440004</c:v>
                </c:pt>
                <c:pt idx="8">
                  <c:v>1526.0643263606403</c:v>
                </c:pt>
                <c:pt idx="9">
                  <c:v>2136.055749160896</c:v>
                </c:pt>
                <c:pt idx="10">
                  <c:v>4267.076335789823</c:v>
                </c:pt>
                <c:pt idx="11">
                  <c:v>4625.66966665824</c:v>
                </c:pt>
                <c:pt idx="12">
                  <c:v>2131.80196061952</c:v>
                </c:pt>
                <c:pt idx="13">
                  <c:v>9550.709040258722</c:v>
                </c:pt>
                <c:pt idx="14">
                  <c:v>880.8748958977919</c:v>
                </c:pt>
                <c:pt idx="15">
                  <c:v>535.1810181580802</c:v>
                </c:pt>
                <c:pt idx="16">
                  <c:v>4573.605206862431</c:v>
                </c:pt>
                <c:pt idx="17">
                  <c:v>3790.1464629612483</c:v>
                </c:pt>
                <c:pt idx="18">
                  <c:v>6539.455513649664</c:v>
                </c:pt>
                <c:pt idx="19">
                  <c:v>28093.002060898943</c:v>
                </c:pt>
                <c:pt idx="20">
                  <c:v>57721.46653085185</c:v>
                </c:pt>
                <c:pt idx="21">
                  <c:v>87.27142931740799</c:v>
                </c:pt>
                <c:pt idx="22">
                  <c:v>46.4560076304</c:v>
                </c:pt>
                <c:pt idx="23">
                  <c:v>32.88948295104</c:v>
                </c:pt>
                <c:pt idx="24">
                  <c:v>23.538898188000005</c:v>
                </c:pt>
                <c:pt idx="25">
                  <c:v>10.43487451008</c:v>
                </c:pt>
                <c:pt idx="26">
                  <c:v>20.1663963504</c:v>
                </c:pt>
                <c:pt idx="27">
                  <c:v>17.976371080319996</c:v>
                </c:pt>
                <c:pt idx="28">
                  <c:v>11.086266222144</c:v>
                </c:pt>
                <c:pt idx="29">
                  <c:v>4.74922029168</c:v>
                </c:pt>
                <c:pt idx="30">
                  <c:v>17.59020853824</c:v>
                </c:pt>
                <c:pt idx="31">
                  <c:v>4.450635768960001</c:v>
                </c:pt>
                <c:pt idx="32">
                  <c:v>8.740138533120001</c:v>
                </c:pt>
                <c:pt idx="33">
                  <c:v>6.43649631984</c:v>
                </c:pt>
                <c:pt idx="34">
                  <c:v>5.980145482080001</c:v>
                </c:pt>
                <c:pt idx="35">
                  <c:v>10.881878198399999</c:v>
                </c:pt>
              </c:numCache>
            </c:numRef>
          </c:yVal>
          <c:smooth val="0"/>
        </c:ser>
        <c:axId val="19930637"/>
        <c:axId val="45158006"/>
      </c:scatterChart>
      <c:valAx>
        <c:axId val="19930637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158006"/>
        <c:crossesAt val="0.1"/>
        <c:crossBetween val="midCat"/>
        <c:dispUnits/>
      </c:valAx>
      <c:valAx>
        <c:axId val="4515800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93063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27475"/>
          <c:w val="0.13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8388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2990850" y="28575"/>
        <a:ext cx="580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17</xdr:row>
      <xdr:rowOff>142875</xdr:rowOff>
    </xdr:from>
    <xdr:to>
      <xdr:col>15</xdr:col>
      <xdr:colOff>209550</xdr:colOff>
      <xdr:row>32</xdr:row>
      <xdr:rowOff>209550</xdr:rowOff>
    </xdr:to>
    <xdr:graphicFrame>
      <xdr:nvGraphicFramePr>
        <xdr:cNvPr id="2" name="Chart 1"/>
        <xdr:cNvGraphicFramePr/>
      </xdr:nvGraphicFramePr>
      <xdr:xfrm>
        <a:off x="3181350" y="6134100"/>
        <a:ext cx="58293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M1311"/>
  <sheetViews>
    <sheetView zoomScalePageLayoutView="0" workbookViewId="0" topLeftCell="A330">
      <selection activeCell="F332" sqref="F332:F341"/>
    </sheetView>
  </sheetViews>
  <sheetFormatPr defaultColWidth="8.88671875" defaultRowHeight="19.5"/>
  <cols>
    <col min="1" max="1" width="8.3359375" style="165" customWidth="1"/>
    <col min="2" max="2" width="4.77734375" style="243" customWidth="1"/>
    <col min="3" max="4" width="7.6640625" style="158" customWidth="1"/>
    <col min="5" max="7" width="8.3359375" style="0" customWidth="1"/>
    <col min="8" max="8" width="4.77734375" style="241" customWidth="1"/>
    <col min="9" max="10" width="7.77734375" style="139" customWidth="1"/>
  </cols>
  <sheetData>
    <row r="1" spans="1:10" s="118" customFormat="1" ht="21">
      <c r="A1" s="254" t="s">
        <v>110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0" s="118" customFormat="1" ht="18.75" customHeight="1">
      <c r="A2" s="159" t="s">
        <v>111</v>
      </c>
      <c r="B2" s="136" t="s">
        <v>112</v>
      </c>
      <c r="C2" s="151" t="s">
        <v>113</v>
      </c>
      <c r="D2" s="152" t="s">
        <v>113</v>
      </c>
      <c r="E2" s="119" t="s">
        <v>114</v>
      </c>
      <c r="F2" s="121" t="s">
        <v>114</v>
      </c>
      <c r="G2" s="119" t="s">
        <v>114</v>
      </c>
      <c r="H2" s="120" t="s">
        <v>115</v>
      </c>
      <c r="I2" s="143" t="s">
        <v>114</v>
      </c>
      <c r="J2" s="144" t="s">
        <v>114</v>
      </c>
    </row>
    <row r="3" spans="1:10" s="118" customFormat="1" ht="18.75" customHeight="1">
      <c r="A3" s="160" t="s">
        <v>116</v>
      </c>
      <c r="B3" s="137" t="s">
        <v>117</v>
      </c>
      <c r="C3" s="153" t="s">
        <v>118</v>
      </c>
      <c r="D3" s="154" t="s">
        <v>118</v>
      </c>
      <c r="E3" s="122" t="s">
        <v>119</v>
      </c>
      <c r="F3" s="124" t="s">
        <v>119</v>
      </c>
      <c r="G3" s="122" t="s">
        <v>120</v>
      </c>
      <c r="H3" s="123" t="s">
        <v>121</v>
      </c>
      <c r="I3" s="145" t="s">
        <v>122</v>
      </c>
      <c r="J3" s="146" t="s">
        <v>123</v>
      </c>
    </row>
    <row r="4" spans="1:10" s="118" customFormat="1" ht="18.75" customHeight="1">
      <c r="A4" s="161"/>
      <c r="B4" s="137" t="s">
        <v>124</v>
      </c>
      <c r="C4" s="153" t="s">
        <v>125</v>
      </c>
      <c r="D4" s="154" t="s">
        <v>126</v>
      </c>
      <c r="E4" s="122" t="s">
        <v>127</v>
      </c>
      <c r="F4" s="124" t="s">
        <v>128</v>
      </c>
      <c r="G4" s="122" t="s">
        <v>129</v>
      </c>
      <c r="H4" s="123" t="s">
        <v>130</v>
      </c>
      <c r="I4" s="147"/>
      <c r="J4" s="148"/>
    </row>
    <row r="5" spans="1:10" s="118" customFormat="1" ht="18.75" customHeight="1">
      <c r="A5" s="162"/>
      <c r="B5" s="242"/>
      <c r="C5" s="155" t="s">
        <v>38</v>
      </c>
      <c r="D5" s="156" t="s">
        <v>37</v>
      </c>
      <c r="E5" s="125" t="s">
        <v>39</v>
      </c>
      <c r="F5" s="126"/>
      <c r="G5" s="125" t="s">
        <v>131</v>
      </c>
      <c r="H5" s="240"/>
      <c r="I5" s="149" t="s">
        <v>132</v>
      </c>
      <c r="J5" s="146" t="s">
        <v>133</v>
      </c>
    </row>
    <row r="6" spans="1:10" s="118" customFormat="1" ht="18.75" customHeight="1">
      <c r="A6" s="163">
        <v>20911</v>
      </c>
      <c r="B6" s="134">
        <v>7</v>
      </c>
      <c r="C6" s="150">
        <v>86.4415</v>
      </c>
      <c r="D6" s="150">
        <v>86.458</v>
      </c>
      <c r="E6" s="128">
        <f aca="true" t="shared" si="0" ref="E6:E47">D6-C6</f>
        <v>0.01649999999999352</v>
      </c>
      <c r="F6" s="129">
        <f aca="true" t="shared" si="1" ref="F6:F47">((10^6)*E6/G6)</f>
        <v>62.14455199425077</v>
      </c>
      <c r="G6" s="130">
        <f aca="true" t="shared" si="2" ref="G6:G47">I6-J6</f>
        <v>265.51</v>
      </c>
      <c r="H6" s="127">
        <v>1</v>
      </c>
      <c r="I6" s="140">
        <v>813.48</v>
      </c>
      <c r="J6" s="141">
        <v>547.97</v>
      </c>
    </row>
    <row r="7" spans="1:10" s="118" customFormat="1" ht="18.75" customHeight="1">
      <c r="A7" s="163"/>
      <c r="B7" s="134">
        <v>8</v>
      </c>
      <c r="C7" s="150">
        <v>84.8008</v>
      </c>
      <c r="D7" s="150">
        <v>84.8198</v>
      </c>
      <c r="E7" s="128">
        <f t="shared" si="0"/>
        <v>0.019000000000005457</v>
      </c>
      <c r="F7" s="129">
        <f t="shared" si="1"/>
        <v>56.04554437923795</v>
      </c>
      <c r="G7" s="130">
        <f t="shared" si="2"/>
        <v>339.01</v>
      </c>
      <c r="H7" s="127">
        <v>2</v>
      </c>
      <c r="I7" s="140">
        <v>704.01</v>
      </c>
      <c r="J7" s="141">
        <v>365</v>
      </c>
    </row>
    <row r="8" spans="1:10" s="118" customFormat="1" ht="18.75" customHeight="1">
      <c r="A8" s="163"/>
      <c r="B8" s="134">
        <v>9</v>
      </c>
      <c r="C8" s="150">
        <v>87.6405</v>
      </c>
      <c r="D8" s="150">
        <v>87.6547</v>
      </c>
      <c r="E8" s="128">
        <f t="shared" si="0"/>
        <v>0.014200000000002433</v>
      </c>
      <c r="F8" s="129">
        <f t="shared" si="1"/>
        <v>43.878623076455206</v>
      </c>
      <c r="G8" s="130">
        <f t="shared" si="2"/>
        <v>323.62</v>
      </c>
      <c r="H8" s="127">
        <v>3</v>
      </c>
      <c r="I8" s="140">
        <v>681.72</v>
      </c>
      <c r="J8" s="142">
        <v>358.1</v>
      </c>
    </row>
    <row r="9" spans="1:10" s="118" customFormat="1" ht="18.75" customHeight="1">
      <c r="A9" s="163">
        <v>20934</v>
      </c>
      <c r="B9" s="134">
        <v>10</v>
      </c>
      <c r="C9" s="150">
        <v>85.0959</v>
      </c>
      <c r="D9" s="150">
        <v>85.0959</v>
      </c>
      <c r="E9" s="128">
        <f t="shared" si="0"/>
        <v>0</v>
      </c>
      <c r="F9" s="129">
        <f t="shared" si="1"/>
        <v>0</v>
      </c>
      <c r="G9" s="130">
        <f t="shared" si="2"/>
        <v>245.80000000000007</v>
      </c>
      <c r="H9" s="127">
        <v>4</v>
      </c>
      <c r="I9" s="140">
        <v>890.34</v>
      </c>
      <c r="J9" s="141">
        <v>644.54</v>
      </c>
    </row>
    <row r="10" spans="1:10" s="118" customFormat="1" ht="18.75" customHeight="1">
      <c r="A10" s="163"/>
      <c r="B10" s="134">
        <v>11</v>
      </c>
      <c r="C10" s="150">
        <v>86.1031</v>
      </c>
      <c r="D10" s="150">
        <v>86.1031</v>
      </c>
      <c r="E10" s="128">
        <f t="shared" si="0"/>
        <v>0</v>
      </c>
      <c r="F10" s="129">
        <f t="shared" si="1"/>
        <v>0</v>
      </c>
      <c r="G10" s="130">
        <f t="shared" si="2"/>
        <v>307.22</v>
      </c>
      <c r="H10" s="127">
        <v>5</v>
      </c>
      <c r="I10" s="140">
        <v>653.74</v>
      </c>
      <c r="J10" s="141">
        <v>346.52</v>
      </c>
    </row>
    <row r="11" spans="1:10" s="118" customFormat="1" ht="18.75" customHeight="1">
      <c r="A11" s="163"/>
      <c r="B11" s="134">
        <v>12</v>
      </c>
      <c r="C11" s="150">
        <v>84.8369</v>
      </c>
      <c r="D11" s="150">
        <v>84.8369</v>
      </c>
      <c r="E11" s="128">
        <f t="shared" si="0"/>
        <v>0</v>
      </c>
      <c r="F11" s="129">
        <f t="shared" si="1"/>
        <v>0</v>
      </c>
      <c r="G11" s="130">
        <f t="shared" si="2"/>
        <v>283.55999999999995</v>
      </c>
      <c r="H11" s="127">
        <v>6</v>
      </c>
      <c r="I11" s="140">
        <v>813.43</v>
      </c>
      <c r="J11" s="142">
        <v>529.87</v>
      </c>
    </row>
    <row r="12" spans="1:10" s="118" customFormat="1" ht="18.75" customHeight="1">
      <c r="A12" s="163">
        <v>20947</v>
      </c>
      <c r="B12" s="134">
        <v>10</v>
      </c>
      <c r="C12" s="150">
        <v>85.0808</v>
      </c>
      <c r="D12" s="150">
        <v>85.104</v>
      </c>
      <c r="E12" s="128">
        <f t="shared" si="0"/>
        <v>0.023200000000002774</v>
      </c>
      <c r="F12" s="129">
        <f t="shared" si="1"/>
        <v>75.35403403924506</v>
      </c>
      <c r="G12" s="130">
        <f t="shared" si="2"/>
        <v>307.88</v>
      </c>
      <c r="H12" s="127">
        <v>7</v>
      </c>
      <c r="I12" s="140">
        <v>848.97</v>
      </c>
      <c r="J12" s="141">
        <v>541.09</v>
      </c>
    </row>
    <row r="13" spans="1:10" s="118" customFormat="1" ht="18.75" customHeight="1">
      <c r="A13" s="163"/>
      <c r="B13" s="134">
        <v>11</v>
      </c>
      <c r="C13" s="150">
        <v>86.1007</v>
      </c>
      <c r="D13" s="150">
        <v>86.1241</v>
      </c>
      <c r="E13" s="128">
        <f t="shared" si="0"/>
        <v>0.023399999999995202</v>
      </c>
      <c r="F13" s="129">
        <f t="shared" si="1"/>
        <v>81.0614196140756</v>
      </c>
      <c r="G13" s="130">
        <f t="shared" si="2"/>
        <v>288.66999999999996</v>
      </c>
      <c r="H13" s="127">
        <v>8</v>
      </c>
      <c r="I13" s="140">
        <v>767.68</v>
      </c>
      <c r="J13" s="141">
        <v>479.01</v>
      </c>
    </row>
    <row r="14" spans="1:10" s="118" customFormat="1" ht="18.75" customHeight="1">
      <c r="A14" s="163"/>
      <c r="B14" s="134">
        <v>12</v>
      </c>
      <c r="C14" s="150">
        <v>84.8417</v>
      </c>
      <c r="D14" s="150">
        <v>84.8729</v>
      </c>
      <c r="E14" s="128">
        <f t="shared" si="0"/>
        <v>0.03119999999999834</v>
      </c>
      <c r="F14" s="129">
        <f t="shared" si="1"/>
        <v>90.93028678013039</v>
      </c>
      <c r="G14" s="130">
        <f t="shared" si="2"/>
        <v>343.12</v>
      </c>
      <c r="H14" s="127">
        <v>9</v>
      </c>
      <c r="I14" s="140">
        <v>712</v>
      </c>
      <c r="J14" s="142">
        <v>368.88</v>
      </c>
    </row>
    <row r="15" spans="1:10" s="118" customFormat="1" ht="18.75" customHeight="1">
      <c r="A15" s="163">
        <v>20955</v>
      </c>
      <c r="B15" s="134">
        <v>13</v>
      </c>
      <c r="C15" s="150">
        <v>86.7407</v>
      </c>
      <c r="D15" s="150">
        <v>87.0286</v>
      </c>
      <c r="E15" s="128">
        <f t="shared" si="0"/>
        <v>0.2878999999999934</v>
      </c>
      <c r="F15" s="129">
        <f t="shared" si="1"/>
        <v>815.9968255767626</v>
      </c>
      <c r="G15" s="130">
        <f t="shared" si="2"/>
        <v>352.82</v>
      </c>
      <c r="H15" s="127">
        <v>10</v>
      </c>
      <c r="I15" s="140">
        <v>720.03</v>
      </c>
      <c r="J15" s="141">
        <v>367.21</v>
      </c>
    </row>
    <row r="16" spans="1:10" s="118" customFormat="1" ht="18.75" customHeight="1">
      <c r="A16" s="163"/>
      <c r="B16" s="134">
        <v>14</v>
      </c>
      <c r="C16" s="150">
        <v>85.9615</v>
      </c>
      <c r="D16" s="150">
        <v>86.2765</v>
      </c>
      <c r="E16" s="128">
        <f t="shared" si="0"/>
        <v>0.3149999999999977</v>
      </c>
      <c r="F16" s="129">
        <f t="shared" si="1"/>
        <v>1012.0481927710772</v>
      </c>
      <c r="G16" s="130">
        <f t="shared" si="2"/>
        <v>311.24999999999994</v>
      </c>
      <c r="H16" s="127">
        <v>11</v>
      </c>
      <c r="I16" s="140">
        <v>766.54</v>
      </c>
      <c r="J16" s="141">
        <v>455.29</v>
      </c>
    </row>
    <row r="17" spans="1:10" s="118" customFormat="1" ht="18.75" customHeight="1">
      <c r="A17" s="163"/>
      <c r="B17" s="134">
        <v>15</v>
      </c>
      <c r="C17" s="150">
        <v>87.0192</v>
      </c>
      <c r="D17" s="150">
        <v>87.3643</v>
      </c>
      <c r="E17" s="128">
        <f t="shared" si="0"/>
        <v>0.3451000000000022</v>
      </c>
      <c r="F17" s="129">
        <f t="shared" si="1"/>
        <v>1116.5394072732051</v>
      </c>
      <c r="G17" s="130">
        <f t="shared" si="2"/>
        <v>309.08</v>
      </c>
      <c r="H17" s="127">
        <v>12</v>
      </c>
      <c r="I17" s="140">
        <v>668.74</v>
      </c>
      <c r="J17" s="142">
        <v>359.66</v>
      </c>
    </row>
    <row r="18" spans="1:11" s="118" customFormat="1" ht="18.75" customHeight="1">
      <c r="A18" s="163">
        <v>20961</v>
      </c>
      <c r="B18" s="134">
        <v>16</v>
      </c>
      <c r="C18" s="150">
        <v>86.1584</v>
      </c>
      <c r="D18" s="150">
        <v>86.1704</v>
      </c>
      <c r="E18" s="128">
        <f t="shared" si="0"/>
        <v>0.012000000000000455</v>
      </c>
      <c r="F18" s="129">
        <f t="shared" si="1"/>
        <v>38.44798308288889</v>
      </c>
      <c r="G18" s="130">
        <f t="shared" si="2"/>
        <v>312.11000000000007</v>
      </c>
      <c r="H18" s="127">
        <v>13</v>
      </c>
      <c r="I18" s="140">
        <v>810.07</v>
      </c>
      <c r="J18" s="141">
        <v>497.96</v>
      </c>
      <c r="K18" s="131"/>
    </row>
    <row r="19" spans="1:10" s="118" customFormat="1" ht="18.75" customHeight="1">
      <c r="A19" s="163"/>
      <c r="B19" s="134">
        <v>17</v>
      </c>
      <c r="C19" s="150">
        <v>87.2501</v>
      </c>
      <c r="D19" s="150">
        <v>87.2619</v>
      </c>
      <c r="E19" s="128">
        <f t="shared" si="0"/>
        <v>0.011799999999993815</v>
      </c>
      <c r="F19" s="129">
        <f t="shared" si="1"/>
        <v>39.325468239664794</v>
      </c>
      <c r="G19" s="130">
        <f t="shared" si="2"/>
        <v>300.05999999999995</v>
      </c>
      <c r="H19" s="127">
        <v>14</v>
      </c>
      <c r="I19" s="140">
        <v>849.8</v>
      </c>
      <c r="J19" s="141">
        <v>549.74</v>
      </c>
    </row>
    <row r="20" spans="1:10" s="118" customFormat="1" ht="18.75" customHeight="1">
      <c r="A20" s="163"/>
      <c r="B20" s="134">
        <v>18</v>
      </c>
      <c r="C20" s="150">
        <v>85.1405</v>
      </c>
      <c r="D20" s="150">
        <v>85.1514</v>
      </c>
      <c r="E20" s="128">
        <f t="shared" si="0"/>
        <v>0.01089999999999236</v>
      </c>
      <c r="F20" s="129">
        <f t="shared" si="1"/>
        <v>34.14252153482337</v>
      </c>
      <c r="G20" s="130">
        <f t="shared" si="2"/>
        <v>319.24999999999994</v>
      </c>
      <c r="H20" s="127">
        <v>15</v>
      </c>
      <c r="I20" s="140">
        <v>819.31</v>
      </c>
      <c r="J20" s="142">
        <v>500.06</v>
      </c>
    </row>
    <row r="21" spans="1:10" s="118" customFormat="1" ht="18.75" customHeight="1">
      <c r="A21" s="163">
        <v>20975</v>
      </c>
      <c r="B21" s="134">
        <v>1</v>
      </c>
      <c r="C21" s="150">
        <v>85.3995</v>
      </c>
      <c r="D21" s="150">
        <v>85.475</v>
      </c>
      <c r="E21" s="128">
        <f t="shared" si="0"/>
        <v>0.07549999999999102</v>
      </c>
      <c r="F21" s="129">
        <f t="shared" si="1"/>
        <v>252.7112063194237</v>
      </c>
      <c r="G21" s="130">
        <f t="shared" si="2"/>
        <v>298.76</v>
      </c>
      <c r="H21" s="127">
        <v>16</v>
      </c>
      <c r="I21" s="140">
        <v>826.79</v>
      </c>
      <c r="J21" s="141">
        <v>528.03</v>
      </c>
    </row>
    <row r="22" spans="1:10" s="118" customFormat="1" ht="18.75" customHeight="1">
      <c r="A22" s="163"/>
      <c r="B22" s="134">
        <v>2</v>
      </c>
      <c r="C22" s="150">
        <v>87.4723</v>
      </c>
      <c r="D22" s="150">
        <v>87.5479</v>
      </c>
      <c r="E22" s="128">
        <f t="shared" si="0"/>
        <v>0.07559999999999434</v>
      </c>
      <c r="F22" s="129">
        <f t="shared" si="1"/>
        <v>250.03307315780637</v>
      </c>
      <c r="G22" s="130">
        <f t="shared" si="2"/>
        <v>302.36</v>
      </c>
      <c r="H22" s="127">
        <v>17</v>
      </c>
      <c r="I22" s="140">
        <v>818.92</v>
      </c>
      <c r="J22" s="141">
        <v>516.56</v>
      </c>
    </row>
    <row r="23" spans="1:10" s="118" customFormat="1" ht="18.75" customHeight="1">
      <c r="A23" s="163"/>
      <c r="B23" s="134">
        <v>3</v>
      </c>
      <c r="C23" s="150">
        <v>85.85</v>
      </c>
      <c r="D23" s="150">
        <v>85.9158</v>
      </c>
      <c r="E23" s="128">
        <f t="shared" si="0"/>
        <v>0.06580000000001007</v>
      </c>
      <c r="F23" s="129">
        <f t="shared" si="1"/>
        <v>226.1012988798367</v>
      </c>
      <c r="G23" s="130">
        <f t="shared" si="2"/>
        <v>291.02</v>
      </c>
      <c r="H23" s="127">
        <v>18</v>
      </c>
      <c r="I23" s="140">
        <v>849.01</v>
      </c>
      <c r="J23" s="142">
        <v>557.99</v>
      </c>
    </row>
    <row r="24" spans="1:10" s="118" customFormat="1" ht="18.75" customHeight="1">
      <c r="A24" s="163">
        <v>20982</v>
      </c>
      <c r="B24" s="134">
        <v>4</v>
      </c>
      <c r="C24" s="150">
        <v>85.0227</v>
      </c>
      <c r="D24" s="150">
        <v>85.0332</v>
      </c>
      <c r="E24" s="128">
        <f t="shared" si="0"/>
        <v>0.010499999999993292</v>
      </c>
      <c r="F24" s="129">
        <f t="shared" si="1"/>
        <v>42.00672107534522</v>
      </c>
      <c r="G24" s="130">
        <f t="shared" si="2"/>
        <v>249.96000000000004</v>
      </c>
      <c r="H24" s="127">
        <v>19</v>
      </c>
      <c r="I24" s="140">
        <v>681.11</v>
      </c>
      <c r="J24" s="141">
        <v>431.15</v>
      </c>
    </row>
    <row r="25" spans="1:10" s="118" customFormat="1" ht="18.75" customHeight="1">
      <c r="A25" s="163"/>
      <c r="B25" s="134">
        <v>5</v>
      </c>
      <c r="C25" s="150">
        <v>85.0284</v>
      </c>
      <c r="D25" s="150">
        <v>85.0389</v>
      </c>
      <c r="E25" s="128">
        <f t="shared" si="0"/>
        <v>0.010499999999993292</v>
      </c>
      <c r="F25" s="129">
        <f t="shared" si="1"/>
        <v>36.214389183945954</v>
      </c>
      <c r="G25" s="130">
        <f t="shared" si="2"/>
        <v>289.94000000000005</v>
      </c>
      <c r="H25" s="127">
        <v>20</v>
      </c>
      <c r="I25" s="140">
        <v>668.45</v>
      </c>
      <c r="J25" s="141">
        <v>378.51</v>
      </c>
    </row>
    <row r="26" spans="1:10" s="118" customFormat="1" ht="18.75" customHeight="1">
      <c r="A26" s="163"/>
      <c r="B26" s="134">
        <v>6</v>
      </c>
      <c r="C26" s="150">
        <v>87.3669</v>
      </c>
      <c r="D26" s="150">
        <v>87.3768</v>
      </c>
      <c r="E26" s="128">
        <f t="shared" si="0"/>
        <v>0.009900000000001796</v>
      </c>
      <c r="F26" s="129">
        <f t="shared" si="1"/>
        <v>33.636857841810944</v>
      </c>
      <c r="G26" s="130">
        <f t="shared" si="2"/>
        <v>294.32</v>
      </c>
      <c r="H26" s="127">
        <v>21</v>
      </c>
      <c r="I26" s="140">
        <v>801.76</v>
      </c>
      <c r="J26" s="142">
        <v>507.44</v>
      </c>
    </row>
    <row r="27" spans="1:11" s="118" customFormat="1" ht="18.75" customHeight="1">
      <c r="A27" s="163">
        <v>20989</v>
      </c>
      <c r="B27" s="134">
        <v>7</v>
      </c>
      <c r="C27" s="150">
        <v>86.4246</v>
      </c>
      <c r="D27" s="150">
        <v>86.4495</v>
      </c>
      <c r="E27" s="128">
        <f t="shared" si="0"/>
        <v>0.024900000000002365</v>
      </c>
      <c r="F27" s="129">
        <f t="shared" si="1"/>
        <v>89.01122470866649</v>
      </c>
      <c r="G27" s="130">
        <f t="shared" si="2"/>
        <v>279.74</v>
      </c>
      <c r="H27" s="127">
        <v>22</v>
      </c>
      <c r="I27" s="140">
        <v>910.92</v>
      </c>
      <c r="J27" s="141">
        <v>631.18</v>
      </c>
      <c r="K27" s="131"/>
    </row>
    <row r="28" spans="1:10" s="118" customFormat="1" ht="18.75" customHeight="1">
      <c r="A28" s="163"/>
      <c r="B28" s="134">
        <v>8</v>
      </c>
      <c r="C28" s="150">
        <v>84.7922</v>
      </c>
      <c r="D28" s="150">
        <v>84.8242</v>
      </c>
      <c r="E28" s="128">
        <f t="shared" si="0"/>
        <v>0.03200000000001069</v>
      </c>
      <c r="F28" s="129">
        <f t="shared" si="1"/>
        <v>103.17588263746799</v>
      </c>
      <c r="G28" s="130">
        <f t="shared" si="2"/>
        <v>310.1499999999999</v>
      </c>
      <c r="H28" s="127">
        <v>23</v>
      </c>
      <c r="I28" s="140">
        <v>819.06</v>
      </c>
      <c r="J28" s="141">
        <v>508.91</v>
      </c>
    </row>
    <row r="29" spans="1:10" s="118" customFormat="1" ht="18.75" customHeight="1">
      <c r="A29" s="163"/>
      <c r="B29" s="134">
        <v>9</v>
      </c>
      <c r="C29" s="150">
        <v>87.6242</v>
      </c>
      <c r="D29" s="150">
        <v>87.655</v>
      </c>
      <c r="E29" s="128">
        <f t="shared" si="0"/>
        <v>0.030799999999999272</v>
      </c>
      <c r="F29" s="129">
        <f t="shared" si="1"/>
        <v>102.09155092975993</v>
      </c>
      <c r="G29" s="130">
        <f t="shared" si="2"/>
        <v>301.69</v>
      </c>
      <c r="H29" s="127">
        <v>24</v>
      </c>
      <c r="I29" s="140">
        <v>807.28</v>
      </c>
      <c r="J29" s="142">
        <v>505.59</v>
      </c>
    </row>
    <row r="30" spans="1:10" s="118" customFormat="1" ht="18.75" customHeight="1">
      <c r="A30" s="163">
        <v>21004</v>
      </c>
      <c r="B30" s="134">
        <v>10</v>
      </c>
      <c r="C30" s="150">
        <v>85.107</v>
      </c>
      <c r="D30" s="150">
        <v>85.1268</v>
      </c>
      <c r="E30" s="128">
        <f t="shared" si="0"/>
        <v>0.019800000000003593</v>
      </c>
      <c r="F30" s="129">
        <f t="shared" si="1"/>
        <v>65.45670931271644</v>
      </c>
      <c r="G30" s="130">
        <f t="shared" si="2"/>
        <v>302.48999999999995</v>
      </c>
      <c r="H30" s="127">
        <v>25</v>
      </c>
      <c r="I30" s="140">
        <v>691.65</v>
      </c>
      <c r="J30" s="141">
        <v>389.16</v>
      </c>
    </row>
    <row r="31" spans="1:10" s="118" customFormat="1" ht="18.75" customHeight="1">
      <c r="A31" s="163"/>
      <c r="B31" s="134">
        <v>11</v>
      </c>
      <c r="C31" s="150">
        <v>86.1064</v>
      </c>
      <c r="D31" s="150">
        <v>86.1214</v>
      </c>
      <c r="E31" s="128">
        <f t="shared" si="0"/>
        <v>0.015000000000000568</v>
      </c>
      <c r="F31" s="129">
        <f t="shared" si="1"/>
        <v>45.996749563032616</v>
      </c>
      <c r="G31" s="130">
        <f t="shared" si="2"/>
        <v>326.11</v>
      </c>
      <c r="H31" s="127">
        <v>26</v>
      </c>
      <c r="I31" s="140">
        <v>852.63</v>
      </c>
      <c r="J31" s="141">
        <v>526.52</v>
      </c>
    </row>
    <row r="32" spans="1:10" s="118" customFormat="1" ht="18.75" customHeight="1">
      <c r="A32" s="163"/>
      <c r="B32" s="134">
        <v>12</v>
      </c>
      <c r="C32" s="150">
        <v>84.856</v>
      </c>
      <c r="D32" s="150">
        <v>84.8733</v>
      </c>
      <c r="E32" s="128">
        <f t="shared" si="0"/>
        <v>0.017300000000005866</v>
      </c>
      <c r="F32" s="129">
        <f t="shared" si="1"/>
        <v>59.206023271751775</v>
      </c>
      <c r="G32" s="130">
        <f t="shared" si="2"/>
        <v>292.19999999999993</v>
      </c>
      <c r="H32" s="127">
        <v>27</v>
      </c>
      <c r="I32" s="140">
        <v>822.42</v>
      </c>
      <c r="J32" s="142">
        <v>530.22</v>
      </c>
    </row>
    <row r="33" spans="1:10" s="118" customFormat="1" ht="18.75" customHeight="1">
      <c r="A33" s="163">
        <v>21018</v>
      </c>
      <c r="B33" s="134">
        <v>13</v>
      </c>
      <c r="C33" s="150">
        <v>86.7314</v>
      </c>
      <c r="D33" s="150">
        <v>86.755</v>
      </c>
      <c r="E33" s="128">
        <f t="shared" si="0"/>
        <v>0.02360000000000184</v>
      </c>
      <c r="F33" s="129">
        <f t="shared" si="1"/>
        <v>88.8453864397916</v>
      </c>
      <c r="G33" s="130">
        <f t="shared" si="2"/>
        <v>265.63</v>
      </c>
      <c r="H33" s="127">
        <v>28</v>
      </c>
      <c r="I33" s="140">
        <v>813.67</v>
      </c>
      <c r="J33" s="141">
        <v>548.04</v>
      </c>
    </row>
    <row r="34" spans="1:10" s="118" customFormat="1" ht="18.75" customHeight="1">
      <c r="A34" s="163"/>
      <c r="B34" s="134">
        <v>14</v>
      </c>
      <c r="C34" s="150">
        <v>85.93</v>
      </c>
      <c r="D34" s="150">
        <v>85.9551</v>
      </c>
      <c r="E34" s="128">
        <f t="shared" si="0"/>
        <v>0.025099999999994793</v>
      </c>
      <c r="F34" s="129">
        <f t="shared" si="1"/>
        <v>70.92198581558812</v>
      </c>
      <c r="G34" s="130">
        <f t="shared" si="2"/>
        <v>353.91</v>
      </c>
      <c r="H34" s="127">
        <v>29</v>
      </c>
      <c r="I34" s="140">
        <v>719.09</v>
      </c>
      <c r="J34" s="141">
        <v>365.18</v>
      </c>
    </row>
    <row r="35" spans="1:10" s="118" customFormat="1" ht="18.75" customHeight="1">
      <c r="A35" s="163"/>
      <c r="B35" s="134">
        <v>15</v>
      </c>
      <c r="C35" s="150">
        <v>87.0058</v>
      </c>
      <c r="D35" s="150">
        <v>87.0303</v>
      </c>
      <c r="E35" s="128">
        <f t="shared" si="0"/>
        <v>0.024500000000003297</v>
      </c>
      <c r="F35" s="129">
        <f t="shared" si="1"/>
        <v>98.2948846539751</v>
      </c>
      <c r="G35" s="130">
        <f t="shared" si="2"/>
        <v>249.25</v>
      </c>
      <c r="H35" s="127">
        <v>30</v>
      </c>
      <c r="I35" s="140">
        <v>824.43</v>
      </c>
      <c r="J35" s="142">
        <v>575.18</v>
      </c>
    </row>
    <row r="36" spans="1:11" s="118" customFormat="1" ht="18.75" customHeight="1">
      <c r="A36" s="163">
        <v>21024</v>
      </c>
      <c r="B36" s="134">
        <v>16</v>
      </c>
      <c r="C36" s="150">
        <v>86.1698</v>
      </c>
      <c r="D36" s="150">
        <v>86.2185</v>
      </c>
      <c r="E36" s="128">
        <f t="shared" si="0"/>
        <v>0.048700000000010846</v>
      </c>
      <c r="F36" s="129">
        <f t="shared" si="1"/>
        <v>150.97498217444536</v>
      </c>
      <c r="G36" s="130">
        <f t="shared" si="2"/>
        <v>322.57000000000005</v>
      </c>
      <c r="H36" s="127">
        <v>31</v>
      </c>
      <c r="I36" s="140">
        <v>651.21</v>
      </c>
      <c r="J36" s="141">
        <v>328.64</v>
      </c>
      <c r="K36" s="131"/>
    </row>
    <row r="37" spans="1:10" s="118" customFormat="1" ht="18.75" customHeight="1">
      <c r="A37" s="163"/>
      <c r="B37" s="134">
        <v>17</v>
      </c>
      <c r="C37" s="150">
        <v>87.2437</v>
      </c>
      <c r="D37" s="150">
        <v>87.281</v>
      </c>
      <c r="E37" s="128">
        <f t="shared" si="0"/>
        <v>0.03730000000000189</v>
      </c>
      <c r="F37" s="129">
        <f t="shared" si="1"/>
        <v>118.92236569425117</v>
      </c>
      <c r="G37" s="130">
        <f t="shared" si="2"/>
        <v>313.65000000000003</v>
      </c>
      <c r="H37" s="127">
        <v>32</v>
      </c>
      <c r="I37" s="140">
        <v>686.94</v>
      </c>
      <c r="J37" s="141">
        <v>373.29</v>
      </c>
    </row>
    <row r="38" spans="1:10" s="118" customFormat="1" ht="18.75" customHeight="1">
      <c r="A38" s="163"/>
      <c r="B38" s="134">
        <v>18</v>
      </c>
      <c r="C38" s="150">
        <v>85.1669</v>
      </c>
      <c r="D38" s="150">
        <v>85.1992</v>
      </c>
      <c r="E38" s="128">
        <f t="shared" si="0"/>
        <v>0.032300000000006435</v>
      </c>
      <c r="F38" s="129">
        <f t="shared" si="1"/>
        <v>122.46909835446444</v>
      </c>
      <c r="G38" s="130">
        <f t="shared" si="2"/>
        <v>263.7399999999999</v>
      </c>
      <c r="H38" s="127">
        <v>33</v>
      </c>
      <c r="I38" s="140">
        <v>778.93</v>
      </c>
      <c r="J38" s="142">
        <v>515.19</v>
      </c>
    </row>
    <row r="39" spans="1:10" s="118" customFormat="1" ht="18.75" customHeight="1">
      <c r="A39" s="163">
        <v>21038</v>
      </c>
      <c r="B39" s="134">
        <v>10</v>
      </c>
      <c r="C39" s="150">
        <v>85.0618</v>
      </c>
      <c r="D39" s="150">
        <v>85.0648</v>
      </c>
      <c r="E39" s="128">
        <f t="shared" si="0"/>
        <v>0.0030000000000001137</v>
      </c>
      <c r="F39" s="129">
        <f t="shared" si="1"/>
        <v>10.838933448949035</v>
      </c>
      <c r="G39" s="130">
        <f t="shared" si="2"/>
        <v>276.78</v>
      </c>
      <c r="H39" s="127">
        <v>34</v>
      </c>
      <c r="I39" s="140">
        <v>832.11</v>
      </c>
      <c r="J39" s="141">
        <v>555.33</v>
      </c>
    </row>
    <row r="40" spans="1:10" s="118" customFormat="1" ht="18.75" customHeight="1">
      <c r="A40" s="163"/>
      <c r="B40" s="134">
        <v>11</v>
      </c>
      <c r="C40" s="150">
        <v>86.0648</v>
      </c>
      <c r="D40" s="150">
        <v>86.067</v>
      </c>
      <c r="E40" s="128">
        <f t="shared" si="0"/>
        <v>0.0021999999999877673</v>
      </c>
      <c r="F40" s="129">
        <f t="shared" si="1"/>
        <v>8.052708638315401</v>
      </c>
      <c r="G40" s="130">
        <f t="shared" si="2"/>
        <v>273.19999999999993</v>
      </c>
      <c r="H40" s="127">
        <v>35</v>
      </c>
      <c r="I40" s="140">
        <v>825.68</v>
      </c>
      <c r="J40" s="141">
        <v>552.48</v>
      </c>
    </row>
    <row r="41" spans="1:10" s="118" customFormat="1" ht="18.75" customHeight="1">
      <c r="A41" s="163"/>
      <c r="B41" s="134">
        <v>12</v>
      </c>
      <c r="C41" s="150">
        <v>84.8089</v>
      </c>
      <c r="D41" s="150">
        <v>84.813</v>
      </c>
      <c r="E41" s="128">
        <f t="shared" si="0"/>
        <v>0.004100000000008208</v>
      </c>
      <c r="F41" s="129">
        <f t="shared" si="1"/>
        <v>13.815412609118875</v>
      </c>
      <c r="G41" s="130">
        <f t="shared" si="2"/>
        <v>296.77</v>
      </c>
      <c r="H41" s="127">
        <v>36</v>
      </c>
      <c r="I41" s="140">
        <v>722.26</v>
      </c>
      <c r="J41" s="142">
        <v>425.49</v>
      </c>
    </row>
    <row r="42" spans="1:10" s="118" customFormat="1" ht="18.75" customHeight="1">
      <c r="A42" s="163">
        <v>21054</v>
      </c>
      <c r="B42" s="134">
        <v>13</v>
      </c>
      <c r="C42" s="150">
        <v>86.7325</v>
      </c>
      <c r="D42" s="150">
        <v>86.7748</v>
      </c>
      <c r="E42" s="128">
        <f t="shared" si="0"/>
        <v>0.04229999999999734</v>
      </c>
      <c r="F42" s="129">
        <f t="shared" si="1"/>
        <v>149.72391335125775</v>
      </c>
      <c r="G42" s="130">
        <f t="shared" si="2"/>
        <v>282.52</v>
      </c>
      <c r="H42" s="127">
        <v>37</v>
      </c>
      <c r="I42" s="140">
        <v>820.17</v>
      </c>
      <c r="J42" s="141">
        <v>537.65</v>
      </c>
    </row>
    <row r="43" spans="1:10" s="118" customFormat="1" ht="18.75" customHeight="1">
      <c r="A43" s="163"/>
      <c r="B43" s="134">
        <v>14</v>
      </c>
      <c r="C43" s="150">
        <v>85.9457</v>
      </c>
      <c r="D43" s="150">
        <v>85.9937</v>
      </c>
      <c r="E43" s="128">
        <f t="shared" si="0"/>
        <v>0.04800000000000182</v>
      </c>
      <c r="F43" s="129">
        <f t="shared" si="1"/>
        <v>161.14412327526043</v>
      </c>
      <c r="G43" s="130">
        <f t="shared" si="2"/>
        <v>297.86999999999995</v>
      </c>
      <c r="H43" s="127">
        <v>38</v>
      </c>
      <c r="I43" s="140">
        <v>707.16</v>
      </c>
      <c r="J43" s="141">
        <v>409.29</v>
      </c>
    </row>
    <row r="44" spans="1:10" s="118" customFormat="1" ht="18.75" customHeight="1">
      <c r="A44" s="163"/>
      <c r="B44" s="134">
        <v>15</v>
      </c>
      <c r="C44" s="150">
        <v>87.0049</v>
      </c>
      <c r="D44" s="150">
        <v>87.0426</v>
      </c>
      <c r="E44" s="128">
        <f t="shared" si="0"/>
        <v>0.037699999999986744</v>
      </c>
      <c r="F44" s="129">
        <f t="shared" si="1"/>
        <v>140.99783080255347</v>
      </c>
      <c r="G44" s="130">
        <f t="shared" si="2"/>
        <v>267.38</v>
      </c>
      <c r="H44" s="127">
        <v>39</v>
      </c>
      <c r="I44" s="140">
        <v>855.54</v>
      </c>
      <c r="J44" s="142">
        <v>588.16</v>
      </c>
    </row>
    <row r="45" spans="1:11" s="118" customFormat="1" ht="18.75" customHeight="1">
      <c r="A45" s="163">
        <v>21059</v>
      </c>
      <c r="B45" s="134">
        <v>16</v>
      </c>
      <c r="C45" s="150">
        <v>86.1475</v>
      </c>
      <c r="D45" s="150">
        <v>86.1703</v>
      </c>
      <c r="E45" s="128">
        <f t="shared" si="0"/>
        <v>0.022800000000003706</v>
      </c>
      <c r="F45" s="129">
        <f t="shared" si="1"/>
        <v>74.36399217222345</v>
      </c>
      <c r="G45" s="130">
        <f t="shared" si="2"/>
        <v>306.59999999999997</v>
      </c>
      <c r="H45" s="127">
        <v>40</v>
      </c>
      <c r="I45" s="140">
        <v>707.28</v>
      </c>
      <c r="J45" s="141">
        <v>400.68</v>
      </c>
      <c r="K45" s="131"/>
    </row>
    <row r="46" spans="1:10" s="118" customFormat="1" ht="18.75" customHeight="1">
      <c r="A46" s="163"/>
      <c r="B46" s="134">
        <v>17</v>
      </c>
      <c r="C46" s="150">
        <v>87.2299</v>
      </c>
      <c r="D46" s="150">
        <v>87.2504</v>
      </c>
      <c r="E46" s="128">
        <f t="shared" si="0"/>
        <v>0.02049999999999841</v>
      </c>
      <c r="F46" s="129">
        <f t="shared" si="1"/>
        <v>66.09704981460071</v>
      </c>
      <c r="G46" s="130">
        <f t="shared" si="2"/>
        <v>310.15</v>
      </c>
      <c r="H46" s="127">
        <v>41</v>
      </c>
      <c r="I46" s="140">
        <v>841.6</v>
      </c>
      <c r="J46" s="141">
        <v>531.45</v>
      </c>
    </row>
    <row r="47" spans="1:10" s="118" customFormat="1" ht="18.75" customHeight="1">
      <c r="A47" s="163"/>
      <c r="B47" s="134">
        <v>18</v>
      </c>
      <c r="C47" s="150">
        <v>85.1106</v>
      </c>
      <c r="D47" s="150">
        <v>85.1354</v>
      </c>
      <c r="E47" s="128">
        <f t="shared" si="0"/>
        <v>0.024799999999999045</v>
      </c>
      <c r="F47" s="129">
        <f t="shared" si="1"/>
        <v>78.25071782412218</v>
      </c>
      <c r="G47" s="130">
        <f t="shared" si="2"/>
        <v>316.93000000000006</v>
      </c>
      <c r="H47" s="127">
        <v>42</v>
      </c>
      <c r="I47" s="140">
        <v>722.44</v>
      </c>
      <c r="J47" s="142">
        <v>405.51</v>
      </c>
    </row>
    <row r="48" spans="1:10" ht="18.75" customHeight="1">
      <c r="A48" s="163">
        <v>21064</v>
      </c>
      <c r="B48" s="135">
        <v>10</v>
      </c>
      <c r="C48" s="157">
        <v>85.0615</v>
      </c>
      <c r="D48" s="157">
        <v>85.1564</v>
      </c>
      <c r="E48" s="128">
        <f aca="true" t="shared" si="3" ref="E48:E63">D48-C48</f>
        <v>0.09490000000000975</v>
      </c>
      <c r="F48" s="129">
        <f aca="true" t="shared" si="4" ref="F48:F63">((10^6)*E48/G48)</f>
        <v>295.86905689792593</v>
      </c>
      <c r="G48" s="130">
        <f aca="true" t="shared" si="5" ref="G48:G63">I48-J48</f>
        <v>320.75</v>
      </c>
      <c r="H48" s="127">
        <v>43</v>
      </c>
      <c r="I48" s="138">
        <v>886.33</v>
      </c>
      <c r="J48" s="138">
        <v>565.58</v>
      </c>
    </row>
    <row r="49" spans="1:10" ht="18.75" customHeight="1">
      <c r="A49" s="164"/>
      <c r="B49" s="135">
        <v>11</v>
      </c>
      <c r="C49" s="157">
        <v>86.069</v>
      </c>
      <c r="D49" s="157">
        <v>86.1819</v>
      </c>
      <c r="E49" s="128">
        <f t="shared" si="3"/>
        <v>0.11289999999999623</v>
      </c>
      <c r="F49" s="129">
        <f t="shared" si="4"/>
        <v>314.1958645256345</v>
      </c>
      <c r="G49" s="130">
        <f t="shared" si="5"/>
        <v>359.33</v>
      </c>
      <c r="H49" s="127">
        <v>44</v>
      </c>
      <c r="I49" s="138">
        <v>703.77</v>
      </c>
      <c r="J49" s="138">
        <v>344.44</v>
      </c>
    </row>
    <row r="50" spans="1:10" ht="18.75" customHeight="1">
      <c r="A50" s="164"/>
      <c r="B50" s="135">
        <v>12</v>
      </c>
      <c r="C50" s="157">
        <v>84.8205</v>
      </c>
      <c r="D50" s="157">
        <v>84.9272</v>
      </c>
      <c r="E50" s="128">
        <f t="shared" si="3"/>
        <v>0.10670000000000357</v>
      </c>
      <c r="F50" s="129">
        <f t="shared" si="4"/>
        <v>288.19922750723487</v>
      </c>
      <c r="G50" s="130">
        <f t="shared" si="5"/>
        <v>370.23</v>
      </c>
      <c r="H50" s="127">
        <v>45</v>
      </c>
      <c r="I50" s="138">
        <v>681.49</v>
      </c>
      <c r="J50" s="138">
        <v>311.26</v>
      </c>
    </row>
    <row r="51" spans="1:13" ht="18.75" customHeight="1">
      <c r="A51" s="163">
        <v>21066</v>
      </c>
      <c r="B51" s="135">
        <v>13</v>
      </c>
      <c r="C51" s="157">
        <v>86.699</v>
      </c>
      <c r="D51" s="157">
        <v>86.967</v>
      </c>
      <c r="E51" s="128">
        <f t="shared" si="3"/>
        <v>0.2680000000000007</v>
      </c>
      <c r="F51" s="129">
        <f t="shared" si="4"/>
        <v>817.0482607237606</v>
      </c>
      <c r="G51" s="130">
        <f t="shared" si="5"/>
        <v>328.01</v>
      </c>
      <c r="H51" s="127">
        <v>46</v>
      </c>
      <c r="I51" s="138">
        <v>859.35</v>
      </c>
      <c r="J51" s="138">
        <v>531.34</v>
      </c>
      <c r="L51" s="132"/>
      <c r="M51" s="133"/>
    </row>
    <row r="52" spans="1:10" ht="18.75" customHeight="1">
      <c r="A52" s="164"/>
      <c r="B52" s="135">
        <v>14</v>
      </c>
      <c r="C52" s="157">
        <v>85.9176</v>
      </c>
      <c r="D52" s="157">
        <v>86.2642</v>
      </c>
      <c r="E52" s="128">
        <f t="shared" si="3"/>
        <v>0.34660000000000935</v>
      </c>
      <c r="F52" s="129">
        <f t="shared" si="4"/>
        <v>844.4184573405677</v>
      </c>
      <c r="G52" s="130">
        <f t="shared" si="5"/>
        <v>410.46</v>
      </c>
      <c r="H52" s="127">
        <v>47</v>
      </c>
      <c r="I52" s="138">
        <v>724.79</v>
      </c>
      <c r="J52" s="138">
        <v>314.33</v>
      </c>
    </row>
    <row r="53" spans="1:10" ht="18.75" customHeight="1">
      <c r="A53" s="164"/>
      <c r="B53" s="135">
        <v>15</v>
      </c>
      <c r="C53" s="157">
        <v>86.9838</v>
      </c>
      <c r="D53" s="157">
        <v>87.3106</v>
      </c>
      <c r="E53" s="128">
        <f t="shared" si="3"/>
        <v>0.32679999999999154</v>
      </c>
      <c r="F53" s="129">
        <f t="shared" si="4"/>
        <v>868.0638563497532</v>
      </c>
      <c r="G53" s="130">
        <f t="shared" si="5"/>
        <v>376.46999999999997</v>
      </c>
      <c r="H53" s="127">
        <v>48</v>
      </c>
      <c r="I53" s="138">
        <v>794.51</v>
      </c>
      <c r="J53" s="138">
        <v>418.04</v>
      </c>
    </row>
    <row r="54" spans="1:10" ht="18.75" customHeight="1">
      <c r="A54" s="163">
        <v>21066</v>
      </c>
      <c r="B54" s="135">
        <v>16</v>
      </c>
      <c r="C54" s="157">
        <v>86.1185</v>
      </c>
      <c r="D54" s="157">
        <v>86.4199</v>
      </c>
      <c r="E54" s="128">
        <f t="shared" si="3"/>
        <v>0.301400000000001</v>
      </c>
      <c r="F54" s="129">
        <f t="shared" si="4"/>
        <v>902.8277018931253</v>
      </c>
      <c r="G54" s="130">
        <f t="shared" si="5"/>
        <v>333.84000000000003</v>
      </c>
      <c r="H54" s="127">
        <v>49</v>
      </c>
      <c r="I54" s="138">
        <v>743.86</v>
      </c>
      <c r="J54" s="138">
        <v>410.02</v>
      </c>
    </row>
    <row r="55" spans="1:10" ht="18.75" customHeight="1">
      <c r="A55" s="164"/>
      <c r="B55" s="135">
        <v>17</v>
      </c>
      <c r="C55" s="157">
        <v>87.2758</v>
      </c>
      <c r="D55" s="157">
        <v>87.5529</v>
      </c>
      <c r="E55" s="128">
        <f t="shared" si="3"/>
        <v>0.27709999999999013</v>
      </c>
      <c r="F55" s="129">
        <f t="shared" si="4"/>
        <v>892.7765964301507</v>
      </c>
      <c r="G55" s="130">
        <f t="shared" si="5"/>
        <v>310.37999999999994</v>
      </c>
      <c r="H55" s="127">
        <v>50</v>
      </c>
      <c r="I55" s="138">
        <v>659.93</v>
      </c>
      <c r="J55" s="138">
        <v>349.55</v>
      </c>
    </row>
    <row r="56" spans="1:10" ht="18.75" customHeight="1">
      <c r="A56" s="164"/>
      <c r="B56" s="135">
        <v>18</v>
      </c>
      <c r="C56" s="157">
        <v>85.1252</v>
      </c>
      <c r="D56" s="157">
        <v>85.4064</v>
      </c>
      <c r="E56" s="128">
        <f t="shared" si="3"/>
        <v>0.28119999999999834</v>
      </c>
      <c r="F56" s="129">
        <f t="shared" si="4"/>
        <v>857.2386671950684</v>
      </c>
      <c r="G56" s="130">
        <f t="shared" si="5"/>
        <v>328.03000000000003</v>
      </c>
      <c r="H56" s="127">
        <v>51</v>
      </c>
      <c r="I56" s="138">
        <v>771.59</v>
      </c>
      <c r="J56" s="138">
        <v>443.56</v>
      </c>
    </row>
    <row r="57" spans="1:10" ht="18.75" customHeight="1">
      <c r="A57" s="164">
        <v>21096</v>
      </c>
      <c r="B57" s="135">
        <v>28</v>
      </c>
      <c r="C57" s="157">
        <v>87.2503</v>
      </c>
      <c r="D57" s="157">
        <v>87.2503</v>
      </c>
      <c r="E57" s="128">
        <f t="shared" si="3"/>
        <v>0</v>
      </c>
      <c r="F57" s="129">
        <f t="shared" si="4"/>
        <v>0</v>
      </c>
      <c r="G57" s="130">
        <f t="shared" si="5"/>
        <v>206.40999999999997</v>
      </c>
      <c r="H57" s="127">
        <v>52</v>
      </c>
      <c r="I57" s="138">
        <v>758.05</v>
      </c>
      <c r="J57" s="138">
        <v>551.64</v>
      </c>
    </row>
    <row r="58" spans="1:10" ht="18.75" customHeight="1">
      <c r="A58" s="164"/>
      <c r="B58" s="135">
        <v>29</v>
      </c>
      <c r="C58" s="157">
        <v>85.2548</v>
      </c>
      <c r="D58" s="157">
        <v>85.2548</v>
      </c>
      <c r="E58" s="128">
        <f t="shared" si="3"/>
        <v>0</v>
      </c>
      <c r="F58" s="129">
        <f t="shared" si="4"/>
        <v>0</v>
      </c>
      <c r="G58" s="130">
        <f t="shared" si="5"/>
        <v>350.61999999999995</v>
      </c>
      <c r="H58" s="127">
        <v>53</v>
      </c>
      <c r="I58" s="138">
        <v>621.28</v>
      </c>
      <c r="J58" s="138">
        <v>270.66</v>
      </c>
    </row>
    <row r="59" spans="1:10" ht="18.75" customHeight="1">
      <c r="A59" s="164"/>
      <c r="B59" s="135">
        <v>30</v>
      </c>
      <c r="C59" s="157">
        <v>84.9935</v>
      </c>
      <c r="D59" s="157">
        <v>84.9935</v>
      </c>
      <c r="E59" s="128">
        <f t="shared" si="3"/>
        <v>0</v>
      </c>
      <c r="F59" s="129">
        <f t="shared" si="4"/>
        <v>0</v>
      </c>
      <c r="G59" s="130">
        <f t="shared" si="5"/>
        <v>259.63</v>
      </c>
      <c r="H59" s="127">
        <v>54</v>
      </c>
      <c r="I59" s="138">
        <v>832.04</v>
      </c>
      <c r="J59" s="138">
        <v>572.41</v>
      </c>
    </row>
    <row r="60" spans="1:10" ht="18.75" customHeight="1">
      <c r="A60" s="164">
        <v>21101</v>
      </c>
      <c r="B60" s="135">
        <v>31</v>
      </c>
      <c r="C60" s="157">
        <v>84.9283</v>
      </c>
      <c r="D60" s="157">
        <v>84.9364</v>
      </c>
      <c r="E60" s="128">
        <f t="shared" si="3"/>
        <v>0.008100000000013097</v>
      </c>
      <c r="F60" s="129">
        <f t="shared" si="4"/>
        <v>24.415239932520784</v>
      </c>
      <c r="G60" s="130">
        <f t="shared" si="5"/>
        <v>331.76000000000005</v>
      </c>
      <c r="H60" s="127">
        <v>55</v>
      </c>
      <c r="I60" s="138">
        <v>701.33</v>
      </c>
      <c r="J60" s="138">
        <v>369.57</v>
      </c>
    </row>
    <row r="61" spans="1:10" ht="18.75" customHeight="1">
      <c r="A61" s="164"/>
      <c r="B61" s="135">
        <v>32</v>
      </c>
      <c r="C61" s="157">
        <v>85.0624</v>
      </c>
      <c r="D61" s="157">
        <v>85.0718</v>
      </c>
      <c r="E61" s="128">
        <f t="shared" si="3"/>
        <v>0.009399999999999409</v>
      </c>
      <c r="F61" s="129">
        <f t="shared" si="4"/>
        <v>35.536065325871036</v>
      </c>
      <c r="G61" s="130">
        <f t="shared" si="5"/>
        <v>264.5200000000001</v>
      </c>
      <c r="H61" s="127">
        <v>56</v>
      </c>
      <c r="I61" s="138">
        <v>816.44</v>
      </c>
      <c r="J61" s="138">
        <v>551.92</v>
      </c>
    </row>
    <row r="62" spans="1:10" ht="18.75" customHeight="1">
      <c r="A62" s="164"/>
      <c r="B62" s="135">
        <v>33</v>
      </c>
      <c r="C62" s="157">
        <v>86.0061</v>
      </c>
      <c r="D62" s="157">
        <v>86.0168</v>
      </c>
      <c r="E62" s="128">
        <f t="shared" si="3"/>
        <v>0.010699999999999932</v>
      </c>
      <c r="F62" s="129">
        <f t="shared" si="4"/>
        <v>40.49502327517666</v>
      </c>
      <c r="G62" s="130">
        <f t="shared" si="5"/>
        <v>264.23</v>
      </c>
      <c r="H62" s="127">
        <v>57</v>
      </c>
      <c r="I62" s="138">
        <v>811.34</v>
      </c>
      <c r="J62" s="138">
        <v>547.11</v>
      </c>
    </row>
    <row r="63" spans="1:10" ht="18.75" customHeight="1">
      <c r="A63" s="164">
        <v>21115</v>
      </c>
      <c r="B63" s="135">
        <v>34</v>
      </c>
      <c r="C63" s="157">
        <v>83.7772</v>
      </c>
      <c r="D63" s="157">
        <v>83.9171</v>
      </c>
      <c r="E63" s="128">
        <f t="shared" si="3"/>
        <v>0.13990000000001146</v>
      </c>
      <c r="F63" s="129">
        <f t="shared" si="4"/>
        <v>379.76057982033024</v>
      </c>
      <c r="G63" s="130">
        <f t="shared" si="5"/>
        <v>368.39000000000004</v>
      </c>
      <c r="H63" s="127">
        <v>58</v>
      </c>
      <c r="I63" s="138">
        <v>735.45</v>
      </c>
      <c r="J63" s="138">
        <v>367.06</v>
      </c>
    </row>
    <row r="64" spans="1:10" ht="18.75" customHeight="1">
      <c r="A64" s="164"/>
      <c r="B64" s="135">
        <v>35</v>
      </c>
      <c r="C64" s="157">
        <v>85.0572</v>
      </c>
      <c r="D64" s="157">
        <v>85.1544</v>
      </c>
      <c r="E64" s="128">
        <f aca="true" t="shared" si="6" ref="E64:E71">D64-C64</f>
        <v>0.09720000000000084</v>
      </c>
      <c r="F64" s="129">
        <f aca="true" t="shared" si="7" ref="F64:F71">((10^6)*E64/G64)</f>
        <v>331.3222210860035</v>
      </c>
      <c r="G64" s="130">
        <f aca="true" t="shared" si="8" ref="G64:G71">I64-J64</f>
        <v>293.37</v>
      </c>
      <c r="H64" s="127">
        <v>59</v>
      </c>
      <c r="I64" s="138">
        <v>826.75</v>
      </c>
      <c r="J64" s="138">
        <v>533.38</v>
      </c>
    </row>
    <row r="65" spans="1:10" ht="18.75" customHeight="1">
      <c r="A65" s="164"/>
      <c r="B65" s="135">
        <v>36</v>
      </c>
      <c r="C65" s="157">
        <v>84.601</v>
      </c>
      <c r="D65" s="157">
        <v>84.725</v>
      </c>
      <c r="E65" s="128">
        <f t="shared" si="6"/>
        <v>0.12399999999999523</v>
      </c>
      <c r="F65" s="129">
        <f t="shared" si="7"/>
        <v>387.05247058087593</v>
      </c>
      <c r="G65" s="130">
        <f t="shared" si="8"/>
        <v>320.37</v>
      </c>
      <c r="H65" s="127">
        <v>60</v>
      </c>
      <c r="I65" s="138">
        <v>700.02</v>
      </c>
      <c r="J65" s="138">
        <v>379.65</v>
      </c>
    </row>
    <row r="66" spans="1:10" ht="18.75" customHeight="1">
      <c r="A66" s="164">
        <v>21130</v>
      </c>
      <c r="B66" s="135">
        <v>10</v>
      </c>
      <c r="C66" s="157">
        <v>85.0992</v>
      </c>
      <c r="D66" s="157">
        <v>85.1284</v>
      </c>
      <c r="E66" s="128">
        <f t="shared" si="6"/>
        <v>0.029200000000003</v>
      </c>
      <c r="F66" s="129">
        <f t="shared" si="7"/>
        <v>111.87739463602682</v>
      </c>
      <c r="G66" s="130">
        <f t="shared" si="8"/>
        <v>261</v>
      </c>
      <c r="H66" s="127">
        <v>61</v>
      </c>
      <c r="I66" s="138">
        <v>817.23</v>
      </c>
      <c r="J66" s="138">
        <v>556.23</v>
      </c>
    </row>
    <row r="67" spans="1:10" ht="18.75" customHeight="1">
      <c r="A67" s="164"/>
      <c r="B67" s="135">
        <v>11</v>
      </c>
      <c r="C67" s="157">
        <v>86.103</v>
      </c>
      <c r="D67" s="157">
        <v>86.139</v>
      </c>
      <c r="E67" s="128">
        <f t="shared" si="6"/>
        <v>0.036000000000001364</v>
      </c>
      <c r="F67" s="129">
        <f t="shared" si="7"/>
        <v>122.94242196571737</v>
      </c>
      <c r="G67" s="130">
        <f t="shared" si="8"/>
        <v>292.82000000000005</v>
      </c>
      <c r="H67" s="127">
        <v>62</v>
      </c>
      <c r="I67" s="138">
        <v>820.75</v>
      </c>
      <c r="J67" s="138">
        <v>527.93</v>
      </c>
    </row>
    <row r="68" spans="1:10" ht="18.75" customHeight="1">
      <c r="A68" s="164"/>
      <c r="B68" s="135">
        <v>12</v>
      </c>
      <c r="C68" s="157">
        <v>84.8547</v>
      </c>
      <c r="D68" s="157">
        <v>84.9118</v>
      </c>
      <c r="E68" s="128">
        <f t="shared" si="6"/>
        <v>0.05710000000000548</v>
      </c>
      <c r="F68" s="129">
        <f t="shared" si="7"/>
        <v>179.50894400957424</v>
      </c>
      <c r="G68" s="130">
        <f t="shared" si="8"/>
        <v>318.09000000000003</v>
      </c>
      <c r="H68" s="127">
        <v>63</v>
      </c>
      <c r="I68" s="138">
        <v>727.36</v>
      </c>
      <c r="J68" s="138">
        <v>409.27</v>
      </c>
    </row>
    <row r="69" spans="1:10" ht="18.75" customHeight="1">
      <c r="A69" s="164">
        <v>21137</v>
      </c>
      <c r="B69" s="135">
        <v>13</v>
      </c>
      <c r="C69" s="157">
        <v>86.7498</v>
      </c>
      <c r="D69" s="157">
        <v>86.7551</v>
      </c>
      <c r="E69" s="128">
        <f t="shared" si="6"/>
        <v>0.0053000000000054115</v>
      </c>
      <c r="F69" s="129">
        <f t="shared" si="7"/>
        <v>17.081896412819194</v>
      </c>
      <c r="G69" s="130">
        <f t="shared" si="8"/>
        <v>310.27</v>
      </c>
      <c r="H69" s="127">
        <v>64</v>
      </c>
      <c r="I69" s="138">
        <v>898.49</v>
      </c>
      <c r="J69" s="138">
        <v>588.22</v>
      </c>
    </row>
    <row r="70" spans="1:10" ht="18.75" customHeight="1">
      <c r="A70" s="164"/>
      <c r="B70" s="135">
        <v>14</v>
      </c>
      <c r="C70" s="157">
        <v>85.9293</v>
      </c>
      <c r="D70" s="157">
        <v>85.9344</v>
      </c>
      <c r="E70" s="128">
        <f t="shared" si="6"/>
        <v>0.005099999999998772</v>
      </c>
      <c r="F70" s="129">
        <f t="shared" si="7"/>
        <v>18.287435456105758</v>
      </c>
      <c r="G70" s="130">
        <f t="shared" si="8"/>
        <v>278.87999999999994</v>
      </c>
      <c r="H70" s="127">
        <v>65</v>
      </c>
      <c r="I70" s="138">
        <v>632.3</v>
      </c>
      <c r="J70" s="138">
        <v>353.42</v>
      </c>
    </row>
    <row r="71" spans="1:10" ht="18.75" customHeight="1">
      <c r="A71" s="164"/>
      <c r="B71" s="135">
        <v>15</v>
      </c>
      <c r="C71" s="157">
        <v>87.0006</v>
      </c>
      <c r="D71" s="157">
        <v>87.006</v>
      </c>
      <c r="E71" s="128">
        <f t="shared" si="6"/>
        <v>0.00539999999999452</v>
      </c>
      <c r="F71" s="129">
        <f t="shared" si="7"/>
        <v>20.49569210913774</v>
      </c>
      <c r="G71" s="130">
        <f t="shared" si="8"/>
        <v>263.47</v>
      </c>
      <c r="H71" s="127">
        <v>66</v>
      </c>
      <c r="I71" s="138">
        <v>801.08</v>
      </c>
      <c r="J71" s="138">
        <v>537.61</v>
      </c>
    </row>
    <row r="72" spans="1:10" ht="18.75" customHeight="1">
      <c r="A72" s="164">
        <v>21143</v>
      </c>
      <c r="B72" s="135">
        <v>16</v>
      </c>
      <c r="C72" s="157">
        <v>86.1482</v>
      </c>
      <c r="D72" s="157">
        <v>86.1494</v>
      </c>
      <c r="E72" s="128">
        <f aca="true" t="shared" si="9" ref="E72:E110">D72-C72</f>
        <v>0.0011999999999972033</v>
      </c>
      <c r="F72" s="129">
        <f aca="true" t="shared" si="10" ref="F72:F110">((10^6)*E72/G72)</f>
        <v>4.964421644866802</v>
      </c>
      <c r="G72" s="130">
        <f aca="true" t="shared" si="11" ref="G72:G110">I72-J72</f>
        <v>241.71999999999997</v>
      </c>
      <c r="H72" s="127">
        <v>67</v>
      </c>
      <c r="I72" s="138">
        <v>642.42</v>
      </c>
      <c r="J72" s="138">
        <v>400.7</v>
      </c>
    </row>
    <row r="73" spans="1:10" ht="18.75" customHeight="1">
      <c r="A73" s="164"/>
      <c r="B73" s="135">
        <v>17</v>
      </c>
      <c r="C73" s="157">
        <v>87.241</v>
      </c>
      <c r="D73" s="157">
        <v>87.2418</v>
      </c>
      <c r="E73" s="128">
        <f t="shared" si="9"/>
        <v>0.0007999999999981355</v>
      </c>
      <c r="F73" s="129">
        <f t="shared" si="10"/>
        <v>2.587656876692119</v>
      </c>
      <c r="G73" s="130">
        <f t="shared" si="11"/>
        <v>309.16</v>
      </c>
      <c r="H73" s="127">
        <v>68</v>
      </c>
      <c r="I73" s="138">
        <v>687.61</v>
      </c>
      <c r="J73" s="138">
        <v>378.45</v>
      </c>
    </row>
    <row r="74" spans="1:10" ht="18.75" customHeight="1">
      <c r="A74" s="164"/>
      <c r="B74" s="135">
        <v>18</v>
      </c>
      <c r="C74" s="157">
        <v>85.1702</v>
      </c>
      <c r="D74" s="157">
        <v>85.1711</v>
      </c>
      <c r="E74" s="128">
        <f t="shared" si="9"/>
        <v>0.0009000000000014552</v>
      </c>
      <c r="F74" s="129">
        <f t="shared" si="10"/>
        <v>3.2592163395431855</v>
      </c>
      <c r="G74" s="130">
        <f t="shared" si="11"/>
        <v>276.14</v>
      </c>
      <c r="H74" s="127">
        <v>69</v>
      </c>
      <c r="I74" s="138">
        <v>701.66</v>
      </c>
      <c r="J74" s="138">
        <v>425.52</v>
      </c>
    </row>
    <row r="75" spans="1:10" ht="18.75" customHeight="1">
      <c r="A75" s="164">
        <v>21157</v>
      </c>
      <c r="B75" s="135">
        <v>10</v>
      </c>
      <c r="C75" s="157">
        <v>85.0822</v>
      </c>
      <c r="D75" s="157">
        <v>85.09</v>
      </c>
      <c r="E75" s="192">
        <f t="shared" si="9"/>
        <v>0.007800000000003138</v>
      </c>
      <c r="F75" s="193">
        <f t="shared" si="10"/>
        <v>24.248453383912512</v>
      </c>
      <c r="G75" s="194">
        <f t="shared" si="11"/>
        <v>321.67</v>
      </c>
      <c r="H75" s="195">
        <v>70</v>
      </c>
      <c r="I75" s="196">
        <v>690.62</v>
      </c>
      <c r="J75" s="196">
        <v>368.95</v>
      </c>
    </row>
    <row r="76" spans="1:10" ht="18.75" customHeight="1">
      <c r="A76" s="164"/>
      <c r="B76" s="135">
        <v>11</v>
      </c>
      <c r="C76" s="157">
        <v>86.0834</v>
      </c>
      <c r="D76" s="157">
        <v>86.0936</v>
      </c>
      <c r="E76" s="192">
        <f t="shared" si="9"/>
        <v>0.010199999999997544</v>
      </c>
      <c r="F76" s="193">
        <f t="shared" si="10"/>
        <v>33.00864049706334</v>
      </c>
      <c r="G76" s="194">
        <f t="shared" si="11"/>
        <v>309.01000000000005</v>
      </c>
      <c r="H76" s="195">
        <v>71</v>
      </c>
      <c r="I76" s="196">
        <v>623.35</v>
      </c>
      <c r="J76" s="196">
        <v>314.34</v>
      </c>
    </row>
    <row r="77" spans="1:10" ht="18.75" customHeight="1">
      <c r="A77" s="164"/>
      <c r="B77" s="135">
        <v>12</v>
      </c>
      <c r="C77" s="157">
        <v>84.8361</v>
      </c>
      <c r="D77" s="157">
        <v>84.8465</v>
      </c>
      <c r="E77" s="192">
        <f t="shared" si="9"/>
        <v>0.010400000000004184</v>
      </c>
      <c r="F77" s="193">
        <f t="shared" si="10"/>
        <v>34.97091361513226</v>
      </c>
      <c r="G77" s="194">
        <f t="shared" si="11"/>
        <v>297.39</v>
      </c>
      <c r="H77" s="195">
        <v>72</v>
      </c>
      <c r="I77" s="196">
        <v>623.77</v>
      </c>
      <c r="J77" s="196">
        <v>326.38</v>
      </c>
    </row>
    <row r="78" spans="1:10" ht="18.75" customHeight="1">
      <c r="A78" s="164">
        <v>21171</v>
      </c>
      <c r="B78" s="135">
        <v>13</v>
      </c>
      <c r="C78" s="157">
        <v>86.7632</v>
      </c>
      <c r="D78" s="157">
        <v>86.7745</v>
      </c>
      <c r="E78" s="192">
        <f t="shared" si="9"/>
        <v>0.011300000000005639</v>
      </c>
      <c r="F78" s="193">
        <f t="shared" si="10"/>
        <v>42.3554106226082</v>
      </c>
      <c r="G78" s="194">
        <f t="shared" si="11"/>
        <v>266.78999999999996</v>
      </c>
      <c r="H78" s="195">
        <v>73</v>
      </c>
      <c r="I78" s="196">
        <v>798.06</v>
      </c>
      <c r="J78" s="196">
        <v>531.27</v>
      </c>
    </row>
    <row r="79" spans="1:10" ht="18.75" customHeight="1">
      <c r="A79" s="164"/>
      <c r="B79" s="135">
        <v>14</v>
      </c>
      <c r="C79" s="157">
        <v>85.9856</v>
      </c>
      <c r="D79" s="157">
        <v>85.9898</v>
      </c>
      <c r="E79" s="192">
        <f t="shared" si="9"/>
        <v>0.004199999999997317</v>
      </c>
      <c r="F79" s="193">
        <f t="shared" si="10"/>
        <v>16.060571297454466</v>
      </c>
      <c r="G79" s="194">
        <f t="shared" si="11"/>
        <v>261.51</v>
      </c>
      <c r="H79" s="195">
        <v>74</v>
      </c>
      <c r="I79" s="196">
        <v>795.49</v>
      </c>
      <c r="J79" s="196">
        <v>533.98</v>
      </c>
    </row>
    <row r="80" spans="1:10" ht="18.75" customHeight="1">
      <c r="A80" s="164"/>
      <c r="B80" s="135">
        <v>15</v>
      </c>
      <c r="C80" s="157">
        <v>87.0517</v>
      </c>
      <c r="D80" s="157">
        <v>87.06</v>
      </c>
      <c r="E80" s="192">
        <f t="shared" si="9"/>
        <v>0.008300000000005525</v>
      </c>
      <c r="F80" s="193">
        <f t="shared" si="10"/>
        <v>28.364431686164746</v>
      </c>
      <c r="G80" s="194">
        <f t="shared" si="11"/>
        <v>292.61999999999995</v>
      </c>
      <c r="H80" s="195">
        <v>75</v>
      </c>
      <c r="I80" s="196">
        <v>661.31</v>
      </c>
      <c r="J80" s="196">
        <v>368.69</v>
      </c>
    </row>
    <row r="81" spans="1:10" ht="18.75" customHeight="1">
      <c r="A81" s="164">
        <v>21178</v>
      </c>
      <c r="B81" s="135">
        <v>16</v>
      </c>
      <c r="C81" s="157">
        <v>86.1796</v>
      </c>
      <c r="D81" s="157">
        <v>86.1875</v>
      </c>
      <c r="E81" s="192">
        <f t="shared" si="9"/>
        <v>0.007900000000006457</v>
      </c>
      <c r="F81" s="193">
        <f t="shared" si="10"/>
        <v>25.084939510387883</v>
      </c>
      <c r="G81" s="194">
        <f t="shared" si="11"/>
        <v>314.93000000000006</v>
      </c>
      <c r="H81" s="195">
        <v>76</v>
      </c>
      <c r="I81" s="196">
        <v>684.44</v>
      </c>
      <c r="J81" s="196">
        <v>369.51</v>
      </c>
    </row>
    <row r="82" spans="1:10" ht="18.75" customHeight="1">
      <c r="A82" s="164"/>
      <c r="B82" s="135">
        <v>17</v>
      </c>
      <c r="C82" s="157">
        <v>87.2727</v>
      </c>
      <c r="D82" s="157">
        <v>87.2786</v>
      </c>
      <c r="E82" s="192">
        <f t="shared" si="9"/>
        <v>0.005899999999996908</v>
      </c>
      <c r="F82" s="193">
        <f t="shared" si="10"/>
        <v>25.18676627533365</v>
      </c>
      <c r="G82" s="194">
        <f t="shared" si="11"/>
        <v>234.25</v>
      </c>
      <c r="H82" s="195">
        <v>77</v>
      </c>
      <c r="I82" s="196">
        <v>799.79</v>
      </c>
      <c r="J82" s="196">
        <v>565.54</v>
      </c>
    </row>
    <row r="83" spans="1:10" ht="18.75" customHeight="1">
      <c r="A83" s="164"/>
      <c r="B83" s="135">
        <v>18</v>
      </c>
      <c r="C83" s="157">
        <v>85.1493</v>
      </c>
      <c r="D83" s="157">
        <v>85.16</v>
      </c>
      <c r="E83" s="192">
        <f t="shared" si="9"/>
        <v>0.010699999999999932</v>
      </c>
      <c r="F83" s="193">
        <f t="shared" si="10"/>
        <v>38.08235754706884</v>
      </c>
      <c r="G83" s="194">
        <f t="shared" si="11"/>
        <v>280.96999999999997</v>
      </c>
      <c r="H83" s="195">
        <v>78</v>
      </c>
      <c r="I83" s="196">
        <v>698.9</v>
      </c>
      <c r="J83" s="196">
        <v>417.93</v>
      </c>
    </row>
    <row r="84" spans="1:10" ht="18.75" customHeight="1">
      <c r="A84" s="164">
        <v>21200</v>
      </c>
      <c r="B84" s="135">
        <v>10</v>
      </c>
      <c r="C84" s="157">
        <v>85.11</v>
      </c>
      <c r="D84" s="157">
        <v>85.1125</v>
      </c>
      <c r="E84" s="192">
        <f t="shared" si="9"/>
        <v>0.0024999999999977263</v>
      </c>
      <c r="F84" s="193">
        <f t="shared" si="10"/>
        <v>8.047901107383874</v>
      </c>
      <c r="G84" s="194">
        <f t="shared" si="11"/>
        <v>310.64</v>
      </c>
      <c r="H84" s="195">
        <v>79</v>
      </c>
      <c r="I84" s="196">
        <v>863.08</v>
      </c>
      <c r="J84" s="196">
        <v>552.44</v>
      </c>
    </row>
    <row r="85" spans="1:10" ht="18.75" customHeight="1">
      <c r="A85" s="164"/>
      <c r="B85" s="135">
        <v>11</v>
      </c>
      <c r="C85" s="157">
        <v>86.09</v>
      </c>
      <c r="D85" s="157">
        <v>86.0925</v>
      </c>
      <c r="E85" s="192">
        <f t="shared" si="9"/>
        <v>0.0024999999999977263</v>
      </c>
      <c r="F85" s="193">
        <f t="shared" si="10"/>
        <v>7.996929179187918</v>
      </c>
      <c r="G85" s="194">
        <f t="shared" si="11"/>
        <v>312.61999999999995</v>
      </c>
      <c r="H85" s="195">
        <v>80</v>
      </c>
      <c r="I85" s="196">
        <v>798.16</v>
      </c>
      <c r="J85" s="196">
        <v>485.54</v>
      </c>
    </row>
    <row r="86" spans="1:10" ht="18.75" customHeight="1">
      <c r="A86" s="164"/>
      <c r="B86" s="135">
        <v>12</v>
      </c>
      <c r="C86" s="157">
        <v>84.8347</v>
      </c>
      <c r="D86" s="157">
        <v>84.8361</v>
      </c>
      <c r="E86" s="192">
        <f t="shared" si="9"/>
        <v>0.0014000000000038426</v>
      </c>
      <c r="F86" s="193">
        <f t="shared" si="10"/>
        <v>4.0401708415209585</v>
      </c>
      <c r="G86" s="194">
        <f t="shared" si="11"/>
        <v>346.52</v>
      </c>
      <c r="H86" s="195">
        <v>81</v>
      </c>
      <c r="I86" s="196">
        <v>667.9</v>
      </c>
      <c r="J86" s="196">
        <v>321.38</v>
      </c>
    </row>
    <row r="87" spans="1:10" ht="18.75" customHeight="1">
      <c r="A87" s="164">
        <v>21206</v>
      </c>
      <c r="B87" s="135">
        <v>13</v>
      </c>
      <c r="C87" s="157">
        <v>86.7506</v>
      </c>
      <c r="D87" s="157">
        <v>86.752</v>
      </c>
      <c r="E87" s="192">
        <f t="shared" si="9"/>
        <v>0.0013999999999896318</v>
      </c>
      <c r="F87" s="193">
        <f t="shared" si="10"/>
        <v>4.291845493530447</v>
      </c>
      <c r="G87" s="194">
        <f t="shared" si="11"/>
        <v>326.2</v>
      </c>
      <c r="H87" s="195">
        <v>82</v>
      </c>
      <c r="I87" s="196">
        <v>672.78</v>
      </c>
      <c r="J87" s="196">
        <v>346.58</v>
      </c>
    </row>
    <row r="88" spans="1:10" ht="18.75" customHeight="1">
      <c r="A88" s="164"/>
      <c r="B88" s="135">
        <v>14</v>
      </c>
      <c r="C88" s="157">
        <v>85.9604</v>
      </c>
      <c r="D88" s="157">
        <v>85.9626</v>
      </c>
      <c r="E88" s="192">
        <f t="shared" si="9"/>
        <v>0.0021999999999877673</v>
      </c>
      <c r="F88" s="193">
        <f t="shared" si="10"/>
        <v>6.696292688828656</v>
      </c>
      <c r="G88" s="194">
        <f t="shared" si="11"/>
        <v>328.5400000000001</v>
      </c>
      <c r="H88" s="195">
        <v>83</v>
      </c>
      <c r="I88" s="196">
        <v>834.07</v>
      </c>
      <c r="J88" s="196">
        <v>505.53</v>
      </c>
    </row>
    <row r="89" spans="1:10" ht="18.75" customHeight="1">
      <c r="A89" s="164"/>
      <c r="B89" s="135">
        <v>15</v>
      </c>
      <c r="C89" s="157">
        <v>87.015</v>
      </c>
      <c r="D89" s="157">
        <v>87.0169</v>
      </c>
      <c r="E89" s="192">
        <f t="shared" si="9"/>
        <v>0.00190000000000623</v>
      </c>
      <c r="F89" s="193">
        <f t="shared" si="10"/>
        <v>5.065180880291727</v>
      </c>
      <c r="G89" s="194">
        <f t="shared" si="11"/>
        <v>375.11</v>
      </c>
      <c r="H89" s="195">
        <v>84</v>
      </c>
      <c r="I89" s="196">
        <v>692.25</v>
      </c>
      <c r="J89" s="196">
        <v>317.14</v>
      </c>
    </row>
    <row r="90" spans="1:10" ht="18.75" customHeight="1">
      <c r="A90" s="164">
        <v>21214</v>
      </c>
      <c r="B90" s="135">
        <v>16</v>
      </c>
      <c r="C90" s="157">
        <v>86.1638</v>
      </c>
      <c r="D90" s="157">
        <v>86.1646</v>
      </c>
      <c r="E90" s="192">
        <f t="shared" si="9"/>
        <v>0.0007999999999981355</v>
      </c>
      <c r="F90" s="193">
        <f t="shared" si="10"/>
        <v>2.211777716334353</v>
      </c>
      <c r="G90" s="194">
        <f t="shared" si="11"/>
        <v>361.70000000000005</v>
      </c>
      <c r="H90" s="195">
        <v>85</v>
      </c>
      <c r="I90" s="196">
        <v>698.09</v>
      </c>
      <c r="J90" s="196">
        <v>336.39</v>
      </c>
    </row>
    <row r="91" spans="1:10" ht="18.75" customHeight="1">
      <c r="A91" s="164"/>
      <c r="B91" s="135">
        <v>17</v>
      </c>
      <c r="C91" s="157">
        <v>87.2458</v>
      </c>
      <c r="D91" s="157">
        <v>87.2462</v>
      </c>
      <c r="E91" s="192">
        <f t="shared" si="9"/>
        <v>0.00039999999999906777</v>
      </c>
      <c r="F91" s="193">
        <f t="shared" si="10"/>
        <v>1.1989329496719952</v>
      </c>
      <c r="G91" s="194">
        <f t="shared" si="11"/>
        <v>333.63</v>
      </c>
      <c r="H91" s="195">
        <v>86</v>
      </c>
      <c r="I91" s="196">
        <v>834.88</v>
      </c>
      <c r="J91" s="196">
        <v>501.25</v>
      </c>
    </row>
    <row r="92" spans="1:10" ht="18.75" customHeight="1">
      <c r="A92" s="164"/>
      <c r="B92" s="135">
        <v>18</v>
      </c>
      <c r="C92" s="157">
        <v>85.1644</v>
      </c>
      <c r="D92" s="157">
        <v>85.166</v>
      </c>
      <c r="E92" s="192">
        <f t="shared" si="9"/>
        <v>0.001599999999996271</v>
      </c>
      <c r="F92" s="193">
        <f t="shared" si="10"/>
        <v>4.243131430986186</v>
      </c>
      <c r="G92" s="194">
        <f t="shared" si="11"/>
        <v>377.08</v>
      </c>
      <c r="H92" s="195">
        <v>87</v>
      </c>
      <c r="I92" s="196">
        <v>684.17</v>
      </c>
      <c r="J92" s="196">
        <v>307.09</v>
      </c>
    </row>
    <row r="93" spans="1:10" ht="18.75" customHeight="1">
      <c r="A93" s="164">
        <v>21220</v>
      </c>
      <c r="B93" s="135">
        <v>25</v>
      </c>
      <c r="C93" s="157">
        <v>87.0056</v>
      </c>
      <c r="D93" s="157">
        <v>87.0147</v>
      </c>
      <c r="E93" s="192">
        <f t="shared" si="9"/>
        <v>0.00910000000000366</v>
      </c>
      <c r="F93" s="193">
        <f t="shared" si="10"/>
        <v>28.270527198743864</v>
      </c>
      <c r="G93" s="194">
        <f t="shared" si="11"/>
        <v>321.88999999999993</v>
      </c>
      <c r="H93" s="195">
        <v>88</v>
      </c>
      <c r="I93" s="196">
        <v>683.31</v>
      </c>
      <c r="J93" s="196">
        <v>361.42</v>
      </c>
    </row>
    <row r="94" spans="1:10" ht="18.75" customHeight="1">
      <c r="A94" s="164"/>
      <c r="B94" s="135">
        <v>26</v>
      </c>
      <c r="C94" s="157">
        <v>85.7806</v>
      </c>
      <c r="D94" s="157">
        <v>85.7888</v>
      </c>
      <c r="E94" s="192">
        <f t="shared" si="9"/>
        <v>0.008199999999987995</v>
      </c>
      <c r="F94" s="193">
        <f t="shared" si="10"/>
        <v>26.882601711267725</v>
      </c>
      <c r="G94" s="194">
        <f t="shared" si="11"/>
        <v>305.03000000000003</v>
      </c>
      <c r="H94" s="195">
        <v>89</v>
      </c>
      <c r="I94" s="196">
        <v>631.19</v>
      </c>
      <c r="J94" s="196">
        <v>326.16</v>
      </c>
    </row>
    <row r="95" spans="1:10" ht="18.75" customHeight="1">
      <c r="A95" s="164"/>
      <c r="B95" s="135">
        <v>27</v>
      </c>
      <c r="C95" s="157">
        <v>86.317</v>
      </c>
      <c r="D95" s="157">
        <v>86.3236</v>
      </c>
      <c r="E95" s="192">
        <f t="shared" si="9"/>
        <v>0.0066000000000059345</v>
      </c>
      <c r="F95" s="193">
        <f t="shared" si="10"/>
        <v>19.220688450130858</v>
      </c>
      <c r="G95" s="194">
        <f t="shared" si="11"/>
        <v>343.38000000000005</v>
      </c>
      <c r="H95" s="195">
        <v>90</v>
      </c>
      <c r="I95" s="196">
        <v>713.84</v>
      </c>
      <c r="J95" s="196">
        <v>370.46</v>
      </c>
    </row>
    <row r="96" spans="1:10" ht="18.75" customHeight="1">
      <c r="A96" s="164">
        <v>21234</v>
      </c>
      <c r="B96" s="135">
        <v>28</v>
      </c>
      <c r="C96" s="157">
        <v>87.2023</v>
      </c>
      <c r="D96" s="157">
        <v>87.2032</v>
      </c>
      <c r="E96" s="192">
        <f t="shared" si="9"/>
        <v>0.0009000000000014552</v>
      </c>
      <c r="F96" s="193">
        <f t="shared" si="10"/>
        <v>3.065917220240011</v>
      </c>
      <c r="G96" s="194">
        <f t="shared" si="11"/>
        <v>293.55</v>
      </c>
      <c r="H96" s="195">
        <v>91</v>
      </c>
      <c r="I96" s="196">
        <v>679.35</v>
      </c>
      <c r="J96" s="196">
        <v>385.8</v>
      </c>
    </row>
    <row r="97" spans="1:10" ht="18.75" customHeight="1">
      <c r="A97" s="164"/>
      <c r="B97" s="135">
        <v>29</v>
      </c>
      <c r="C97" s="157">
        <v>85.2492</v>
      </c>
      <c r="D97" s="157">
        <v>85.2499</v>
      </c>
      <c r="E97" s="192">
        <f t="shared" si="9"/>
        <v>0.0006999999999948159</v>
      </c>
      <c r="F97" s="193">
        <f t="shared" si="10"/>
        <v>2.450208267684609</v>
      </c>
      <c r="G97" s="194">
        <f t="shared" si="11"/>
        <v>285.68999999999994</v>
      </c>
      <c r="H97" s="195">
        <v>92</v>
      </c>
      <c r="I97" s="196">
        <v>650.16</v>
      </c>
      <c r="J97" s="196">
        <v>364.47</v>
      </c>
    </row>
    <row r="98" spans="1:10" ht="18.75" customHeight="1">
      <c r="A98" s="164"/>
      <c r="B98" s="135">
        <v>30</v>
      </c>
      <c r="C98" s="157">
        <v>84.9668</v>
      </c>
      <c r="D98" s="157">
        <v>84.9757</v>
      </c>
      <c r="E98" s="192">
        <f t="shared" si="9"/>
        <v>0.008899999999997021</v>
      </c>
      <c r="F98" s="193">
        <f t="shared" si="10"/>
        <v>31.241224375165054</v>
      </c>
      <c r="G98" s="194">
        <f t="shared" si="11"/>
        <v>284.88</v>
      </c>
      <c r="H98" s="195">
        <v>93</v>
      </c>
      <c r="I98" s="196">
        <v>779.49</v>
      </c>
      <c r="J98" s="196">
        <v>494.61</v>
      </c>
    </row>
    <row r="99" spans="1:10" ht="18.75" customHeight="1">
      <c r="A99" s="164">
        <v>21241</v>
      </c>
      <c r="B99" s="135">
        <v>31</v>
      </c>
      <c r="C99" s="157">
        <v>84.8715</v>
      </c>
      <c r="D99" s="157">
        <v>84.872</v>
      </c>
      <c r="E99" s="192">
        <f t="shared" si="9"/>
        <v>0.0005000000000023874</v>
      </c>
      <c r="F99" s="193">
        <f t="shared" si="10"/>
        <v>1.67101129604434</v>
      </c>
      <c r="G99" s="194">
        <f t="shared" si="11"/>
        <v>299.22</v>
      </c>
      <c r="H99" s="195">
        <v>94</v>
      </c>
      <c r="I99" s="196">
        <v>850.62</v>
      </c>
      <c r="J99" s="196">
        <v>551.4</v>
      </c>
    </row>
    <row r="100" spans="1:10" ht="18.75" customHeight="1">
      <c r="A100" s="164"/>
      <c r="B100" s="135">
        <v>32</v>
      </c>
      <c r="C100" s="157">
        <v>85.0169</v>
      </c>
      <c r="D100" s="157">
        <v>85.0175</v>
      </c>
      <c r="E100" s="192">
        <f t="shared" si="9"/>
        <v>0.0005999999999914962</v>
      </c>
      <c r="F100" s="193">
        <f t="shared" si="10"/>
        <v>2.177147211406424</v>
      </c>
      <c r="G100" s="194">
        <f t="shared" si="11"/>
        <v>275.5899999999999</v>
      </c>
      <c r="H100" s="195">
        <v>95</v>
      </c>
      <c r="I100" s="196">
        <v>796.31</v>
      </c>
      <c r="J100" s="196">
        <v>520.72</v>
      </c>
    </row>
    <row r="101" spans="1:10" ht="18.75" customHeight="1">
      <c r="A101" s="164"/>
      <c r="B101" s="135">
        <v>33</v>
      </c>
      <c r="C101" s="157">
        <v>85.9853</v>
      </c>
      <c r="D101" s="157">
        <v>85.986</v>
      </c>
      <c r="E101" s="192">
        <f t="shared" si="9"/>
        <v>0.0007000000000090267</v>
      </c>
      <c r="F101" s="193">
        <f t="shared" si="10"/>
        <v>2.3929987693457773</v>
      </c>
      <c r="G101" s="194">
        <f t="shared" si="11"/>
        <v>292.52</v>
      </c>
      <c r="H101" s="195">
        <v>96</v>
      </c>
      <c r="I101" s="196">
        <v>807.1</v>
      </c>
      <c r="J101" s="196">
        <v>514.58</v>
      </c>
    </row>
    <row r="102" spans="1:10" ht="18.75" customHeight="1">
      <c r="A102" s="164">
        <v>21255</v>
      </c>
      <c r="B102" s="135">
        <v>10</v>
      </c>
      <c r="C102" s="157">
        <v>85.0892</v>
      </c>
      <c r="D102" s="157">
        <v>85.0894</v>
      </c>
      <c r="E102" s="192">
        <f t="shared" si="9"/>
        <v>0.00019999999999242846</v>
      </c>
      <c r="F102" s="193">
        <f t="shared" si="10"/>
        <v>0.7239294892403392</v>
      </c>
      <c r="G102" s="194">
        <f t="shared" si="11"/>
        <v>276.2699999999999</v>
      </c>
      <c r="H102" s="195">
        <v>97</v>
      </c>
      <c r="I102" s="196">
        <v>663.93</v>
      </c>
      <c r="J102" s="196">
        <v>387.66</v>
      </c>
    </row>
    <row r="103" spans="1:10" ht="18.75" customHeight="1">
      <c r="A103" s="164"/>
      <c r="B103" s="135">
        <v>11</v>
      </c>
      <c r="C103" s="157">
        <v>86.1109</v>
      </c>
      <c r="D103" s="157">
        <v>86.111</v>
      </c>
      <c r="E103" s="192">
        <f t="shared" si="9"/>
        <v>0.00010000000000331966</v>
      </c>
      <c r="F103" s="193">
        <f t="shared" si="10"/>
        <v>0.3419504855810411</v>
      </c>
      <c r="G103" s="194">
        <f t="shared" si="11"/>
        <v>292.44</v>
      </c>
      <c r="H103" s="195">
        <v>98</v>
      </c>
      <c r="I103" s="196">
        <v>657.14</v>
      </c>
      <c r="J103" s="196">
        <v>364.7</v>
      </c>
    </row>
    <row r="104" spans="1:10" ht="18.75" customHeight="1">
      <c r="A104" s="164"/>
      <c r="B104" s="135">
        <v>12</v>
      </c>
      <c r="C104" s="157">
        <v>84.8459</v>
      </c>
      <c r="D104" s="157">
        <v>84.8459</v>
      </c>
      <c r="E104" s="192">
        <f t="shared" si="9"/>
        <v>0</v>
      </c>
      <c r="F104" s="193">
        <f t="shared" si="10"/>
        <v>0</v>
      </c>
      <c r="G104" s="194">
        <f t="shared" si="11"/>
        <v>314.00000000000006</v>
      </c>
      <c r="H104" s="195">
        <v>99</v>
      </c>
      <c r="I104" s="196">
        <v>806.71</v>
      </c>
      <c r="J104" s="196">
        <v>492.71</v>
      </c>
    </row>
    <row r="105" spans="1:10" ht="18.75" customHeight="1">
      <c r="A105" s="164">
        <v>21262</v>
      </c>
      <c r="B105" s="135">
        <v>13</v>
      </c>
      <c r="C105" s="157">
        <v>86.715</v>
      </c>
      <c r="D105" s="157">
        <v>86.719</v>
      </c>
      <c r="E105" s="192">
        <f t="shared" si="9"/>
        <v>0.003999999999990678</v>
      </c>
      <c r="F105" s="193">
        <f t="shared" si="10"/>
        <v>12.7429117553064</v>
      </c>
      <c r="G105" s="194">
        <f t="shared" si="11"/>
        <v>313.8999999999999</v>
      </c>
      <c r="H105" s="195">
        <v>100</v>
      </c>
      <c r="I105" s="196">
        <v>658.06</v>
      </c>
      <c r="J105" s="196">
        <v>344.16</v>
      </c>
    </row>
    <row r="106" spans="1:10" ht="18.75" customHeight="1">
      <c r="A106" s="164"/>
      <c r="B106" s="135">
        <v>14</v>
      </c>
      <c r="C106" s="157">
        <v>85.9334</v>
      </c>
      <c r="D106" s="157">
        <v>85.9409</v>
      </c>
      <c r="E106" s="192">
        <f t="shared" si="9"/>
        <v>0.007499999999993179</v>
      </c>
      <c r="F106" s="193">
        <f t="shared" si="10"/>
        <v>26.471833968633277</v>
      </c>
      <c r="G106" s="194">
        <f t="shared" si="11"/>
        <v>283.31999999999994</v>
      </c>
      <c r="H106" s="195">
        <v>101</v>
      </c>
      <c r="I106" s="196">
        <v>658.05</v>
      </c>
      <c r="J106" s="196">
        <v>374.73</v>
      </c>
    </row>
    <row r="107" spans="1:10" ht="18.75" customHeight="1">
      <c r="A107" s="164"/>
      <c r="B107" s="135">
        <v>15</v>
      </c>
      <c r="C107" s="157">
        <v>87.016</v>
      </c>
      <c r="D107" s="157">
        <v>87.0181</v>
      </c>
      <c r="E107" s="192">
        <f t="shared" si="9"/>
        <v>0.0020999999999986585</v>
      </c>
      <c r="F107" s="193">
        <f t="shared" si="10"/>
        <v>7.525802752288771</v>
      </c>
      <c r="G107" s="194">
        <f t="shared" si="11"/>
        <v>279.03999999999996</v>
      </c>
      <c r="H107" s="195">
        <v>102</v>
      </c>
      <c r="I107" s="196">
        <v>816.54</v>
      </c>
      <c r="J107" s="196">
        <v>537.5</v>
      </c>
    </row>
    <row r="108" spans="1:10" ht="18.75" customHeight="1">
      <c r="A108" s="164">
        <v>21269</v>
      </c>
      <c r="B108" s="135">
        <v>16</v>
      </c>
      <c r="C108" s="157">
        <v>86.1588</v>
      </c>
      <c r="D108" s="157">
        <v>86.1589</v>
      </c>
      <c r="E108" s="192">
        <f t="shared" si="9"/>
        <v>0.00010000000000331966</v>
      </c>
      <c r="F108" s="193">
        <f t="shared" si="10"/>
        <v>0.3688131592657655</v>
      </c>
      <c r="G108" s="194">
        <f t="shared" si="11"/>
        <v>271.14</v>
      </c>
      <c r="H108" s="195">
        <v>103</v>
      </c>
      <c r="I108" s="196">
        <v>815.79</v>
      </c>
      <c r="J108" s="196">
        <v>544.65</v>
      </c>
    </row>
    <row r="109" spans="1:10" ht="18.75" customHeight="1">
      <c r="A109" s="164"/>
      <c r="B109" s="135">
        <v>17</v>
      </c>
      <c r="C109" s="157">
        <v>87.2256</v>
      </c>
      <c r="D109" s="157">
        <v>87.2256</v>
      </c>
      <c r="E109" s="192">
        <f t="shared" si="9"/>
        <v>0</v>
      </c>
      <c r="F109" s="193">
        <f t="shared" si="10"/>
        <v>0</v>
      </c>
      <c r="G109" s="194">
        <f t="shared" si="11"/>
        <v>276.03999999999996</v>
      </c>
      <c r="H109" s="195">
        <v>104</v>
      </c>
      <c r="I109" s="196">
        <v>790.61</v>
      </c>
      <c r="J109" s="196">
        <v>514.57</v>
      </c>
    </row>
    <row r="110" spans="1:10" ht="18.75" customHeight="1">
      <c r="A110" s="197"/>
      <c r="B110" s="198">
        <v>18</v>
      </c>
      <c r="C110" s="199">
        <v>85.1778</v>
      </c>
      <c r="D110" s="199">
        <v>85.1778</v>
      </c>
      <c r="E110" s="200">
        <f t="shared" si="9"/>
        <v>0</v>
      </c>
      <c r="F110" s="201">
        <f t="shared" si="10"/>
        <v>0</v>
      </c>
      <c r="G110" s="202">
        <f t="shared" si="11"/>
        <v>272.05</v>
      </c>
      <c r="H110" s="203">
        <v>105</v>
      </c>
      <c r="I110" s="204">
        <v>675.36</v>
      </c>
      <c r="J110" s="204">
        <v>403.31</v>
      </c>
    </row>
    <row r="111" spans="1:10" ht="23.25">
      <c r="A111" s="205">
        <v>21278</v>
      </c>
      <c r="B111" s="206">
        <v>25</v>
      </c>
      <c r="C111" s="207">
        <v>87.0926</v>
      </c>
      <c r="D111" s="207">
        <v>87.1008</v>
      </c>
      <c r="E111" s="208">
        <f>D111-C111</f>
        <v>0.008200000000002206</v>
      </c>
      <c r="F111" s="209">
        <f>((10^6)*E111/G111)</f>
        <v>25.37678333798225</v>
      </c>
      <c r="G111" s="210">
        <f>I111-J111</f>
        <v>323.13</v>
      </c>
      <c r="H111" s="211">
        <v>1</v>
      </c>
      <c r="I111" s="212">
        <v>760.61</v>
      </c>
      <c r="J111" s="212">
        <v>437.48</v>
      </c>
    </row>
    <row r="112" spans="1:10" ht="23.25">
      <c r="A112" s="164"/>
      <c r="B112" s="135">
        <v>26</v>
      </c>
      <c r="C112" s="157">
        <v>85.843</v>
      </c>
      <c r="D112" s="157">
        <v>85.8513</v>
      </c>
      <c r="E112" s="192">
        <f>D112-C112</f>
        <v>0.008299999999991314</v>
      </c>
      <c r="F112" s="193">
        <f>((10^6)*E112/G112)</f>
        <v>24.579483534681692</v>
      </c>
      <c r="G112" s="194">
        <f>I112-J112</f>
        <v>337.68</v>
      </c>
      <c r="H112" s="195">
        <v>2</v>
      </c>
      <c r="I112" s="196">
        <v>677.14</v>
      </c>
      <c r="J112" s="196">
        <v>339.46</v>
      </c>
    </row>
    <row r="113" spans="1:10" ht="23.25">
      <c r="A113" s="164"/>
      <c r="B113" s="206">
        <v>27</v>
      </c>
      <c r="C113" s="157">
        <v>86.357</v>
      </c>
      <c r="D113" s="157">
        <v>86.3648</v>
      </c>
      <c r="E113" s="192">
        <f aca="true" t="shared" si="12" ref="E113:E176">D113-C113</f>
        <v>0.007800000000003138</v>
      </c>
      <c r="F113" s="193">
        <f aca="true" t="shared" si="13" ref="F113:F176">((10^6)*E113/G113)</f>
        <v>27.204241071439522</v>
      </c>
      <c r="G113" s="194">
        <f aca="true" t="shared" si="14" ref="G113:G176">I113-J113</f>
        <v>286.7199999999999</v>
      </c>
      <c r="H113" s="211">
        <v>3</v>
      </c>
      <c r="I113" s="196">
        <v>821.42</v>
      </c>
      <c r="J113" s="196">
        <v>534.7</v>
      </c>
    </row>
    <row r="114" spans="1:10" ht="23.25">
      <c r="A114" s="164">
        <v>21298</v>
      </c>
      <c r="B114" s="135">
        <v>28</v>
      </c>
      <c r="C114" s="157">
        <v>87.2521</v>
      </c>
      <c r="D114" s="157">
        <v>87.2561</v>
      </c>
      <c r="E114" s="192">
        <f t="shared" si="12"/>
        <v>0.0040000000000048885</v>
      </c>
      <c r="F114" s="193">
        <f t="shared" si="13"/>
        <v>13.80977041258377</v>
      </c>
      <c r="G114" s="194">
        <f t="shared" si="14"/>
        <v>289.65</v>
      </c>
      <c r="H114" s="195">
        <v>4</v>
      </c>
      <c r="I114" s="196">
        <v>814.06</v>
      </c>
      <c r="J114" s="196">
        <v>524.41</v>
      </c>
    </row>
    <row r="115" spans="1:10" ht="23.25">
      <c r="A115" s="164"/>
      <c r="B115" s="206">
        <v>29</v>
      </c>
      <c r="C115" s="157">
        <v>85.261</v>
      </c>
      <c r="D115" s="157">
        <v>85.2652</v>
      </c>
      <c r="E115" s="192">
        <f t="shared" si="12"/>
        <v>0.004199999999997317</v>
      </c>
      <c r="F115" s="193">
        <f t="shared" si="13"/>
        <v>15.012331558055967</v>
      </c>
      <c r="G115" s="194">
        <f t="shared" si="14"/>
        <v>279.7699999999999</v>
      </c>
      <c r="H115" s="211">
        <v>5</v>
      </c>
      <c r="I115" s="196">
        <v>767.31</v>
      </c>
      <c r="J115" s="196">
        <v>487.54</v>
      </c>
    </row>
    <row r="116" spans="1:10" ht="23.25">
      <c r="A116" s="164"/>
      <c r="B116" s="135">
        <v>30</v>
      </c>
      <c r="C116" s="157">
        <v>84.987</v>
      </c>
      <c r="D116" s="157">
        <v>84.9972</v>
      </c>
      <c r="E116" s="192">
        <f t="shared" si="12"/>
        <v>0.010200000000011755</v>
      </c>
      <c r="F116" s="193">
        <f t="shared" si="13"/>
        <v>32.94254432713805</v>
      </c>
      <c r="G116" s="194">
        <f t="shared" si="14"/>
        <v>309.63</v>
      </c>
      <c r="H116" s="195">
        <v>6</v>
      </c>
      <c r="I116" s="196">
        <v>774.16</v>
      </c>
      <c r="J116" s="196">
        <v>464.53</v>
      </c>
    </row>
    <row r="117" spans="1:10" ht="23.25">
      <c r="A117" s="164">
        <v>21319</v>
      </c>
      <c r="B117" s="135">
        <v>1</v>
      </c>
      <c r="C117" s="157">
        <v>85.4045</v>
      </c>
      <c r="D117" s="157">
        <v>85.4063</v>
      </c>
      <c r="E117" s="192">
        <f t="shared" si="12"/>
        <v>0.0018000000000029104</v>
      </c>
      <c r="F117" s="193">
        <f t="shared" si="13"/>
        <v>5.858230814303555</v>
      </c>
      <c r="G117" s="194">
        <f t="shared" si="14"/>
        <v>307.26</v>
      </c>
      <c r="H117" s="211">
        <v>7</v>
      </c>
      <c r="I117" s="196">
        <v>852.72</v>
      </c>
      <c r="J117" s="196">
        <v>545.46</v>
      </c>
    </row>
    <row r="118" spans="1:10" ht="23.25">
      <c r="A118" s="164"/>
      <c r="B118" s="135">
        <v>2</v>
      </c>
      <c r="C118" s="157">
        <v>87.4622</v>
      </c>
      <c r="D118" s="157">
        <v>87.4633</v>
      </c>
      <c r="E118" s="192">
        <f t="shared" si="12"/>
        <v>0.0011000000000080945</v>
      </c>
      <c r="F118" s="193">
        <f t="shared" si="13"/>
        <v>3.545756374329028</v>
      </c>
      <c r="G118" s="194">
        <f t="shared" si="14"/>
        <v>310.23</v>
      </c>
      <c r="H118" s="195">
        <v>8</v>
      </c>
      <c r="I118" s="196">
        <v>790.74</v>
      </c>
      <c r="J118" s="196">
        <v>480.51</v>
      </c>
    </row>
    <row r="119" spans="1:10" ht="23.25">
      <c r="A119" s="164"/>
      <c r="B119" s="135">
        <v>3</v>
      </c>
      <c r="C119" s="157">
        <v>85.8478</v>
      </c>
      <c r="D119" s="157">
        <v>85.8537</v>
      </c>
      <c r="E119" s="192">
        <f t="shared" si="12"/>
        <v>0.005899999999996908</v>
      </c>
      <c r="F119" s="193">
        <f t="shared" si="13"/>
        <v>20.419464248622237</v>
      </c>
      <c r="G119" s="194">
        <f t="shared" si="14"/>
        <v>288.93999999999994</v>
      </c>
      <c r="H119" s="211">
        <v>9</v>
      </c>
      <c r="I119" s="196">
        <v>838.41</v>
      </c>
      <c r="J119" s="196">
        <v>549.47</v>
      </c>
    </row>
    <row r="120" spans="1:10" ht="23.25">
      <c r="A120" s="164">
        <v>21325</v>
      </c>
      <c r="B120" s="135">
        <v>4</v>
      </c>
      <c r="C120" s="157">
        <v>84.9968</v>
      </c>
      <c r="D120" s="157">
        <v>84.9988</v>
      </c>
      <c r="E120" s="192">
        <f t="shared" si="12"/>
        <v>0.0020000000000095497</v>
      </c>
      <c r="F120" s="193">
        <f t="shared" si="13"/>
        <v>6.586747464133676</v>
      </c>
      <c r="G120" s="194">
        <f t="shared" si="14"/>
        <v>303.64000000000004</v>
      </c>
      <c r="H120" s="195">
        <v>10</v>
      </c>
      <c r="I120" s="196">
        <v>629.97</v>
      </c>
      <c r="J120" s="196">
        <v>326.33</v>
      </c>
    </row>
    <row r="121" spans="1:10" ht="23.25">
      <c r="A121" s="164"/>
      <c r="B121" s="135">
        <v>5</v>
      </c>
      <c r="C121" s="157">
        <v>85.031</v>
      </c>
      <c r="D121" s="157">
        <v>85.034</v>
      </c>
      <c r="E121" s="192">
        <f t="shared" si="12"/>
        <v>0.0030000000000001137</v>
      </c>
      <c r="F121" s="193">
        <f t="shared" si="13"/>
        <v>10.65378742142872</v>
      </c>
      <c r="G121" s="194">
        <f t="shared" si="14"/>
        <v>281.59000000000003</v>
      </c>
      <c r="H121" s="211">
        <v>11</v>
      </c>
      <c r="I121" s="196">
        <v>794.59</v>
      </c>
      <c r="J121" s="196">
        <v>513</v>
      </c>
    </row>
    <row r="122" spans="1:10" ht="23.25">
      <c r="A122" s="164"/>
      <c r="B122" s="135">
        <v>6</v>
      </c>
      <c r="C122" s="157">
        <v>87.3995</v>
      </c>
      <c r="D122" s="157">
        <v>87.4069</v>
      </c>
      <c r="E122" s="192">
        <f t="shared" si="12"/>
        <v>0.007399999999989859</v>
      </c>
      <c r="F122" s="193">
        <f t="shared" si="13"/>
        <v>23.07884231533763</v>
      </c>
      <c r="G122" s="194">
        <f t="shared" si="14"/>
        <v>320.64000000000004</v>
      </c>
      <c r="H122" s="195">
        <v>12</v>
      </c>
      <c r="I122" s="196">
        <v>688.57</v>
      </c>
      <c r="J122" s="196">
        <v>367.93</v>
      </c>
    </row>
    <row r="123" spans="1:10" ht="23.25">
      <c r="A123" s="164">
        <v>21333</v>
      </c>
      <c r="B123" s="135">
        <v>7</v>
      </c>
      <c r="C123" s="157">
        <v>86.4343</v>
      </c>
      <c r="D123" s="157">
        <v>86.4434</v>
      </c>
      <c r="E123" s="192">
        <f t="shared" si="12"/>
        <v>0.00910000000000366</v>
      </c>
      <c r="F123" s="193">
        <f t="shared" si="13"/>
        <v>34.1771201081787</v>
      </c>
      <c r="G123" s="194">
        <f t="shared" si="14"/>
        <v>266.26</v>
      </c>
      <c r="H123" s="211">
        <v>13</v>
      </c>
      <c r="I123" s="196">
        <v>808.36</v>
      </c>
      <c r="J123" s="196">
        <v>542.1</v>
      </c>
    </row>
    <row r="124" spans="1:10" ht="23.25">
      <c r="A124" s="164"/>
      <c r="B124" s="135">
        <v>8</v>
      </c>
      <c r="C124" s="157">
        <v>84.7682</v>
      </c>
      <c r="D124" s="157">
        <v>84.779</v>
      </c>
      <c r="E124" s="192">
        <f t="shared" si="12"/>
        <v>0.010800000000003251</v>
      </c>
      <c r="F124" s="193">
        <f t="shared" si="13"/>
        <v>38.979319305602374</v>
      </c>
      <c r="G124" s="194">
        <f t="shared" si="14"/>
        <v>277.07000000000005</v>
      </c>
      <c r="H124" s="195">
        <v>14</v>
      </c>
      <c r="I124" s="196">
        <v>838.08</v>
      </c>
      <c r="J124" s="196">
        <v>561.01</v>
      </c>
    </row>
    <row r="125" spans="1:10" ht="23.25">
      <c r="A125" s="164"/>
      <c r="B125" s="135">
        <v>9</v>
      </c>
      <c r="C125" s="157">
        <v>87.6423</v>
      </c>
      <c r="D125" s="157">
        <v>87.6474</v>
      </c>
      <c r="E125" s="192">
        <f t="shared" si="12"/>
        <v>0.005099999999998772</v>
      </c>
      <c r="F125" s="193">
        <f t="shared" si="13"/>
        <v>16.350346242622376</v>
      </c>
      <c r="G125" s="194">
        <f t="shared" si="14"/>
        <v>311.9200000000001</v>
      </c>
      <c r="H125" s="211">
        <v>15</v>
      </c>
      <c r="I125" s="196">
        <v>742.94</v>
      </c>
      <c r="J125" s="196">
        <v>431.02</v>
      </c>
    </row>
    <row r="126" spans="1:10" ht="23.25">
      <c r="A126" s="164">
        <v>21402</v>
      </c>
      <c r="B126" s="135">
        <v>1</v>
      </c>
      <c r="C126" s="157">
        <v>85.3975</v>
      </c>
      <c r="D126" s="157">
        <v>85.3976</v>
      </c>
      <c r="E126" s="192">
        <f t="shared" si="12"/>
        <v>0.00010000000000331966</v>
      </c>
      <c r="F126" s="193">
        <f t="shared" si="13"/>
        <v>0.3613369467147955</v>
      </c>
      <c r="G126" s="194">
        <f t="shared" si="14"/>
        <v>276.75</v>
      </c>
      <c r="H126" s="195">
        <v>16</v>
      </c>
      <c r="I126" s="196">
        <v>832.4</v>
      </c>
      <c r="J126" s="196">
        <v>555.65</v>
      </c>
    </row>
    <row r="127" spans="1:10" ht="23.25">
      <c r="A127" s="164"/>
      <c r="B127" s="135">
        <v>2</v>
      </c>
      <c r="C127" s="157">
        <v>87.4698</v>
      </c>
      <c r="D127" s="157">
        <v>87.4698</v>
      </c>
      <c r="E127" s="192">
        <f t="shared" si="12"/>
        <v>0</v>
      </c>
      <c r="F127" s="193">
        <f t="shared" si="13"/>
        <v>0</v>
      </c>
      <c r="G127" s="194">
        <f t="shared" si="14"/>
        <v>296.05</v>
      </c>
      <c r="H127" s="211">
        <v>17</v>
      </c>
      <c r="I127" s="196">
        <v>682.36</v>
      </c>
      <c r="J127" s="196">
        <v>386.31</v>
      </c>
    </row>
    <row r="128" spans="1:10" ht="23.25">
      <c r="A128" s="164"/>
      <c r="B128" s="135">
        <v>3</v>
      </c>
      <c r="C128" s="157">
        <v>85.8545</v>
      </c>
      <c r="D128" s="157">
        <v>85.8546</v>
      </c>
      <c r="E128" s="192">
        <f t="shared" si="12"/>
        <v>0.00010000000000331966</v>
      </c>
      <c r="F128" s="193">
        <f t="shared" si="13"/>
        <v>0.33534540577907324</v>
      </c>
      <c r="G128" s="194">
        <f t="shared" si="14"/>
        <v>298.20000000000005</v>
      </c>
      <c r="H128" s="195">
        <v>18</v>
      </c>
      <c r="I128" s="196">
        <v>839.23</v>
      </c>
      <c r="J128" s="196">
        <v>541.03</v>
      </c>
    </row>
    <row r="129" spans="1:10" ht="23.25">
      <c r="A129" s="164">
        <v>21416</v>
      </c>
      <c r="B129" s="135">
        <v>4</v>
      </c>
      <c r="C129" s="157">
        <v>85.0127</v>
      </c>
      <c r="D129" s="157">
        <v>85.0128</v>
      </c>
      <c r="E129" s="192">
        <f t="shared" si="12"/>
        <v>0.00010000000000331966</v>
      </c>
      <c r="F129" s="193">
        <f t="shared" si="13"/>
        <v>0.33501959865764225</v>
      </c>
      <c r="G129" s="194">
        <f t="shared" si="14"/>
        <v>298.49000000000007</v>
      </c>
      <c r="H129" s="211">
        <v>19</v>
      </c>
      <c r="I129" s="196">
        <v>763.07</v>
      </c>
      <c r="J129" s="196">
        <v>464.58</v>
      </c>
    </row>
    <row r="130" spans="1:10" ht="23.25">
      <c r="A130" s="164"/>
      <c r="B130" s="135">
        <v>5</v>
      </c>
      <c r="C130" s="157">
        <v>85.0313</v>
      </c>
      <c r="D130" s="157">
        <v>85.0313</v>
      </c>
      <c r="E130" s="192">
        <f t="shared" si="12"/>
        <v>0</v>
      </c>
      <c r="F130" s="193">
        <f t="shared" si="13"/>
        <v>0</v>
      </c>
      <c r="G130" s="194">
        <f t="shared" si="14"/>
        <v>351.61000000000007</v>
      </c>
      <c r="H130" s="195">
        <v>20</v>
      </c>
      <c r="I130" s="196">
        <v>720.94</v>
      </c>
      <c r="J130" s="196">
        <v>369.33</v>
      </c>
    </row>
    <row r="131" spans="1:10" ht="23.25">
      <c r="A131" s="164"/>
      <c r="B131" s="135">
        <v>6</v>
      </c>
      <c r="C131" s="157">
        <v>87.387</v>
      </c>
      <c r="D131" s="157">
        <v>87.3883</v>
      </c>
      <c r="E131" s="192">
        <f t="shared" si="12"/>
        <v>0.001300000000000523</v>
      </c>
      <c r="F131" s="193">
        <f t="shared" si="13"/>
        <v>5.4438860971546195</v>
      </c>
      <c r="G131" s="194">
        <f t="shared" si="14"/>
        <v>238.79999999999995</v>
      </c>
      <c r="H131" s="211">
        <v>21</v>
      </c>
      <c r="I131" s="196">
        <v>784.01</v>
      </c>
      <c r="J131" s="196">
        <v>545.21</v>
      </c>
    </row>
    <row r="132" spans="1:10" ht="23.25">
      <c r="A132" s="164">
        <v>21442</v>
      </c>
      <c r="B132" s="135">
        <v>10</v>
      </c>
      <c r="C132" s="157">
        <v>85.1101</v>
      </c>
      <c r="D132" s="157">
        <v>85.12</v>
      </c>
      <c r="E132" s="192">
        <f t="shared" si="12"/>
        <v>0.009900000000001796</v>
      </c>
      <c r="F132" s="193">
        <f t="shared" si="13"/>
        <v>33.4267481514056</v>
      </c>
      <c r="G132" s="194">
        <f t="shared" si="14"/>
        <v>296.1700000000001</v>
      </c>
      <c r="H132" s="195">
        <v>22</v>
      </c>
      <c r="I132" s="196">
        <v>815.84</v>
      </c>
      <c r="J132" s="196">
        <v>519.67</v>
      </c>
    </row>
    <row r="133" spans="1:10" ht="23.25">
      <c r="A133" s="164"/>
      <c r="B133" s="135">
        <v>11</v>
      </c>
      <c r="C133" s="157">
        <v>86.0952</v>
      </c>
      <c r="D133" s="157">
        <v>86.0972</v>
      </c>
      <c r="E133" s="192">
        <f t="shared" si="12"/>
        <v>0.001999999999995339</v>
      </c>
      <c r="F133" s="193">
        <f t="shared" si="13"/>
        <v>7.159477358136171</v>
      </c>
      <c r="G133" s="194">
        <f t="shared" si="14"/>
        <v>279.3499999999999</v>
      </c>
      <c r="H133" s="211">
        <v>23</v>
      </c>
      <c r="I133" s="196">
        <v>833.04</v>
      </c>
      <c r="J133" s="196">
        <v>553.69</v>
      </c>
    </row>
    <row r="134" spans="1:10" ht="23.25">
      <c r="A134" s="164"/>
      <c r="B134" s="135">
        <v>12</v>
      </c>
      <c r="C134" s="157">
        <v>84.8478</v>
      </c>
      <c r="D134" s="157">
        <v>84.8559</v>
      </c>
      <c r="E134" s="192">
        <f t="shared" si="12"/>
        <v>0.008099999999998886</v>
      </c>
      <c r="F134" s="193">
        <f t="shared" si="13"/>
        <v>27.621483375955275</v>
      </c>
      <c r="G134" s="194">
        <f t="shared" si="14"/>
        <v>293.25000000000006</v>
      </c>
      <c r="H134" s="195">
        <v>24</v>
      </c>
      <c r="I134" s="196">
        <v>793.19</v>
      </c>
      <c r="J134" s="196">
        <v>499.94</v>
      </c>
    </row>
    <row r="135" spans="1:10" ht="23.25">
      <c r="A135" s="164">
        <v>21448</v>
      </c>
      <c r="B135" s="135">
        <v>13</v>
      </c>
      <c r="C135" s="157">
        <v>86.736</v>
      </c>
      <c r="D135" s="157">
        <v>86.7885</v>
      </c>
      <c r="E135" s="192">
        <f t="shared" si="12"/>
        <v>0.052499999999994884</v>
      </c>
      <c r="F135" s="193">
        <f t="shared" si="13"/>
        <v>182.8822238478242</v>
      </c>
      <c r="G135" s="194">
        <f t="shared" si="14"/>
        <v>287.06999999999994</v>
      </c>
      <c r="H135" s="211">
        <v>25</v>
      </c>
      <c r="I135" s="196">
        <v>764.79</v>
      </c>
      <c r="J135" s="196">
        <v>477.72</v>
      </c>
    </row>
    <row r="136" spans="1:10" ht="23.25">
      <c r="A136" s="164"/>
      <c r="B136" s="135">
        <v>14</v>
      </c>
      <c r="C136" s="157">
        <v>85.9471</v>
      </c>
      <c r="D136" s="157">
        <v>85.9982</v>
      </c>
      <c r="E136" s="192">
        <f t="shared" si="12"/>
        <v>0.05109999999999104</v>
      </c>
      <c r="F136" s="193">
        <f t="shared" si="13"/>
        <v>175.45064377679327</v>
      </c>
      <c r="G136" s="194">
        <f t="shared" si="14"/>
        <v>291.25</v>
      </c>
      <c r="H136" s="195">
        <v>26</v>
      </c>
      <c r="I136" s="196">
        <v>753.86</v>
      </c>
      <c r="J136" s="196">
        <v>462.61</v>
      </c>
    </row>
    <row r="137" spans="1:10" ht="23.25">
      <c r="A137" s="164"/>
      <c r="B137" s="135">
        <v>15</v>
      </c>
      <c r="C137" s="157">
        <v>86.9875</v>
      </c>
      <c r="D137" s="157">
        <v>87.0308</v>
      </c>
      <c r="E137" s="192">
        <f t="shared" si="12"/>
        <v>0.043300000000002115</v>
      </c>
      <c r="F137" s="193">
        <f t="shared" si="13"/>
        <v>171.10566664033078</v>
      </c>
      <c r="G137" s="194">
        <f t="shared" si="14"/>
        <v>253.06000000000006</v>
      </c>
      <c r="H137" s="211">
        <v>27</v>
      </c>
      <c r="I137" s="196">
        <v>838.48</v>
      </c>
      <c r="J137" s="196">
        <v>585.42</v>
      </c>
    </row>
    <row r="138" spans="1:10" ht="23.25">
      <c r="A138" s="164">
        <v>21448</v>
      </c>
      <c r="B138" s="135">
        <v>16</v>
      </c>
      <c r="C138" s="157">
        <v>86.149</v>
      </c>
      <c r="D138" s="157">
        <v>86.2277</v>
      </c>
      <c r="E138" s="192">
        <f t="shared" si="12"/>
        <v>0.07869999999999777</v>
      </c>
      <c r="F138" s="193">
        <f t="shared" si="13"/>
        <v>275.4734152402876</v>
      </c>
      <c r="G138" s="194">
        <f t="shared" si="14"/>
        <v>285.69000000000005</v>
      </c>
      <c r="H138" s="195">
        <v>28</v>
      </c>
      <c r="I138" s="196">
        <v>647.58</v>
      </c>
      <c r="J138" s="196">
        <v>361.89</v>
      </c>
    </row>
    <row r="139" spans="1:10" ht="23.25">
      <c r="A139" s="164"/>
      <c r="B139" s="135">
        <v>17</v>
      </c>
      <c r="C139" s="157">
        <v>87.2306</v>
      </c>
      <c r="D139" s="157">
        <v>87.3072</v>
      </c>
      <c r="E139" s="192">
        <f t="shared" si="12"/>
        <v>0.07659999999999911</v>
      </c>
      <c r="F139" s="193">
        <f t="shared" si="13"/>
        <v>269.0362461365521</v>
      </c>
      <c r="G139" s="194">
        <f t="shared" si="14"/>
        <v>284.71999999999997</v>
      </c>
      <c r="H139" s="211">
        <v>29</v>
      </c>
      <c r="I139" s="196">
        <v>620.01</v>
      </c>
      <c r="J139" s="196">
        <v>335.29</v>
      </c>
    </row>
    <row r="140" spans="1:10" ht="23.25">
      <c r="A140" s="164"/>
      <c r="B140" s="135">
        <v>18</v>
      </c>
      <c r="C140" s="157">
        <v>85.1498</v>
      </c>
      <c r="D140" s="157">
        <v>85.2158</v>
      </c>
      <c r="E140" s="192">
        <f t="shared" si="12"/>
        <v>0.0660000000000025</v>
      </c>
      <c r="F140" s="193">
        <f t="shared" si="13"/>
        <v>257.0193543362377</v>
      </c>
      <c r="G140" s="194">
        <f t="shared" si="14"/>
        <v>256.7900000000001</v>
      </c>
      <c r="H140" s="195">
        <v>30</v>
      </c>
      <c r="I140" s="196">
        <v>806.07</v>
      </c>
      <c r="J140" s="196">
        <v>549.28</v>
      </c>
    </row>
    <row r="141" spans="1:10" ht="23.25">
      <c r="A141" s="164">
        <v>21463</v>
      </c>
      <c r="B141" s="135">
        <v>31</v>
      </c>
      <c r="C141" s="157">
        <v>84.8892</v>
      </c>
      <c r="D141" s="157">
        <v>84.8962</v>
      </c>
      <c r="E141" s="192">
        <f t="shared" si="12"/>
        <v>0.006999999999990791</v>
      </c>
      <c r="F141" s="193">
        <f t="shared" si="13"/>
        <v>23.415286837232948</v>
      </c>
      <c r="G141" s="194">
        <f t="shared" si="14"/>
        <v>298.95000000000005</v>
      </c>
      <c r="H141" s="211">
        <v>31</v>
      </c>
      <c r="I141" s="196">
        <v>736.47</v>
      </c>
      <c r="J141" s="196">
        <v>437.52</v>
      </c>
    </row>
    <row r="142" spans="1:10" ht="23.25">
      <c r="A142" s="164"/>
      <c r="B142" s="135">
        <v>32</v>
      </c>
      <c r="C142" s="157">
        <v>85.0265</v>
      </c>
      <c r="D142" s="157">
        <v>85.0317</v>
      </c>
      <c r="E142" s="192">
        <f t="shared" si="12"/>
        <v>0.005200000000002092</v>
      </c>
      <c r="F142" s="193">
        <f t="shared" si="13"/>
        <v>18.719850241205602</v>
      </c>
      <c r="G142" s="194">
        <f t="shared" si="14"/>
        <v>277.78</v>
      </c>
      <c r="H142" s="195">
        <v>32</v>
      </c>
      <c r="I142" s="196">
        <v>847.23</v>
      </c>
      <c r="J142" s="196">
        <v>569.45</v>
      </c>
    </row>
    <row r="143" spans="1:10" ht="23.25">
      <c r="A143" s="164"/>
      <c r="B143" s="135">
        <v>33</v>
      </c>
      <c r="C143" s="157">
        <v>85.9866</v>
      </c>
      <c r="D143" s="157">
        <v>85.9897</v>
      </c>
      <c r="E143" s="192">
        <f t="shared" si="12"/>
        <v>0.0031000000000034333</v>
      </c>
      <c r="F143" s="193">
        <f t="shared" si="13"/>
        <v>10.376221716439394</v>
      </c>
      <c r="G143" s="194">
        <f t="shared" si="14"/>
        <v>298.76</v>
      </c>
      <c r="H143" s="211">
        <v>33</v>
      </c>
      <c r="I143" s="196">
        <v>746.74</v>
      </c>
      <c r="J143" s="196">
        <v>447.98</v>
      </c>
    </row>
    <row r="144" spans="1:10" ht="23.25">
      <c r="A144" s="164">
        <v>21480</v>
      </c>
      <c r="B144" s="135">
        <v>34</v>
      </c>
      <c r="C144" s="157">
        <v>83.759</v>
      </c>
      <c r="D144" s="157">
        <v>83.7608</v>
      </c>
      <c r="E144" s="192">
        <f t="shared" si="12"/>
        <v>0.0018000000000029104</v>
      </c>
      <c r="F144" s="193">
        <f t="shared" si="13"/>
        <v>6.023491617317237</v>
      </c>
      <c r="G144" s="194">
        <f t="shared" si="14"/>
        <v>298.83000000000004</v>
      </c>
      <c r="H144" s="195">
        <v>34</v>
      </c>
      <c r="I144" s="196">
        <v>853.76</v>
      </c>
      <c r="J144" s="196">
        <v>554.93</v>
      </c>
    </row>
    <row r="145" spans="1:10" ht="23.25">
      <c r="A145" s="164"/>
      <c r="B145" s="135">
        <v>35</v>
      </c>
      <c r="C145" s="157">
        <v>85.0135</v>
      </c>
      <c r="D145" s="157">
        <v>85.0159</v>
      </c>
      <c r="E145" s="192">
        <f t="shared" si="12"/>
        <v>0.0024000000000086175</v>
      </c>
      <c r="F145" s="193">
        <f t="shared" si="13"/>
        <v>7.401467957838207</v>
      </c>
      <c r="G145" s="194">
        <f t="shared" si="14"/>
        <v>324.26000000000005</v>
      </c>
      <c r="H145" s="211">
        <v>35</v>
      </c>
      <c r="I145" s="196">
        <v>678.08</v>
      </c>
      <c r="J145" s="196">
        <v>353.82</v>
      </c>
    </row>
    <row r="146" spans="1:10" ht="23.25">
      <c r="A146" s="164"/>
      <c r="B146" s="135">
        <v>36</v>
      </c>
      <c r="C146" s="157">
        <v>84.5652</v>
      </c>
      <c r="D146" s="157">
        <v>84.5685</v>
      </c>
      <c r="E146" s="192">
        <f t="shared" si="12"/>
        <v>0.003299999999995862</v>
      </c>
      <c r="F146" s="193">
        <f t="shared" si="13"/>
        <v>10.387484654839186</v>
      </c>
      <c r="G146" s="194">
        <f t="shared" si="14"/>
        <v>317.69000000000005</v>
      </c>
      <c r="H146" s="195">
        <v>36</v>
      </c>
      <c r="I146" s="196">
        <v>664.33</v>
      </c>
      <c r="J146" s="196">
        <v>346.64</v>
      </c>
    </row>
    <row r="147" spans="1:10" ht="23.25">
      <c r="A147" s="164">
        <v>21493</v>
      </c>
      <c r="B147" s="135">
        <v>1</v>
      </c>
      <c r="C147" s="157">
        <v>85.4158</v>
      </c>
      <c r="D147" s="157">
        <v>85.4188</v>
      </c>
      <c r="E147" s="192">
        <f t="shared" si="12"/>
        <v>0.0030000000000001137</v>
      </c>
      <c r="F147" s="193">
        <f t="shared" si="13"/>
        <v>9.366511598863882</v>
      </c>
      <c r="G147" s="194">
        <f t="shared" si="14"/>
        <v>320.2900000000001</v>
      </c>
      <c r="H147" s="211">
        <v>37</v>
      </c>
      <c r="I147" s="196">
        <v>863.07</v>
      </c>
      <c r="J147" s="196">
        <v>542.78</v>
      </c>
    </row>
    <row r="148" spans="1:10" ht="23.25">
      <c r="A148" s="164"/>
      <c r="B148" s="135">
        <v>2</v>
      </c>
      <c r="C148" s="157">
        <v>87.4626</v>
      </c>
      <c r="D148" s="157">
        <v>87.4661</v>
      </c>
      <c r="E148" s="192">
        <f t="shared" si="12"/>
        <v>0.003500000000002501</v>
      </c>
      <c r="F148" s="193">
        <f t="shared" si="13"/>
        <v>10.98556183302731</v>
      </c>
      <c r="G148" s="194">
        <f t="shared" si="14"/>
        <v>318.6</v>
      </c>
      <c r="H148" s="195">
        <v>38</v>
      </c>
      <c r="I148" s="196">
        <v>861.62</v>
      </c>
      <c r="J148" s="196">
        <v>543.02</v>
      </c>
    </row>
    <row r="149" spans="1:10" ht="23.25">
      <c r="A149" s="164"/>
      <c r="B149" s="135">
        <v>3</v>
      </c>
      <c r="C149" s="157">
        <v>85.8577</v>
      </c>
      <c r="D149" s="157">
        <v>85.8605</v>
      </c>
      <c r="E149" s="192">
        <f t="shared" si="12"/>
        <v>0.0028000000000076852</v>
      </c>
      <c r="F149" s="193">
        <f t="shared" si="13"/>
        <v>8.830022075079423</v>
      </c>
      <c r="G149" s="194">
        <f t="shared" si="14"/>
        <v>317.1</v>
      </c>
      <c r="H149" s="211">
        <v>39</v>
      </c>
      <c r="I149" s="196">
        <v>661.46</v>
      </c>
      <c r="J149" s="196">
        <v>344.36</v>
      </c>
    </row>
    <row r="150" spans="1:10" ht="23.25">
      <c r="A150" s="164">
        <v>21500</v>
      </c>
      <c r="B150" s="135">
        <v>4</v>
      </c>
      <c r="C150" s="157">
        <v>85.0324</v>
      </c>
      <c r="D150" s="157">
        <v>85.0334</v>
      </c>
      <c r="E150" s="192">
        <f t="shared" si="12"/>
        <v>0.0010000000000047748</v>
      </c>
      <c r="F150" s="193">
        <f t="shared" si="13"/>
        <v>3.5488679111532933</v>
      </c>
      <c r="G150" s="194">
        <f t="shared" si="14"/>
        <v>281.78</v>
      </c>
      <c r="H150" s="195">
        <v>40</v>
      </c>
      <c r="I150" s="196">
        <v>835.5</v>
      </c>
      <c r="J150" s="196">
        <v>553.72</v>
      </c>
    </row>
    <row r="151" spans="1:10" ht="23.25">
      <c r="A151" s="164"/>
      <c r="B151" s="135">
        <v>5</v>
      </c>
      <c r="C151" s="157">
        <v>85.0622</v>
      </c>
      <c r="D151" s="157">
        <v>85.0634</v>
      </c>
      <c r="E151" s="192">
        <f t="shared" si="12"/>
        <v>0.0011999999999972033</v>
      </c>
      <c r="F151" s="193">
        <f t="shared" si="13"/>
        <v>3.493754913084704</v>
      </c>
      <c r="G151" s="194">
        <f t="shared" si="14"/>
        <v>343.47</v>
      </c>
      <c r="H151" s="211">
        <v>41</v>
      </c>
      <c r="I151" s="196">
        <v>664.45</v>
      </c>
      <c r="J151" s="196">
        <v>320.98</v>
      </c>
    </row>
    <row r="152" spans="1:10" ht="23.25">
      <c r="A152" s="164"/>
      <c r="B152" s="135">
        <v>6</v>
      </c>
      <c r="C152" s="157">
        <v>87.4061</v>
      </c>
      <c r="D152" s="157">
        <v>87.4076</v>
      </c>
      <c r="E152" s="192">
        <f t="shared" si="12"/>
        <v>0.0015000000000071623</v>
      </c>
      <c r="F152" s="193">
        <f t="shared" si="13"/>
        <v>4.852641454521571</v>
      </c>
      <c r="G152" s="194">
        <f t="shared" si="14"/>
        <v>309.1099999999999</v>
      </c>
      <c r="H152" s="195">
        <v>42</v>
      </c>
      <c r="I152" s="196">
        <v>858.55</v>
      </c>
      <c r="J152" s="196">
        <v>549.44</v>
      </c>
    </row>
    <row r="153" spans="1:10" ht="23.25">
      <c r="A153" s="164">
        <v>21508</v>
      </c>
      <c r="B153" s="135">
        <v>7</v>
      </c>
      <c r="C153" s="157">
        <v>86.4493</v>
      </c>
      <c r="D153" s="157">
        <v>86.4525</v>
      </c>
      <c r="E153" s="192">
        <f t="shared" si="12"/>
        <v>0.003200000000006753</v>
      </c>
      <c r="F153" s="193">
        <f t="shared" si="13"/>
        <v>10.941667236568263</v>
      </c>
      <c r="G153" s="194">
        <f t="shared" si="14"/>
        <v>292.4599999999999</v>
      </c>
      <c r="H153" s="211">
        <v>43</v>
      </c>
      <c r="I153" s="196">
        <v>835.29</v>
      </c>
      <c r="J153" s="196">
        <v>542.83</v>
      </c>
    </row>
    <row r="154" spans="1:10" ht="23.25">
      <c r="A154" s="164"/>
      <c r="B154" s="135">
        <v>8</v>
      </c>
      <c r="C154" s="157">
        <v>84.821</v>
      </c>
      <c r="D154" s="157">
        <v>84.8238</v>
      </c>
      <c r="E154" s="192">
        <f t="shared" si="12"/>
        <v>0.0028000000000076852</v>
      </c>
      <c r="F154" s="193">
        <f t="shared" si="13"/>
        <v>9.356725146224512</v>
      </c>
      <c r="G154" s="194">
        <f t="shared" si="14"/>
        <v>299.25</v>
      </c>
      <c r="H154" s="195">
        <v>44</v>
      </c>
      <c r="I154" s="196">
        <v>829.88</v>
      </c>
      <c r="J154" s="196">
        <v>530.63</v>
      </c>
    </row>
    <row r="155" spans="1:10" ht="23.25">
      <c r="A155" s="164"/>
      <c r="B155" s="135">
        <v>9</v>
      </c>
      <c r="C155" s="157">
        <v>87.65</v>
      </c>
      <c r="D155" s="157">
        <v>87.6531</v>
      </c>
      <c r="E155" s="192">
        <f t="shared" si="12"/>
        <v>0.0030999999999892225</v>
      </c>
      <c r="F155" s="193">
        <f t="shared" si="13"/>
        <v>9.141576479576607</v>
      </c>
      <c r="G155" s="194">
        <f t="shared" si="14"/>
        <v>339.10999999999996</v>
      </c>
      <c r="H155" s="211">
        <v>45</v>
      </c>
      <c r="I155" s="196">
        <v>669.16</v>
      </c>
      <c r="J155" s="196">
        <v>330.05</v>
      </c>
    </row>
    <row r="156" spans="1:10" ht="23.25">
      <c r="A156" s="164">
        <v>21523</v>
      </c>
      <c r="B156" s="135">
        <v>28</v>
      </c>
      <c r="C156" s="157">
        <v>87.2273</v>
      </c>
      <c r="D156" s="157">
        <v>87.3054</v>
      </c>
      <c r="E156" s="192">
        <f t="shared" si="12"/>
        <v>0.07810000000000628</v>
      </c>
      <c r="F156" s="193">
        <f t="shared" si="13"/>
        <v>263.40640809445625</v>
      </c>
      <c r="G156" s="194">
        <f t="shared" si="14"/>
        <v>296.5</v>
      </c>
      <c r="H156" s="195">
        <v>46</v>
      </c>
      <c r="I156" s="196">
        <v>839.72</v>
      </c>
      <c r="J156" s="196">
        <v>543.22</v>
      </c>
    </row>
    <row r="157" spans="1:10" ht="23.25">
      <c r="A157" s="164"/>
      <c r="B157" s="135">
        <v>29</v>
      </c>
      <c r="C157" s="157">
        <v>85.2255</v>
      </c>
      <c r="D157" s="157">
        <v>85.296</v>
      </c>
      <c r="E157" s="192">
        <f t="shared" si="12"/>
        <v>0.07050000000000978</v>
      </c>
      <c r="F157" s="193">
        <f t="shared" si="13"/>
        <v>218.5436622338255</v>
      </c>
      <c r="G157" s="194">
        <f t="shared" si="14"/>
        <v>322.59000000000003</v>
      </c>
      <c r="H157" s="211">
        <v>47</v>
      </c>
      <c r="I157" s="196">
        <v>708.6</v>
      </c>
      <c r="J157" s="196">
        <v>386.01</v>
      </c>
    </row>
    <row r="158" spans="1:10" ht="23.25">
      <c r="A158" s="164"/>
      <c r="B158" s="135">
        <v>30</v>
      </c>
      <c r="C158" s="157">
        <v>84.9498</v>
      </c>
      <c r="D158" s="157">
        <v>85.0245</v>
      </c>
      <c r="E158" s="192">
        <f t="shared" si="12"/>
        <v>0.0747000000000071</v>
      </c>
      <c r="F158" s="193">
        <f t="shared" si="13"/>
        <v>258.2273230088741</v>
      </c>
      <c r="G158" s="194">
        <f t="shared" si="14"/>
        <v>289.28</v>
      </c>
      <c r="H158" s="195">
        <v>48</v>
      </c>
      <c r="I158" s="196">
        <v>853.25</v>
      </c>
      <c r="J158" s="196">
        <v>563.97</v>
      </c>
    </row>
    <row r="159" spans="1:10" ht="23.25">
      <c r="A159" s="164">
        <v>21530</v>
      </c>
      <c r="B159" s="135">
        <v>31</v>
      </c>
      <c r="C159" s="157">
        <v>84.842</v>
      </c>
      <c r="D159" s="157">
        <v>84.852</v>
      </c>
      <c r="E159" s="192">
        <f t="shared" si="12"/>
        <v>0.010000000000005116</v>
      </c>
      <c r="F159" s="193">
        <f t="shared" si="13"/>
        <v>29.959853795928797</v>
      </c>
      <c r="G159" s="194">
        <f t="shared" si="14"/>
        <v>333.78000000000003</v>
      </c>
      <c r="H159" s="211">
        <v>49</v>
      </c>
      <c r="I159" s="196">
        <v>712.22</v>
      </c>
      <c r="J159" s="196">
        <v>378.44</v>
      </c>
    </row>
    <row r="160" spans="1:10" ht="23.25">
      <c r="A160" s="164"/>
      <c r="B160" s="135">
        <v>32</v>
      </c>
      <c r="C160" s="157">
        <v>84.9755</v>
      </c>
      <c r="D160" s="157">
        <v>84.9803</v>
      </c>
      <c r="E160" s="192">
        <f t="shared" si="12"/>
        <v>0.004800000000003024</v>
      </c>
      <c r="F160" s="193">
        <f t="shared" si="13"/>
        <v>14.382884367611618</v>
      </c>
      <c r="G160" s="194">
        <f t="shared" si="14"/>
        <v>333.7299999999999</v>
      </c>
      <c r="H160" s="195">
        <v>50</v>
      </c>
      <c r="I160" s="196">
        <v>862.8</v>
      </c>
      <c r="J160" s="196">
        <v>529.07</v>
      </c>
    </row>
    <row r="161" spans="1:10" ht="23.25">
      <c r="A161" s="164"/>
      <c r="B161" s="135">
        <v>33</v>
      </c>
      <c r="C161" s="157">
        <v>85.9787</v>
      </c>
      <c r="D161" s="157">
        <v>85.9867</v>
      </c>
      <c r="E161" s="192">
        <f t="shared" si="12"/>
        <v>0.007999999999995566</v>
      </c>
      <c r="F161" s="193">
        <f t="shared" si="13"/>
        <v>26.422697096791513</v>
      </c>
      <c r="G161" s="194">
        <f t="shared" si="14"/>
        <v>302.77</v>
      </c>
      <c r="H161" s="211">
        <v>51</v>
      </c>
      <c r="I161" s="196">
        <v>842.55</v>
      </c>
      <c r="J161" s="196">
        <v>539.78</v>
      </c>
    </row>
    <row r="162" spans="1:10" ht="23.25">
      <c r="A162" s="164">
        <v>21542</v>
      </c>
      <c r="B162" s="135">
        <v>34</v>
      </c>
      <c r="C162" s="157">
        <v>83.7311</v>
      </c>
      <c r="D162" s="157">
        <v>83.7409</v>
      </c>
      <c r="E162" s="192">
        <f t="shared" si="12"/>
        <v>0.009799999999998477</v>
      </c>
      <c r="F162" s="193">
        <f t="shared" si="13"/>
        <v>31.75940629354271</v>
      </c>
      <c r="G162" s="194">
        <f t="shared" si="14"/>
        <v>308.57000000000005</v>
      </c>
      <c r="H162" s="195">
        <v>52</v>
      </c>
      <c r="I162" s="196">
        <v>829.34</v>
      </c>
      <c r="J162" s="196">
        <v>520.77</v>
      </c>
    </row>
    <row r="163" spans="1:10" ht="23.25">
      <c r="A163" s="164"/>
      <c r="B163" s="135">
        <v>35</v>
      </c>
      <c r="C163" s="157">
        <v>85.0177</v>
      </c>
      <c r="D163" s="157">
        <v>85.0264</v>
      </c>
      <c r="E163" s="192">
        <f t="shared" si="12"/>
        <v>0.008699999999990382</v>
      </c>
      <c r="F163" s="193">
        <f t="shared" si="13"/>
        <v>25.151050851349716</v>
      </c>
      <c r="G163" s="194">
        <f t="shared" si="14"/>
        <v>345.91</v>
      </c>
      <c r="H163" s="211">
        <v>53</v>
      </c>
      <c r="I163" s="196">
        <v>715.82</v>
      </c>
      <c r="J163" s="196">
        <v>369.91</v>
      </c>
    </row>
    <row r="164" spans="1:10" ht="23.25">
      <c r="A164" s="213"/>
      <c r="B164" s="214">
        <v>36</v>
      </c>
      <c r="C164" s="215">
        <v>84.553</v>
      </c>
      <c r="D164" s="215">
        <v>84.5594</v>
      </c>
      <c r="E164" s="216">
        <f t="shared" si="12"/>
        <v>0.006399999999999295</v>
      </c>
      <c r="F164" s="217">
        <f t="shared" si="13"/>
        <v>22.01885364342976</v>
      </c>
      <c r="G164" s="218">
        <f t="shared" si="14"/>
        <v>290.66</v>
      </c>
      <c r="H164" s="219">
        <v>54</v>
      </c>
      <c r="I164" s="220">
        <v>704.99</v>
      </c>
      <c r="J164" s="220">
        <v>414.33</v>
      </c>
    </row>
    <row r="165" spans="1:10" ht="23.25">
      <c r="A165" s="205">
        <v>21709</v>
      </c>
      <c r="B165" s="206">
        <v>1</v>
      </c>
      <c r="C165" s="207">
        <v>85.4116</v>
      </c>
      <c r="D165" s="207">
        <v>85.4244</v>
      </c>
      <c r="E165" s="208">
        <f t="shared" si="12"/>
        <v>0.01279999999999859</v>
      </c>
      <c r="F165" s="209">
        <f t="shared" si="13"/>
        <v>40.71764855579141</v>
      </c>
      <c r="G165" s="210">
        <f t="shared" si="14"/>
        <v>314.36</v>
      </c>
      <c r="H165" s="211">
        <v>1</v>
      </c>
      <c r="I165" s="212">
        <v>639.48</v>
      </c>
      <c r="J165" s="212">
        <v>325.12</v>
      </c>
    </row>
    <row r="166" spans="1:10" ht="23.25">
      <c r="A166" s="164"/>
      <c r="B166" s="135">
        <v>2</v>
      </c>
      <c r="C166" s="157">
        <v>87.4567</v>
      </c>
      <c r="D166" s="157">
        <v>87.4679</v>
      </c>
      <c r="E166" s="192">
        <f t="shared" si="12"/>
        <v>0.01120000000000232</v>
      </c>
      <c r="F166" s="193">
        <f t="shared" si="13"/>
        <v>34.60100713646489</v>
      </c>
      <c r="G166" s="194">
        <f t="shared" si="14"/>
        <v>323.69</v>
      </c>
      <c r="H166" s="195">
        <v>2</v>
      </c>
      <c r="I166" s="196">
        <v>693.11</v>
      </c>
      <c r="J166" s="196">
        <v>369.42</v>
      </c>
    </row>
    <row r="167" spans="1:10" ht="23.25">
      <c r="A167" s="164"/>
      <c r="B167" s="206">
        <v>3</v>
      </c>
      <c r="C167" s="157">
        <v>85.854</v>
      </c>
      <c r="D167" s="157">
        <v>85.8624</v>
      </c>
      <c r="E167" s="192">
        <f t="shared" si="12"/>
        <v>0.008399999999994634</v>
      </c>
      <c r="F167" s="193">
        <f t="shared" si="13"/>
        <v>31.365520331558326</v>
      </c>
      <c r="G167" s="194">
        <f t="shared" si="14"/>
        <v>267.80999999999995</v>
      </c>
      <c r="H167" s="211">
        <v>3</v>
      </c>
      <c r="I167" s="196">
        <v>823.16</v>
      </c>
      <c r="J167" s="196">
        <v>555.35</v>
      </c>
    </row>
    <row r="168" spans="1:10" ht="23.25">
      <c r="A168" s="164">
        <v>21721</v>
      </c>
      <c r="B168" s="135">
        <v>4</v>
      </c>
      <c r="C168" s="157">
        <v>85.005</v>
      </c>
      <c r="D168" s="157">
        <v>85.0205</v>
      </c>
      <c r="E168" s="192">
        <f t="shared" si="12"/>
        <v>0.015500000000002956</v>
      </c>
      <c r="F168" s="193">
        <f t="shared" si="13"/>
        <v>53.909293266565655</v>
      </c>
      <c r="G168" s="194">
        <f t="shared" si="14"/>
        <v>287.52</v>
      </c>
      <c r="H168" s="195">
        <v>4</v>
      </c>
      <c r="I168" s="196">
        <v>839.61</v>
      </c>
      <c r="J168" s="196">
        <v>552.09</v>
      </c>
    </row>
    <row r="169" spans="1:10" ht="23.25">
      <c r="A169" s="164"/>
      <c r="B169" s="206">
        <v>5</v>
      </c>
      <c r="C169" s="157">
        <v>85.036</v>
      </c>
      <c r="D169" s="157">
        <v>85.0527</v>
      </c>
      <c r="E169" s="192">
        <f t="shared" si="12"/>
        <v>0.01670000000000016</v>
      </c>
      <c r="F169" s="193">
        <f t="shared" si="13"/>
        <v>57.14872356443829</v>
      </c>
      <c r="G169" s="194">
        <f t="shared" si="14"/>
        <v>292.22</v>
      </c>
      <c r="H169" s="211">
        <v>5</v>
      </c>
      <c r="I169" s="196">
        <v>839.46</v>
      </c>
      <c r="J169" s="196">
        <v>547.24</v>
      </c>
    </row>
    <row r="170" spans="1:10" ht="23.25">
      <c r="A170" s="164"/>
      <c r="B170" s="135">
        <v>6</v>
      </c>
      <c r="C170" s="157">
        <v>87.3781</v>
      </c>
      <c r="D170" s="157">
        <v>87.398</v>
      </c>
      <c r="E170" s="192">
        <f t="shared" si="12"/>
        <v>0.0198999999999927</v>
      </c>
      <c r="F170" s="193">
        <f t="shared" si="13"/>
        <v>64.2184071253153</v>
      </c>
      <c r="G170" s="194">
        <f t="shared" si="14"/>
        <v>309.88</v>
      </c>
      <c r="H170" s="195">
        <v>6</v>
      </c>
      <c r="I170" s="196">
        <v>839.71</v>
      </c>
      <c r="J170" s="196">
        <v>529.83</v>
      </c>
    </row>
    <row r="171" spans="1:10" ht="23.25">
      <c r="A171" s="164">
        <v>21746</v>
      </c>
      <c r="B171" s="206">
        <v>7</v>
      </c>
      <c r="C171" s="157">
        <v>86.4302</v>
      </c>
      <c r="D171" s="157">
        <v>86.4342</v>
      </c>
      <c r="E171" s="192">
        <f t="shared" si="12"/>
        <v>0.0040000000000048885</v>
      </c>
      <c r="F171" s="193">
        <f t="shared" si="13"/>
        <v>11.231538159164622</v>
      </c>
      <c r="G171" s="194">
        <f t="shared" si="14"/>
        <v>356.14000000000004</v>
      </c>
      <c r="H171" s="211">
        <v>7</v>
      </c>
      <c r="I171" s="196">
        <v>704.84</v>
      </c>
      <c r="J171" s="196">
        <v>348.7</v>
      </c>
    </row>
    <row r="172" spans="1:10" ht="23.25">
      <c r="A172" s="164"/>
      <c r="B172" s="135">
        <v>8</v>
      </c>
      <c r="C172" s="157">
        <v>84.7712</v>
      </c>
      <c r="D172" s="157">
        <v>84.7778</v>
      </c>
      <c r="E172" s="192">
        <f t="shared" si="12"/>
        <v>0.0066000000000059345</v>
      </c>
      <c r="F172" s="193">
        <f t="shared" si="13"/>
        <v>23.61106142455527</v>
      </c>
      <c r="G172" s="194">
        <f t="shared" si="14"/>
        <v>279.53</v>
      </c>
      <c r="H172" s="195">
        <v>8</v>
      </c>
      <c r="I172" s="196">
        <v>824.86</v>
      </c>
      <c r="J172" s="196">
        <v>545.33</v>
      </c>
    </row>
    <row r="173" spans="1:10" ht="23.25">
      <c r="A173" s="164"/>
      <c r="B173" s="206">
        <v>9</v>
      </c>
      <c r="C173" s="157">
        <v>87.6255</v>
      </c>
      <c r="D173" s="157">
        <v>87.6308</v>
      </c>
      <c r="E173" s="192">
        <f t="shared" si="12"/>
        <v>0.005299999999991201</v>
      </c>
      <c r="F173" s="193">
        <f t="shared" si="13"/>
        <v>15.448291943544366</v>
      </c>
      <c r="G173" s="194">
        <f t="shared" si="14"/>
        <v>343.08</v>
      </c>
      <c r="H173" s="211">
        <v>9</v>
      </c>
      <c r="I173" s="196">
        <v>682.63</v>
      </c>
      <c r="J173" s="196">
        <v>339.55</v>
      </c>
    </row>
    <row r="174" spans="1:10" ht="23.25">
      <c r="A174" s="164">
        <v>21757</v>
      </c>
      <c r="B174" s="135">
        <v>10</v>
      </c>
      <c r="C174" s="157">
        <v>85.0839</v>
      </c>
      <c r="D174" s="157">
        <v>85.0893</v>
      </c>
      <c r="E174" s="192">
        <f t="shared" si="12"/>
        <v>0.00539999999999452</v>
      </c>
      <c r="F174" s="193">
        <f t="shared" si="13"/>
        <v>18.890365913365002</v>
      </c>
      <c r="G174" s="194">
        <f t="shared" si="14"/>
        <v>285.86</v>
      </c>
      <c r="H174" s="195">
        <v>10</v>
      </c>
      <c r="I174" s="196">
        <v>824.65</v>
      </c>
      <c r="J174" s="196">
        <v>538.79</v>
      </c>
    </row>
    <row r="175" spans="1:10" ht="23.25">
      <c r="A175" s="164"/>
      <c r="B175" s="206">
        <v>11</v>
      </c>
      <c r="C175" s="157">
        <v>86.0833</v>
      </c>
      <c r="D175" s="157">
        <v>86.0944</v>
      </c>
      <c r="E175" s="192">
        <f t="shared" si="12"/>
        <v>0.011099999999999</v>
      </c>
      <c r="F175" s="193">
        <f t="shared" si="13"/>
        <v>29.388403494834524</v>
      </c>
      <c r="G175" s="194">
        <f t="shared" si="14"/>
        <v>377.7</v>
      </c>
      <c r="H175" s="211">
        <v>11</v>
      </c>
      <c r="I175" s="196">
        <v>752.62</v>
      </c>
      <c r="J175" s="196">
        <v>374.92</v>
      </c>
    </row>
    <row r="176" spans="1:10" ht="23.25">
      <c r="A176" s="164"/>
      <c r="B176" s="135">
        <v>12</v>
      </c>
      <c r="C176" s="157">
        <v>84.823</v>
      </c>
      <c r="D176" s="157">
        <v>84.8315</v>
      </c>
      <c r="E176" s="192">
        <f t="shared" si="12"/>
        <v>0.008500000000012164</v>
      </c>
      <c r="F176" s="193">
        <f t="shared" si="13"/>
        <v>27.952250978368788</v>
      </c>
      <c r="G176" s="194">
        <f t="shared" si="14"/>
        <v>304.09000000000003</v>
      </c>
      <c r="H176" s="195">
        <v>12</v>
      </c>
      <c r="I176" s="196">
        <v>857.65</v>
      </c>
      <c r="J176" s="196">
        <v>553.56</v>
      </c>
    </row>
    <row r="177" spans="1:10" ht="23.25">
      <c r="A177" s="164">
        <v>21766</v>
      </c>
      <c r="B177" s="135">
        <v>10</v>
      </c>
      <c r="C177" s="157">
        <v>85.085</v>
      </c>
      <c r="D177" s="157">
        <v>85.0999</v>
      </c>
      <c r="E177" s="192">
        <f aca="true" t="shared" si="15" ref="E177:E341">D177-C177</f>
        <v>0.01490000000001146</v>
      </c>
      <c r="F177" s="193">
        <f aca="true" t="shared" si="16" ref="F177:F296">((10^6)*E177/G177)</f>
        <v>43.773318840187606</v>
      </c>
      <c r="G177" s="194">
        <f aca="true" t="shared" si="17" ref="G177:G296">I177-J177</f>
        <v>340.39</v>
      </c>
      <c r="H177" s="211">
        <v>13</v>
      </c>
      <c r="I177" s="196">
        <v>673.29</v>
      </c>
      <c r="J177" s="196">
        <v>332.9</v>
      </c>
    </row>
    <row r="178" spans="1:10" ht="23.25">
      <c r="A178" s="164"/>
      <c r="B178" s="135">
        <v>11</v>
      </c>
      <c r="C178" s="157">
        <v>86.0972</v>
      </c>
      <c r="D178" s="157">
        <v>86.1143</v>
      </c>
      <c r="E178" s="192">
        <f t="shared" si="15"/>
        <v>0.017099999999999227</v>
      </c>
      <c r="F178" s="193">
        <f t="shared" si="16"/>
        <v>59.08776779543618</v>
      </c>
      <c r="G178" s="194">
        <f t="shared" si="17"/>
        <v>289.4</v>
      </c>
      <c r="H178" s="195">
        <v>14</v>
      </c>
      <c r="I178" s="196">
        <v>848.18</v>
      </c>
      <c r="J178" s="196">
        <v>558.78</v>
      </c>
    </row>
    <row r="179" spans="1:10" ht="23.25">
      <c r="A179" s="164"/>
      <c r="B179" s="135">
        <v>12</v>
      </c>
      <c r="C179" s="157">
        <v>84.8578</v>
      </c>
      <c r="D179" s="157">
        <v>84.8733</v>
      </c>
      <c r="E179" s="192">
        <f t="shared" si="15"/>
        <v>0.015500000000002956</v>
      </c>
      <c r="F179" s="193">
        <f t="shared" si="16"/>
        <v>46.13644481486771</v>
      </c>
      <c r="G179" s="194">
        <f t="shared" si="17"/>
        <v>335.96000000000004</v>
      </c>
      <c r="H179" s="211">
        <v>15</v>
      </c>
      <c r="I179" s="196">
        <v>697.34</v>
      </c>
      <c r="J179" s="196">
        <v>361.38</v>
      </c>
    </row>
    <row r="180" spans="1:10" ht="23.25">
      <c r="A180" s="164">
        <v>21785</v>
      </c>
      <c r="B180" s="135">
        <v>13</v>
      </c>
      <c r="C180" s="157">
        <v>86.7448</v>
      </c>
      <c r="D180" s="157">
        <v>86.7587</v>
      </c>
      <c r="E180" s="192">
        <f t="shared" si="15"/>
        <v>0.013900000000006685</v>
      </c>
      <c r="F180" s="193">
        <f t="shared" si="16"/>
        <v>45.21648612604237</v>
      </c>
      <c r="G180" s="194">
        <f t="shared" si="17"/>
        <v>307.41</v>
      </c>
      <c r="H180" s="195">
        <v>16</v>
      </c>
      <c r="I180" s="196">
        <v>693.86</v>
      </c>
      <c r="J180" s="196">
        <v>386.45</v>
      </c>
    </row>
    <row r="181" spans="1:10" ht="23.25">
      <c r="A181" s="164"/>
      <c r="B181" s="135">
        <v>14</v>
      </c>
      <c r="C181" s="157">
        <v>85.962</v>
      </c>
      <c r="D181" s="157">
        <v>85.9844</v>
      </c>
      <c r="E181" s="192">
        <f t="shared" si="15"/>
        <v>0.022399999999990428</v>
      </c>
      <c r="F181" s="193">
        <f t="shared" si="16"/>
        <v>76.60214759589095</v>
      </c>
      <c r="G181" s="194">
        <f t="shared" si="17"/>
        <v>292.41999999999996</v>
      </c>
      <c r="H181" s="211">
        <v>17</v>
      </c>
      <c r="I181" s="196">
        <v>813.39</v>
      </c>
      <c r="J181" s="196">
        <v>520.97</v>
      </c>
    </row>
    <row r="182" spans="1:10" ht="23.25">
      <c r="A182" s="164"/>
      <c r="B182" s="135">
        <v>15</v>
      </c>
      <c r="C182" s="157">
        <v>86.9967</v>
      </c>
      <c r="D182" s="157">
        <v>87.0164</v>
      </c>
      <c r="E182" s="192">
        <f t="shared" si="15"/>
        <v>0.019700000000000273</v>
      </c>
      <c r="F182" s="193">
        <f t="shared" si="16"/>
        <v>64.67923041565524</v>
      </c>
      <c r="G182" s="194">
        <f t="shared" si="17"/>
        <v>304.58</v>
      </c>
      <c r="H182" s="195">
        <v>18</v>
      </c>
      <c r="I182" s="196">
        <v>767.41</v>
      </c>
      <c r="J182" s="196">
        <v>462.83</v>
      </c>
    </row>
    <row r="183" spans="1:10" ht="23.25">
      <c r="A183" s="164">
        <v>21791</v>
      </c>
      <c r="B183" s="135">
        <v>16</v>
      </c>
      <c r="C183" s="157">
        <v>86.1283</v>
      </c>
      <c r="D183" s="157">
        <v>86.1551</v>
      </c>
      <c r="E183" s="192">
        <f t="shared" si="15"/>
        <v>0.026800000000008595</v>
      </c>
      <c r="F183" s="193">
        <f t="shared" si="16"/>
        <v>75.96371882088604</v>
      </c>
      <c r="G183" s="194">
        <f t="shared" si="17"/>
        <v>352.79999999999995</v>
      </c>
      <c r="H183" s="211">
        <v>19</v>
      </c>
      <c r="I183" s="196">
        <v>735.93</v>
      </c>
      <c r="J183" s="196">
        <v>383.13</v>
      </c>
    </row>
    <row r="184" spans="1:10" ht="23.25">
      <c r="A184" s="164"/>
      <c r="B184" s="135">
        <v>17</v>
      </c>
      <c r="C184" s="157">
        <v>87.2287</v>
      </c>
      <c r="D184" s="157">
        <v>87.2533</v>
      </c>
      <c r="E184" s="192">
        <f t="shared" si="15"/>
        <v>0.024599999999992406</v>
      </c>
      <c r="F184" s="193">
        <f t="shared" si="16"/>
        <v>81.87718422363922</v>
      </c>
      <c r="G184" s="194">
        <f t="shared" si="17"/>
        <v>300.45</v>
      </c>
      <c r="H184" s="195">
        <v>20</v>
      </c>
      <c r="I184" s="196">
        <v>688.02</v>
      </c>
      <c r="J184" s="196">
        <v>387.57</v>
      </c>
    </row>
    <row r="185" spans="1:10" ht="23.25">
      <c r="A185" s="164"/>
      <c r="B185" s="135">
        <v>18</v>
      </c>
      <c r="C185" s="157">
        <v>85.1567</v>
      </c>
      <c r="D185" s="157">
        <v>85.185</v>
      </c>
      <c r="E185" s="192">
        <f t="shared" si="15"/>
        <v>0.028300000000001546</v>
      </c>
      <c r="F185" s="193">
        <f t="shared" si="16"/>
        <v>93.06455325726445</v>
      </c>
      <c r="G185" s="194">
        <f t="shared" si="17"/>
        <v>304.09</v>
      </c>
      <c r="H185" s="211">
        <v>21</v>
      </c>
      <c r="I185" s="196">
        <v>804.27</v>
      </c>
      <c r="J185" s="196">
        <v>500.18</v>
      </c>
    </row>
    <row r="186" spans="1:10" ht="23.25">
      <c r="A186" s="164">
        <v>21800</v>
      </c>
      <c r="B186" s="135">
        <v>28</v>
      </c>
      <c r="C186" s="157">
        <v>87.1702</v>
      </c>
      <c r="D186" s="157">
        <v>87.1918</v>
      </c>
      <c r="E186" s="192">
        <f t="shared" si="15"/>
        <v>0.021600000000006503</v>
      </c>
      <c r="F186" s="193">
        <f t="shared" si="16"/>
        <v>70.77094459554571</v>
      </c>
      <c r="G186" s="194">
        <f t="shared" si="17"/>
        <v>305.21</v>
      </c>
      <c r="H186" s="195">
        <v>22</v>
      </c>
      <c r="I186" s="196">
        <v>675.63</v>
      </c>
      <c r="J186" s="196">
        <v>370.42</v>
      </c>
    </row>
    <row r="187" spans="1:10" ht="23.25">
      <c r="A187" s="164"/>
      <c r="B187" s="135">
        <v>29</v>
      </c>
      <c r="C187" s="157">
        <v>85.1941</v>
      </c>
      <c r="D187" s="157">
        <v>85.2115</v>
      </c>
      <c r="E187" s="192">
        <f t="shared" si="15"/>
        <v>0.017399999999994975</v>
      </c>
      <c r="F187" s="193">
        <f t="shared" si="16"/>
        <v>61.45586832901839</v>
      </c>
      <c r="G187" s="194">
        <f t="shared" si="17"/>
        <v>283.13</v>
      </c>
      <c r="H187" s="211">
        <v>23</v>
      </c>
      <c r="I187" s="196">
        <v>838.61</v>
      </c>
      <c r="J187" s="196">
        <v>555.48</v>
      </c>
    </row>
    <row r="188" spans="1:10" ht="23.25">
      <c r="A188" s="164"/>
      <c r="B188" s="135">
        <v>30</v>
      </c>
      <c r="C188" s="157">
        <v>84.927</v>
      </c>
      <c r="D188" s="157">
        <v>84.9423</v>
      </c>
      <c r="E188" s="192">
        <f t="shared" si="15"/>
        <v>0.015299999999996317</v>
      </c>
      <c r="F188" s="193">
        <f t="shared" si="16"/>
        <v>55.08550855084182</v>
      </c>
      <c r="G188" s="194">
        <f t="shared" si="17"/>
        <v>277.75</v>
      </c>
      <c r="H188" s="195">
        <v>24</v>
      </c>
      <c r="I188" s="196">
        <v>829.94</v>
      </c>
      <c r="J188" s="196">
        <v>552.19</v>
      </c>
    </row>
    <row r="189" spans="1:10" ht="23.25">
      <c r="A189" s="164">
        <v>21820</v>
      </c>
      <c r="B189" s="135">
        <v>31</v>
      </c>
      <c r="C189" s="157">
        <v>84.8361</v>
      </c>
      <c r="D189" s="157">
        <v>84.8738</v>
      </c>
      <c r="E189" s="192">
        <f t="shared" si="15"/>
        <v>0.037700000000000955</v>
      </c>
      <c r="F189" s="193">
        <f t="shared" si="16"/>
        <v>138.53672876934164</v>
      </c>
      <c r="G189" s="194">
        <f t="shared" si="17"/>
        <v>272.1300000000001</v>
      </c>
      <c r="H189" s="211">
        <v>25</v>
      </c>
      <c r="I189" s="196">
        <v>799.19</v>
      </c>
      <c r="J189" s="196">
        <v>527.06</v>
      </c>
    </row>
    <row r="190" spans="1:10" ht="23.25">
      <c r="A190" s="164"/>
      <c r="B190" s="135">
        <v>32</v>
      </c>
      <c r="C190" s="157">
        <v>85.0027</v>
      </c>
      <c r="D190" s="157">
        <v>85.0438</v>
      </c>
      <c r="E190" s="192">
        <f t="shared" si="15"/>
        <v>0.041100000000000136</v>
      </c>
      <c r="F190" s="193">
        <f t="shared" si="16"/>
        <v>173.93880401201974</v>
      </c>
      <c r="G190" s="194">
        <f t="shared" si="17"/>
        <v>236.28999999999996</v>
      </c>
      <c r="H190" s="195">
        <v>26</v>
      </c>
      <c r="I190" s="196">
        <v>808.8</v>
      </c>
      <c r="J190" s="196">
        <v>572.51</v>
      </c>
    </row>
    <row r="191" spans="1:10" ht="23.25">
      <c r="A191" s="164"/>
      <c r="B191" s="135">
        <v>33</v>
      </c>
      <c r="C191" s="157">
        <v>85.9578</v>
      </c>
      <c r="D191" s="157">
        <v>85.997</v>
      </c>
      <c r="E191" s="192">
        <f t="shared" si="15"/>
        <v>0.039199999999993906</v>
      </c>
      <c r="F191" s="193">
        <f t="shared" si="16"/>
        <v>126.86905301312026</v>
      </c>
      <c r="G191" s="194">
        <f t="shared" si="17"/>
        <v>308.98</v>
      </c>
      <c r="H191" s="211">
        <v>27</v>
      </c>
      <c r="I191" s="196">
        <v>812.01</v>
      </c>
      <c r="J191" s="196">
        <v>503.03</v>
      </c>
    </row>
    <row r="192" spans="1:10" ht="23.25">
      <c r="A192" s="164">
        <v>21823</v>
      </c>
      <c r="B192" s="135">
        <v>34</v>
      </c>
      <c r="C192" s="157">
        <v>83.7141</v>
      </c>
      <c r="D192" s="157">
        <v>83.7284</v>
      </c>
      <c r="E192" s="192">
        <f t="shared" si="15"/>
        <v>0.014299999999991542</v>
      </c>
      <c r="F192" s="193">
        <f t="shared" si="16"/>
        <v>52.513679262574044</v>
      </c>
      <c r="G192" s="194">
        <f t="shared" si="17"/>
        <v>272.31000000000006</v>
      </c>
      <c r="H192" s="195">
        <v>28</v>
      </c>
      <c r="I192" s="196">
        <v>857.86</v>
      </c>
      <c r="J192" s="196">
        <v>585.55</v>
      </c>
    </row>
    <row r="193" spans="1:10" ht="23.25">
      <c r="A193" s="164"/>
      <c r="B193" s="135">
        <v>35</v>
      </c>
      <c r="C193" s="157">
        <v>84.9735</v>
      </c>
      <c r="D193" s="157">
        <v>84.9924</v>
      </c>
      <c r="E193" s="192">
        <f t="shared" si="15"/>
        <v>0.018900000000002137</v>
      </c>
      <c r="F193" s="193">
        <f t="shared" si="16"/>
        <v>54.556476055775015</v>
      </c>
      <c r="G193" s="194">
        <f t="shared" si="17"/>
        <v>346.43</v>
      </c>
      <c r="H193" s="211">
        <v>29</v>
      </c>
      <c r="I193" s="196">
        <v>716</v>
      </c>
      <c r="J193" s="196">
        <v>369.57</v>
      </c>
    </row>
    <row r="194" spans="1:10" ht="23.25">
      <c r="A194" s="164"/>
      <c r="B194" s="135">
        <v>36</v>
      </c>
      <c r="C194" s="157">
        <v>84.5637</v>
      </c>
      <c r="D194" s="157">
        <v>84.585</v>
      </c>
      <c r="E194" s="192">
        <f t="shared" si="15"/>
        <v>0.021299999999996544</v>
      </c>
      <c r="F194" s="193">
        <f t="shared" si="16"/>
        <v>76.63800237468624</v>
      </c>
      <c r="G194" s="194">
        <f t="shared" si="17"/>
        <v>277.92999999999995</v>
      </c>
      <c r="H194" s="195">
        <v>30</v>
      </c>
      <c r="I194" s="196">
        <v>678.67</v>
      </c>
      <c r="J194" s="196">
        <v>400.74</v>
      </c>
    </row>
    <row r="195" spans="1:10" ht="23.25">
      <c r="A195" s="164">
        <v>21838</v>
      </c>
      <c r="B195" s="135">
        <v>7</v>
      </c>
      <c r="C195" s="157">
        <v>86.3975</v>
      </c>
      <c r="D195" s="157">
        <v>86.4415</v>
      </c>
      <c r="E195" s="192">
        <f t="shared" si="15"/>
        <v>0.04400000000001114</v>
      </c>
      <c r="F195" s="193">
        <f t="shared" si="16"/>
        <v>171.56671605712833</v>
      </c>
      <c r="G195" s="194">
        <f t="shared" si="17"/>
        <v>256.46000000000004</v>
      </c>
      <c r="H195" s="211">
        <v>31</v>
      </c>
      <c r="I195" s="196">
        <v>767.86</v>
      </c>
      <c r="J195" s="196">
        <v>511.4</v>
      </c>
    </row>
    <row r="196" spans="1:10" ht="23.25">
      <c r="A196" s="164"/>
      <c r="B196" s="135">
        <v>8</v>
      </c>
      <c r="C196" s="157">
        <v>84.7659</v>
      </c>
      <c r="D196" s="157">
        <v>84.8233</v>
      </c>
      <c r="E196" s="192">
        <f t="shared" si="15"/>
        <v>0.05740000000000123</v>
      </c>
      <c r="F196" s="193">
        <f t="shared" si="16"/>
        <v>167.71856007480486</v>
      </c>
      <c r="G196" s="194">
        <f t="shared" si="17"/>
        <v>342.24000000000007</v>
      </c>
      <c r="H196" s="195">
        <v>32</v>
      </c>
      <c r="I196" s="196">
        <v>681.82</v>
      </c>
      <c r="J196" s="196">
        <v>339.58</v>
      </c>
    </row>
    <row r="197" spans="1:10" ht="23.25">
      <c r="A197" s="164"/>
      <c r="B197" s="135">
        <v>9</v>
      </c>
      <c r="C197" s="157">
        <v>87.6548</v>
      </c>
      <c r="D197" s="157">
        <v>87.7057</v>
      </c>
      <c r="E197" s="192">
        <f t="shared" si="15"/>
        <v>0.05089999999999861</v>
      </c>
      <c r="F197" s="193">
        <f t="shared" si="16"/>
        <v>147.6903435468855</v>
      </c>
      <c r="G197" s="194">
        <f t="shared" si="17"/>
        <v>344.64</v>
      </c>
      <c r="H197" s="211">
        <v>33</v>
      </c>
      <c r="I197" s="196">
        <v>709.13</v>
      </c>
      <c r="J197" s="196">
        <v>364.49</v>
      </c>
    </row>
    <row r="198" spans="1:10" ht="23.25">
      <c r="A198" s="164">
        <v>21844</v>
      </c>
      <c r="B198" s="135">
        <v>10</v>
      </c>
      <c r="C198" s="157">
        <v>85.1286</v>
      </c>
      <c r="D198" s="157">
        <v>85.1546</v>
      </c>
      <c r="E198" s="192">
        <f t="shared" si="15"/>
        <v>0.02599999999999625</v>
      </c>
      <c r="F198" s="193">
        <f t="shared" si="16"/>
        <v>92.73790840346786</v>
      </c>
      <c r="G198" s="194">
        <f t="shared" si="17"/>
        <v>280.36</v>
      </c>
      <c r="H198" s="195">
        <v>34</v>
      </c>
      <c r="I198" s="196">
        <v>827.87</v>
      </c>
      <c r="J198" s="196">
        <v>547.51</v>
      </c>
    </row>
    <row r="199" spans="1:10" ht="23.25">
      <c r="A199" s="164"/>
      <c r="B199" s="135">
        <v>11</v>
      </c>
      <c r="C199" s="157">
        <v>86.101</v>
      </c>
      <c r="D199" s="157">
        <v>86.1236</v>
      </c>
      <c r="E199" s="192">
        <f t="shared" si="15"/>
        <v>0.022599999999997067</v>
      </c>
      <c r="F199" s="193">
        <f t="shared" si="16"/>
        <v>85.50565623698336</v>
      </c>
      <c r="G199" s="194">
        <f t="shared" si="17"/>
        <v>264.30999999999995</v>
      </c>
      <c r="H199" s="211">
        <v>35</v>
      </c>
      <c r="I199" s="196">
        <v>806.41</v>
      </c>
      <c r="J199" s="196">
        <v>542.1</v>
      </c>
    </row>
    <row r="200" spans="1:10" ht="23.25">
      <c r="A200" s="164"/>
      <c r="B200" s="135">
        <v>12</v>
      </c>
      <c r="C200" s="157">
        <v>84.8507</v>
      </c>
      <c r="D200" s="157">
        <v>84.8753</v>
      </c>
      <c r="E200" s="192">
        <f t="shared" si="15"/>
        <v>0.024599999999992406</v>
      </c>
      <c r="F200" s="193">
        <f t="shared" si="16"/>
        <v>86.56789949675334</v>
      </c>
      <c r="G200" s="194">
        <f t="shared" si="17"/>
        <v>284.1700000000001</v>
      </c>
      <c r="H200" s="195">
        <v>36</v>
      </c>
      <c r="I200" s="196">
        <v>840.57</v>
      </c>
      <c r="J200" s="196">
        <v>556.4</v>
      </c>
    </row>
    <row r="201" spans="1:10" ht="23.25">
      <c r="A201" s="164">
        <v>21849</v>
      </c>
      <c r="B201" s="135">
        <v>13</v>
      </c>
      <c r="C201" s="157">
        <v>86.7599</v>
      </c>
      <c r="D201" s="157">
        <v>86.7716</v>
      </c>
      <c r="E201" s="192">
        <f t="shared" si="15"/>
        <v>0.011700000000004707</v>
      </c>
      <c r="F201" s="193">
        <f t="shared" si="16"/>
        <v>36.881757715237235</v>
      </c>
      <c r="G201" s="194">
        <f t="shared" si="17"/>
        <v>317.22999999999996</v>
      </c>
      <c r="H201" s="211">
        <v>37</v>
      </c>
      <c r="I201" s="196">
        <v>825.14</v>
      </c>
      <c r="J201" s="196">
        <v>507.91</v>
      </c>
    </row>
    <row r="202" spans="1:10" ht="23.25">
      <c r="A202" s="164"/>
      <c r="B202" s="135">
        <v>14</v>
      </c>
      <c r="C202" s="157">
        <v>85.9856</v>
      </c>
      <c r="D202" s="157">
        <v>86.0031</v>
      </c>
      <c r="E202" s="192">
        <f t="shared" si="15"/>
        <v>0.017499999999998295</v>
      </c>
      <c r="F202" s="193">
        <f t="shared" si="16"/>
        <v>53.89258438038401</v>
      </c>
      <c r="G202" s="194">
        <f t="shared" si="17"/>
        <v>324.71999999999997</v>
      </c>
      <c r="H202" s="195">
        <v>38</v>
      </c>
      <c r="I202" s="196">
        <v>717.79</v>
      </c>
      <c r="J202" s="196">
        <v>393.07</v>
      </c>
    </row>
    <row r="203" spans="1:10" ht="23.25">
      <c r="A203" s="164"/>
      <c r="B203" s="135">
        <v>15</v>
      </c>
      <c r="C203" s="157">
        <v>87.031</v>
      </c>
      <c r="D203" s="157">
        <v>87.0427</v>
      </c>
      <c r="E203" s="192">
        <f t="shared" si="15"/>
        <v>0.011699999999990496</v>
      </c>
      <c r="F203" s="193">
        <f t="shared" si="16"/>
        <v>40.834845734994055</v>
      </c>
      <c r="G203" s="194">
        <f t="shared" si="17"/>
        <v>286.52</v>
      </c>
      <c r="H203" s="211">
        <v>39</v>
      </c>
      <c r="I203" s="196">
        <v>880.28</v>
      </c>
      <c r="J203" s="196">
        <v>593.76</v>
      </c>
    </row>
    <row r="204" spans="1:10" ht="23.25">
      <c r="A204" s="164">
        <v>21860</v>
      </c>
      <c r="B204" s="135">
        <v>1</v>
      </c>
      <c r="C204" s="157">
        <v>85.3776</v>
      </c>
      <c r="D204" s="157">
        <v>85.3916</v>
      </c>
      <c r="E204" s="192">
        <f t="shared" si="15"/>
        <v>0.013999999999995794</v>
      </c>
      <c r="F204" s="193">
        <f t="shared" si="16"/>
        <v>41.57757186979032</v>
      </c>
      <c r="G204" s="194">
        <f t="shared" si="17"/>
        <v>336.71999999999997</v>
      </c>
      <c r="H204" s="195">
        <v>40</v>
      </c>
      <c r="I204" s="196">
        <v>734.41</v>
      </c>
      <c r="J204" s="196">
        <v>397.69</v>
      </c>
    </row>
    <row r="205" spans="1:10" ht="23.25">
      <c r="A205" s="164"/>
      <c r="B205" s="135">
        <v>2</v>
      </c>
      <c r="C205" s="157">
        <v>87.4478</v>
      </c>
      <c r="D205" s="157">
        <v>87.4682</v>
      </c>
      <c r="E205" s="192">
        <f t="shared" si="15"/>
        <v>0.02039999999999509</v>
      </c>
      <c r="F205" s="193">
        <f t="shared" si="16"/>
        <v>56.067060601882886</v>
      </c>
      <c r="G205" s="194">
        <f t="shared" si="17"/>
        <v>363.85</v>
      </c>
      <c r="H205" s="211">
        <v>41</v>
      </c>
      <c r="I205" s="196">
        <v>656.72</v>
      </c>
      <c r="J205" s="196">
        <v>292.87</v>
      </c>
    </row>
    <row r="206" spans="1:10" ht="23.25">
      <c r="A206" s="164"/>
      <c r="B206" s="135">
        <v>3</v>
      </c>
      <c r="C206" s="157">
        <v>85.8545</v>
      </c>
      <c r="D206" s="157">
        <v>85.872</v>
      </c>
      <c r="E206" s="192">
        <f t="shared" si="15"/>
        <v>0.017499999999998295</v>
      </c>
      <c r="F206" s="193">
        <f t="shared" si="16"/>
        <v>52.44545672500089</v>
      </c>
      <c r="G206" s="194">
        <f t="shared" si="17"/>
        <v>333.67999999999995</v>
      </c>
      <c r="H206" s="195">
        <v>42</v>
      </c>
      <c r="I206" s="196">
        <v>663.31</v>
      </c>
      <c r="J206" s="196">
        <v>329.63</v>
      </c>
    </row>
    <row r="207" spans="1:10" ht="23.25">
      <c r="A207" s="164">
        <v>21877</v>
      </c>
      <c r="B207" s="135">
        <v>4</v>
      </c>
      <c r="C207" s="157">
        <v>84.9976</v>
      </c>
      <c r="D207" s="157">
        <v>85.0127</v>
      </c>
      <c r="E207" s="192">
        <f t="shared" si="15"/>
        <v>0.015099999999989677</v>
      </c>
      <c r="F207" s="193">
        <f t="shared" si="16"/>
        <v>50.3769933942406</v>
      </c>
      <c r="G207" s="194">
        <f t="shared" si="17"/>
        <v>299.74</v>
      </c>
      <c r="H207" s="211">
        <v>43</v>
      </c>
      <c r="I207" s="196">
        <v>841.59</v>
      </c>
      <c r="J207" s="196">
        <v>541.85</v>
      </c>
    </row>
    <row r="208" spans="1:10" ht="23.25">
      <c r="A208" s="164"/>
      <c r="B208" s="135">
        <v>5</v>
      </c>
      <c r="C208" s="157">
        <v>85.014</v>
      </c>
      <c r="D208" s="157">
        <v>85.0278</v>
      </c>
      <c r="E208" s="192">
        <f t="shared" si="15"/>
        <v>0.013800000000003365</v>
      </c>
      <c r="F208" s="193">
        <f t="shared" si="16"/>
        <v>47.59113011692025</v>
      </c>
      <c r="G208" s="194">
        <f t="shared" si="17"/>
        <v>289.97</v>
      </c>
      <c r="H208" s="195">
        <v>44</v>
      </c>
      <c r="I208" s="196">
        <v>824.75</v>
      </c>
      <c r="J208" s="196">
        <v>534.78</v>
      </c>
    </row>
    <row r="209" spans="1:10" ht="23.25">
      <c r="A209" s="164"/>
      <c r="B209" s="135">
        <v>6</v>
      </c>
      <c r="C209" s="157">
        <v>87.3695</v>
      </c>
      <c r="D209" s="157">
        <v>87.3864</v>
      </c>
      <c r="E209" s="192">
        <f t="shared" si="15"/>
        <v>0.016899999999992588</v>
      </c>
      <c r="F209" s="193">
        <f t="shared" si="16"/>
        <v>55.13686339758111</v>
      </c>
      <c r="G209" s="194">
        <f t="shared" si="17"/>
        <v>306.51</v>
      </c>
      <c r="H209" s="211">
        <v>45</v>
      </c>
      <c r="I209" s="196">
        <v>661.52</v>
      </c>
      <c r="J209" s="196">
        <v>355.01</v>
      </c>
    </row>
    <row r="210" spans="1:10" ht="23.25">
      <c r="A210" s="164">
        <v>21895</v>
      </c>
      <c r="B210" s="135">
        <v>28</v>
      </c>
      <c r="C210" s="157">
        <v>87.2021</v>
      </c>
      <c r="D210" s="157">
        <v>87.212</v>
      </c>
      <c r="E210" s="192">
        <f t="shared" si="15"/>
        <v>0.009900000000001796</v>
      </c>
      <c r="F210" s="193">
        <f t="shared" si="16"/>
        <v>31.399663801585195</v>
      </c>
      <c r="G210" s="194">
        <f t="shared" si="17"/>
        <v>315.29</v>
      </c>
      <c r="H210" s="195">
        <v>46</v>
      </c>
      <c r="I210" s="196">
        <v>671.62</v>
      </c>
      <c r="J210" s="196">
        <v>356.33</v>
      </c>
    </row>
    <row r="211" spans="1:10" ht="23.25">
      <c r="A211" s="164"/>
      <c r="B211" s="135">
        <v>29</v>
      </c>
      <c r="C211" s="157">
        <v>85.2247</v>
      </c>
      <c r="D211" s="157">
        <v>85.2318</v>
      </c>
      <c r="E211" s="192">
        <f t="shared" si="15"/>
        <v>0.007100000000008322</v>
      </c>
      <c r="F211" s="193">
        <f t="shared" si="16"/>
        <v>25.845437006327852</v>
      </c>
      <c r="G211" s="194">
        <f t="shared" si="17"/>
        <v>274.7099999999999</v>
      </c>
      <c r="H211" s="211">
        <v>47</v>
      </c>
      <c r="I211" s="196">
        <v>847.28</v>
      </c>
      <c r="J211" s="196">
        <v>572.57</v>
      </c>
    </row>
    <row r="212" spans="1:10" ht="23.25">
      <c r="A212" s="164"/>
      <c r="B212" s="135">
        <v>30</v>
      </c>
      <c r="C212" s="157">
        <v>84.9467</v>
      </c>
      <c r="D212" s="157">
        <v>84.9515</v>
      </c>
      <c r="E212" s="192">
        <f t="shared" si="15"/>
        <v>0.004799999999988813</v>
      </c>
      <c r="F212" s="193">
        <f t="shared" si="16"/>
        <v>14.43261771600461</v>
      </c>
      <c r="G212" s="194">
        <f t="shared" si="17"/>
        <v>332.58</v>
      </c>
      <c r="H212" s="195">
        <v>48</v>
      </c>
      <c r="I212" s="196">
        <v>703.04</v>
      </c>
      <c r="J212" s="196">
        <v>370.46</v>
      </c>
    </row>
    <row r="213" spans="1:10" ht="23.25">
      <c r="A213" s="164">
        <v>21904</v>
      </c>
      <c r="B213" s="135">
        <v>31</v>
      </c>
      <c r="C213" s="157">
        <v>84.903</v>
      </c>
      <c r="D213" s="157">
        <v>84.9115</v>
      </c>
      <c r="E213" s="192">
        <f t="shared" si="15"/>
        <v>0.008499999999997954</v>
      </c>
      <c r="F213" s="193">
        <f t="shared" si="16"/>
        <v>29.516963572587258</v>
      </c>
      <c r="G213" s="194">
        <f t="shared" si="17"/>
        <v>287.97</v>
      </c>
      <c r="H213" s="211">
        <v>49</v>
      </c>
      <c r="I213" s="196">
        <v>863.69</v>
      </c>
      <c r="J213" s="196">
        <v>575.72</v>
      </c>
    </row>
    <row r="214" spans="1:10" ht="23.25">
      <c r="A214" s="164"/>
      <c r="B214" s="135">
        <v>32</v>
      </c>
      <c r="C214" s="157">
        <v>85.0228</v>
      </c>
      <c r="D214" s="157">
        <v>85.0285</v>
      </c>
      <c r="E214" s="192">
        <f t="shared" si="15"/>
        <v>0.005699999999990268</v>
      </c>
      <c r="F214" s="193">
        <f t="shared" si="16"/>
        <v>18.36991201775845</v>
      </c>
      <c r="G214" s="194">
        <f t="shared" si="17"/>
        <v>310.28999999999996</v>
      </c>
      <c r="H214" s="195">
        <v>50</v>
      </c>
      <c r="I214" s="196">
        <v>832.56</v>
      </c>
      <c r="J214" s="196">
        <v>522.27</v>
      </c>
    </row>
    <row r="215" spans="1:10" ht="23.25">
      <c r="A215" s="164"/>
      <c r="B215" s="135">
        <v>33</v>
      </c>
      <c r="C215" s="157">
        <v>85.9963</v>
      </c>
      <c r="D215" s="157">
        <v>86.0063</v>
      </c>
      <c r="E215" s="192">
        <f t="shared" si="15"/>
        <v>0.009999999999990905</v>
      </c>
      <c r="F215" s="193">
        <f t="shared" si="16"/>
        <v>28.100938571322725</v>
      </c>
      <c r="G215" s="194">
        <f t="shared" si="17"/>
        <v>355.86</v>
      </c>
      <c r="H215" s="195">
        <v>51</v>
      </c>
      <c r="I215" s="196">
        <v>688.59</v>
      </c>
      <c r="J215" s="196">
        <v>332.73</v>
      </c>
    </row>
    <row r="216" spans="1:10" ht="23.25">
      <c r="A216" s="164">
        <v>21928</v>
      </c>
      <c r="B216" s="135">
        <v>19</v>
      </c>
      <c r="C216" s="157">
        <v>88.9362</v>
      </c>
      <c r="D216" s="157">
        <v>88.9592</v>
      </c>
      <c r="E216" s="237">
        <f t="shared" si="15"/>
        <v>0.022999999999996135</v>
      </c>
      <c r="F216" s="193">
        <f t="shared" si="16"/>
        <v>65.64488968803305</v>
      </c>
      <c r="G216" s="237">
        <f t="shared" si="17"/>
        <v>350.36999999999995</v>
      </c>
      <c r="H216" s="238">
        <v>52</v>
      </c>
      <c r="I216" s="138">
        <v>797.81</v>
      </c>
      <c r="J216" s="138">
        <v>447.44</v>
      </c>
    </row>
    <row r="217" spans="1:10" ht="23.25">
      <c r="A217" s="164"/>
      <c r="B217" s="135">
        <v>20</v>
      </c>
      <c r="C217" s="157">
        <v>84.6264</v>
      </c>
      <c r="D217" s="157">
        <v>84.6441</v>
      </c>
      <c r="E217" s="237">
        <f t="shared" si="15"/>
        <v>0.017699999999990723</v>
      </c>
      <c r="F217" s="193">
        <f t="shared" si="16"/>
        <v>66.02999328505084</v>
      </c>
      <c r="G217" s="237">
        <f t="shared" si="17"/>
        <v>268.05999999999995</v>
      </c>
      <c r="H217" s="238">
        <v>53</v>
      </c>
      <c r="I217" s="138">
        <v>785.55</v>
      </c>
      <c r="J217" s="138">
        <v>517.49</v>
      </c>
    </row>
    <row r="218" spans="1:10" ht="23.25">
      <c r="A218" s="164"/>
      <c r="B218" s="135">
        <v>21</v>
      </c>
      <c r="C218" s="157">
        <v>86.3445</v>
      </c>
      <c r="D218" s="157">
        <v>86.3604</v>
      </c>
      <c r="E218" s="237">
        <f t="shared" si="15"/>
        <v>0.015900000000002024</v>
      </c>
      <c r="F218" s="193">
        <f t="shared" si="16"/>
        <v>53.86178861789303</v>
      </c>
      <c r="G218" s="237">
        <f t="shared" si="17"/>
        <v>295.2</v>
      </c>
      <c r="H218" s="238">
        <v>54</v>
      </c>
      <c r="I218" s="138">
        <v>688.28</v>
      </c>
      <c r="J218" s="138">
        <v>393.08</v>
      </c>
    </row>
    <row r="219" spans="1:10" ht="23.25">
      <c r="A219" s="164">
        <v>21934</v>
      </c>
      <c r="B219" s="135">
        <v>22</v>
      </c>
      <c r="C219" s="157">
        <v>85.1341</v>
      </c>
      <c r="D219" s="157">
        <v>85.1386</v>
      </c>
      <c r="E219" s="237">
        <f t="shared" si="15"/>
        <v>0.004499999999993065</v>
      </c>
      <c r="F219" s="193">
        <f t="shared" si="16"/>
        <v>15.377255330758151</v>
      </c>
      <c r="G219" s="237">
        <f t="shared" si="17"/>
        <v>292.64</v>
      </c>
      <c r="H219" s="238">
        <v>55</v>
      </c>
      <c r="I219" s="138">
        <v>770.61</v>
      </c>
      <c r="J219" s="138">
        <v>477.97</v>
      </c>
    </row>
    <row r="220" spans="1:10" ht="23.25">
      <c r="A220" s="164"/>
      <c r="B220" s="135">
        <v>23</v>
      </c>
      <c r="C220" s="157">
        <v>87.6825</v>
      </c>
      <c r="D220" s="157">
        <v>87.696</v>
      </c>
      <c r="E220" s="237">
        <f t="shared" si="15"/>
        <v>0.013499999999993406</v>
      </c>
      <c r="F220" s="193">
        <f t="shared" si="16"/>
        <v>40.09861288500136</v>
      </c>
      <c r="G220" s="237">
        <f t="shared" si="17"/>
        <v>336.66999999999996</v>
      </c>
      <c r="H220" s="238">
        <v>56</v>
      </c>
      <c r="I220" s="138">
        <v>678.4</v>
      </c>
      <c r="J220" s="138">
        <v>341.73</v>
      </c>
    </row>
    <row r="221" spans="1:10" ht="23.25">
      <c r="A221" s="164"/>
      <c r="B221" s="135">
        <v>24</v>
      </c>
      <c r="C221" s="157">
        <v>88.072</v>
      </c>
      <c r="D221" s="157">
        <v>88.0793</v>
      </c>
      <c r="E221" s="237">
        <f t="shared" si="15"/>
        <v>0.00730000000000075</v>
      </c>
      <c r="F221" s="193">
        <f t="shared" si="16"/>
        <v>26.62581609950304</v>
      </c>
      <c r="G221" s="237">
        <f t="shared" si="17"/>
        <v>274.1700000000001</v>
      </c>
      <c r="H221" s="238">
        <v>57</v>
      </c>
      <c r="I221" s="138">
        <v>848.07</v>
      </c>
      <c r="J221" s="138">
        <v>573.9</v>
      </c>
    </row>
    <row r="222" spans="1:10" ht="23.25">
      <c r="A222" s="164">
        <v>21950</v>
      </c>
      <c r="B222" s="135">
        <v>7</v>
      </c>
      <c r="C222" s="157">
        <v>86.41</v>
      </c>
      <c r="D222" s="157">
        <v>86.4187</v>
      </c>
      <c r="E222" s="237">
        <f t="shared" si="15"/>
        <v>0.008700000000004593</v>
      </c>
      <c r="F222" s="193">
        <f t="shared" si="16"/>
        <v>27.832874784069972</v>
      </c>
      <c r="G222" s="237">
        <f t="shared" si="17"/>
        <v>312.58000000000004</v>
      </c>
      <c r="H222" s="238">
        <v>58</v>
      </c>
      <c r="I222" s="138">
        <v>699.98</v>
      </c>
      <c r="J222" s="138">
        <v>387.4</v>
      </c>
    </row>
    <row r="223" spans="1:10" ht="23.25">
      <c r="A223" s="164"/>
      <c r="B223" s="135">
        <v>8</v>
      </c>
      <c r="C223" s="157">
        <v>84.7516</v>
      </c>
      <c r="D223" s="157">
        <v>84.7565</v>
      </c>
      <c r="E223" s="237">
        <f t="shared" si="15"/>
        <v>0.004900000000006344</v>
      </c>
      <c r="F223" s="193">
        <f t="shared" si="16"/>
        <v>16.613548518364226</v>
      </c>
      <c r="G223" s="237">
        <f t="shared" si="17"/>
        <v>294.93999999999994</v>
      </c>
      <c r="H223" s="238">
        <v>59</v>
      </c>
      <c r="I223" s="138">
        <v>817.92</v>
      </c>
      <c r="J223" s="138">
        <v>522.98</v>
      </c>
    </row>
    <row r="224" spans="1:10" ht="23.25">
      <c r="A224" s="164"/>
      <c r="B224" s="135">
        <v>9</v>
      </c>
      <c r="C224" s="157">
        <v>87.5996</v>
      </c>
      <c r="D224" s="157">
        <v>87.6133</v>
      </c>
      <c r="E224" s="237">
        <f t="shared" si="15"/>
        <v>0.013700000000000045</v>
      </c>
      <c r="F224" s="193">
        <f t="shared" si="16"/>
        <v>50.49388176323177</v>
      </c>
      <c r="G224" s="237">
        <f t="shared" si="17"/>
        <v>271.32000000000005</v>
      </c>
      <c r="H224" s="238">
        <v>60</v>
      </c>
      <c r="I224" s="138">
        <v>812.35</v>
      </c>
      <c r="J224" s="138">
        <v>541.03</v>
      </c>
    </row>
    <row r="225" spans="1:10" ht="23.25">
      <c r="A225" s="164">
        <v>21971</v>
      </c>
      <c r="B225" s="135">
        <v>10</v>
      </c>
      <c r="C225" s="157">
        <v>85.0392</v>
      </c>
      <c r="D225" s="157">
        <v>85.0479</v>
      </c>
      <c r="E225" s="237">
        <f t="shared" si="15"/>
        <v>0.008700000000004593</v>
      </c>
      <c r="F225" s="193">
        <f t="shared" si="16"/>
        <v>29.712099996600497</v>
      </c>
      <c r="G225" s="237">
        <f t="shared" si="17"/>
        <v>292.81000000000006</v>
      </c>
      <c r="H225" s="238">
        <v>61</v>
      </c>
      <c r="I225" s="138">
        <v>881.35</v>
      </c>
      <c r="J225" s="138">
        <v>588.54</v>
      </c>
    </row>
    <row r="226" spans="1:10" ht="23.25">
      <c r="A226" s="164"/>
      <c r="B226" s="135">
        <v>11</v>
      </c>
      <c r="C226" s="157">
        <v>86.0636</v>
      </c>
      <c r="D226" s="157">
        <v>86.0719</v>
      </c>
      <c r="E226" s="237">
        <f t="shared" si="15"/>
        <v>0.008300000000005525</v>
      </c>
      <c r="F226" s="193">
        <f t="shared" si="16"/>
        <v>33.34538588246968</v>
      </c>
      <c r="G226" s="237">
        <f t="shared" si="17"/>
        <v>248.90999999999997</v>
      </c>
      <c r="H226" s="238">
        <v>62</v>
      </c>
      <c r="I226" s="138">
        <v>818.35</v>
      </c>
      <c r="J226" s="138">
        <v>569.44</v>
      </c>
    </row>
    <row r="227" spans="1:10" ht="23.25">
      <c r="A227" s="164"/>
      <c r="B227" s="135">
        <v>12</v>
      </c>
      <c r="C227" s="157">
        <v>84.8155</v>
      </c>
      <c r="D227" s="157">
        <v>84.8241</v>
      </c>
      <c r="E227" s="237">
        <f t="shared" si="15"/>
        <v>0.008600000000001273</v>
      </c>
      <c r="F227" s="193">
        <f t="shared" si="16"/>
        <v>30.533267059579888</v>
      </c>
      <c r="G227" s="237">
        <f t="shared" si="17"/>
        <v>281.6600000000001</v>
      </c>
      <c r="H227" s="238">
        <v>63</v>
      </c>
      <c r="I227" s="138">
        <v>832.21</v>
      </c>
      <c r="J227" s="138">
        <v>550.55</v>
      </c>
    </row>
    <row r="228" spans="1:10" ht="23.25">
      <c r="A228" s="164">
        <v>21983</v>
      </c>
      <c r="B228" s="135">
        <v>1</v>
      </c>
      <c r="C228" s="157">
        <v>85.3403</v>
      </c>
      <c r="D228" s="157">
        <v>85.357</v>
      </c>
      <c r="E228" s="237">
        <f t="shared" si="15"/>
        <v>0.01670000000000016</v>
      </c>
      <c r="F228" s="193">
        <f t="shared" si="16"/>
        <v>65.58793496190464</v>
      </c>
      <c r="G228" s="237">
        <f t="shared" si="17"/>
        <v>254.62</v>
      </c>
      <c r="H228" s="238">
        <v>64</v>
      </c>
      <c r="I228" s="138">
        <v>773.85</v>
      </c>
      <c r="J228" s="138">
        <v>519.23</v>
      </c>
    </row>
    <row r="229" spans="1:10" ht="23.25">
      <c r="A229" s="164"/>
      <c r="B229" s="135">
        <v>2</v>
      </c>
      <c r="C229" s="157">
        <v>87.4308</v>
      </c>
      <c r="D229" s="157">
        <v>87.4442</v>
      </c>
      <c r="E229" s="237">
        <f t="shared" si="15"/>
        <v>0.013399999999990087</v>
      </c>
      <c r="F229" s="193">
        <f t="shared" si="16"/>
        <v>49.010643356095564</v>
      </c>
      <c r="G229" s="237">
        <f t="shared" si="17"/>
        <v>273.40999999999997</v>
      </c>
      <c r="H229" s="238">
        <v>65</v>
      </c>
      <c r="I229" s="138">
        <v>813.56</v>
      </c>
      <c r="J229" s="138">
        <v>540.15</v>
      </c>
    </row>
    <row r="230" spans="1:10" ht="23.25">
      <c r="A230" s="164"/>
      <c r="B230" s="135">
        <v>3</v>
      </c>
      <c r="C230" s="157">
        <v>85.8184</v>
      </c>
      <c r="D230" s="157">
        <v>85.8322</v>
      </c>
      <c r="E230" s="237">
        <f t="shared" si="15"/>
        <v>0.013800000000003365</v>
      </c>
      <c r="F230" s="193">
        <f t="shared" si="16"/>
        <v>41.7384992287553</v>
      </c>
      <c r="G230" s="237">
        <f t="shared" si="17"/>
        <v>330.63</v>
      </c>
      <c r="H230" s="238">
        <v>66</v>
      </c>
      <c r="I230" s="138">
        <v>656.78</v>
      </c>
      <c r="J230" s="138">
        <v>326.15</v>
      </c>
    </row>
    <row r="231" spans="1:10" ht="23.25">
      <c r="A231" s="164">
        <v>22003</v>
      </c>
      <c r="B231" s="135">
        <v>4</v>
      </c>
      <c r="C231" s="157">
        <v>84.9637</v>
      </c>
      <c r="D231" s="157">
        <v>84.9732</v>
      </c>
      <c r="E231" s="237">
        <f t="shared" si="15"/>
        <v>0.009500000000002728</v>
      </c>
      <c r="F231" s="193">
        <f t="shared" si="16"/>
        <v>27.25030118754727</v>
      </c>
      <c r="G231" s="237">
        <f t="shared" si="17"/>
        <v>348.62</v>
      </c>
      <c r="H231" s="238">
        <v>67</v>
      </c>
      <c r="I231" s="138">
        <v>714.61</v>
      </c>
      <c r="J231" s="138">
        <v>365.99</v>
      </c>
    </row>
    <row r="232" spans="1:10" ht="23.25">
      <c r="A232" s="164"/>
      <c r="B232" s="135">
        <v>5</v>
      </c>
      <c r="C232" s="157">
        <v>85.0034</v>
      </c>
      <c r="D232" s="157">
        <v>85.0181</v>
      </c>
      <c r="E232" s="237">
        <f t="shared" si="15"/>
        <v>0.01470000000000482</v>
      </c>
      <c r="F232" s="193">
        <f t="shared" si="16"/>
        <v>51.33577789420229</v>
      </c>
      <c r="G232" s="237">
        <f t="shared" si="17"/>
        <v>286.3499999999999</v>
      </c>
      <c r="H232" s="238">
        <v>68</v>
      </c>
      <c r="I232" s="138">
        <v>820.8</v>
      </c>
      <c r="J232" s="138">
        <v>534.45</v>
      </c>
    </row>
    <row r="233" spans="1:10" ht="23.25">
      <c r="A233" s="164"/>
      <c r="B233" s="135">
        <v>6</v>
      </c>
      <c r="C233" s="157">
        <v>87.3554</v>
      </c>
      <c r="D233" s="157">
        <v>87.3656</v>
      </c>
      <c r="E233" s="237">
        <f t="shared" si="15"/>
        <v>0.010199999999997544</v>
      </c>
      <c r="F233" s="193">
        <f t="shared" si="16"/>
        <v>33.98980305907409</v>
      </c>
      <c r="G233" s="237">
        <f t="shared" si="17"/>
        <v>300.09</v>
      </c>
      <c r="H233" s="238">
        <v>69</v>
      </c>
      <c r="I233" s="138">
        <v>777.93</v>
      </c>
      <c r="J233" s="138">
        <v>477.84</v>
      </c>
    </row>
    <row r="234" spans="1:10" ht="23.25">
      <c r="A234" s="164">
        <v>22010</v>
      </c>
      <c r="B234" s="135">
        <v>7</v>
      </c>
      <c r="C234" s="157">
        <v>86.4306</v>
      </c>
      <c r="D234" s="157">
        <v>86.4375</v>
      </c>
      <c r="E234" s="237">
        <f t="shared" si="15"/>
        <v>0.0069000000000016826</v>
      </c>
      <c r="F234" s="193">
        <f t="shared" si="16"/>
        <v>21.65181373164831</v>
      </c>
      <c r="G234" s="237">
        <f t="shared" si="17"/>
        <v>318.67999999999995</v>
      </c>
      <c r="H234" s="238">
        <v>1</v>
      </c>
      <c r="I234" s="138">
        <v>648.8</v>
      </c>
      <c r="J234" s="138">
        <v>330.12</v>
      </c>
    </row>
    <row r="235" spans="1:10" ht="23.25">
      <c r="A235" s="164"/>
      <c r="B235" s="135">
        <v>8</v>
      </c>
      <c r="C235" s="157">
        <v>84.7908</v>
      </c>
      <c r="D235" s="157">
        <v>84.7921</v>
      </c>
      <c r="E235" s="237">
        <f t="shared" si="15"/>
        <v>0.001300000000000523</v>
      </c>
      <c r="F235" s="193">
        <f t="shared" si="16"/>
        <v>4.605356383734317</v>
      </c>
      <c r="G235" s="237">
        <f t="shared" si="17"/>
        <v>282.28000000000003</v>
      </c>
      <c r="H235" s="238">
        <v>2</v>
      </c>
      <c r="I235" s="138">
        <v>754.33</v>
      </c>
      <c r="J235" s="138">
        <v>472.05</v>
      </c>
    </row>
    <row r="236" spans="1:10" ht="23.25">
      <c r="A236" s="164"/>
      <c r="B236" s="135">
        <v>9</v>
      </c>
      <c r="C236" s="157">
        <v>87.6375</v>
      </c>
      <c r="D236" s="157">
        <v>87.6375</v>
      </c>
      <c r="E236" s="237">
        <f t="shared" si="15"/>
        <v>0</v>
      </c>
      <c r="F236" s="193">
        <f t="shared" si="16"/>
        <v>0</v>
      </c>
      <c r="G236" s="237">
        <f t="shared" si="17"/>
        <v>288.93000000000006</v>
      </c>
      <c r="H236" s="238">
        <v>3</v>
      </c>
      <c r="I236" s="138">
        <v>797.45</v>
      </c>
      <c r="J236" s="138">
        <v>508.52</v>
      </c>
    </row>
    <row r="237" spans="1:10" ht="23.25">
      <c r="A237" s="164">
        <v>22027</v>
      </c>
      <c r="B237" s="135">
        <v>10</v>
      </c>
      <c r="C237" s="157">
        <v>85.0701</v>
      </c>
      <c r="D237" s="157">
        <v>85.0764</v>
      </c>
      <c r="E237" s="237">
        <f t="shared" si="15"/>
        <v>0.006300000000010186</v>
      </c>
      <c r="F237" s="193">
        <f t="shared" si="16"/>
        <v>23.468931604865837</v>
      </c>
      <c r="G237" s="237">
        <f t="shared" si="17"/>
        <v>268.44000000000005</v>
      </c>
      <c r="H237" s="238">
        <v>4</v>
      </c>
      <c r="I237" s="138">
        <v>843.69</v>
      </c>
      <c r="J237" s="138">
        <v>575.25</v>
      </c>
    </row>
    <row r="238" spans="1:10" ht="23.25">
      <c r="A238" s="164"/>
      <c r="B238" s="135">
        <v>11</v>
      </c>
      <c r="C238" s="157">
        <v>86.0787</v>
      </c>
      <c r="D238" s="157">
        <v>86.089</v>
      </c>
      <c r="E238" s="237">
        <f t="shared" si="15"/>
        <v>0.010300000000000864</v>
      </c>
      <c r="F238" s="193">
        <f t="shared" si="16"/>
        <v>41.44368889068066</v>
      </c>
      <c r="G238" s="237">
        <f t="shared" si="17"/>
        <v>248.52999999999997</v>
      </c>
      <c r="H238" s="238">
        <v>5</v>
      </c>
      <c r="I238" s="138">
        <v>792.78</v>
      </c>
      <c r="J238" s="138">
        <v>544.25</v>
      </c>
    </row>
    <row r="239" spans="1:10" ht="23.25">
      <c r="A239" s="164"/>
      <c r="B239" s="135">
        <v>12</v>
      </c>
      <c r="C239" s="157">
        <v>84.8228</v>
      </c>
      <c r="D239" s="157">
        <v>84.827</v>
      </c>
      <c r="E239" s="237">
        <f t="shared" si="15"/>
        <v>0.004199999999997317</v>
      </c>
      <c r="F239" s="193">
        <f t="shared" si="16"/>
        <v>14.864099660239653</v>
      </c>
      <c r="G239" s="237">
        <f t="shared" si="17"/>
        <v>282.56000000000006</v>
      </c>
      <c r="H239" s="238">
        <v>6</v>
      </c>
      <c r="I239" s="138">
        <v>801.35</v>
      </c>
      <c r="J239" s="138">
        <v>518.79</v>
      </c>
    </row>
    <row r="240" spans="1:10" ht="23.25">
      <c r="A240" s="164">
        <v>22043</v>
      </c>
      <c r="B240" s="135">
        <v>19</v>
      </c>
      <c r="C240" s="157">
        <v>88.9576</v>
      </c>
      <c r="D240" s="157">
        <v>88.9748</v>
      </c>
      <c r="E240" s="237">
        <f t="shared" si="15"/>
        <v>0.017200000000002547</v>
      </c>
      <c r="F240" s="193">
        <f t="shared" si="16"/>
        <v>55.688661529503825</v>
      </c>
      <c r="G240" s="237">
        <f t="shared" si="17"/>
        <v>308.8599999999999</v>
      </c>
      <c r="H240" s="238">
        <v>7</v>
      </c>
      <c r="I240" s="138">
        <v>851.81</v>
      </c>
      <c r="J240" s="138">
        <v>542.95</v>
      </c>
    </row>
    <row r="241" spans="1:10" ht="23.25">
      <c r="A241" s="164"/>
      <c r="B241" s="135">
        <v>20</v>
      </c>
      <c r="C241" s="157">
        <v>84.6648</v>
      </c>
      <c r="D241" s="157">
        <v>84.6825</v>
      </c>
      <c r="E241" s="237">
        <f t="shared" si="15"/>
        <v>0.017700000000004934</v>
      </c>
      <c r="F241" s="193">
        <f t="shared" si="16"/>
        <v>56.13345173158993</v>
      </c>
      <c r="G241" s="237">
        <f t="shared" si="17"/>
        <v>315.31999999999994</v>
      </c>
      <c r="H241" s="238">
        <v>8</v>
      </c>
      <c r="I241" s="138">
        <v>873.55</v>
      </c>
      <c r="J241" s="138">
        <v>558.23</v>
      </c>
    </row>
    <row r="242" spans="1:10" ht="23.25">
      <c r="A242" s="164"/>
      <c r="B242" s="135">
        <v>21</v>
      </c>
      <c r="C242" s="157">
        <v>86.3536</v>
      </c>
      <c r="D242" s="157">
        <v>86.3732</v>
      </c>
      <c r="E242" s="237">
        <f t="shared" si="15"/>
        <v>0.019599999999996953</v>
      </c>
      <c r="F242" s="193">
        <f t="shared" si="16"/>
        <v>63.7191157347105</v>
      </c>
      <c r="G242" s="237">
        <f t="shared" si="17"/>
        <v>307.6</v>
      </c>
      <c r="H242" s="238">
        <v>9</v>
      </c>
      <c r="I242" s="138">
        <v>849.88</v>
      </c>
      <c r="J242" s="138">
        <v>542.28</v>
      </c>
    </row>
    <row r="243" spans="1:10" ht="23.25">
      <c r="A243" s="164">
        <v>22054</v>
      </c>
      <c r="B243" s="135">
        <v>22</v>
      </c>
      <c r="C243" s="157">
        <v>85.1445</v>
      </c>
      <c r="D243" s="157">
        <v>85.1989</v>
      </c>
      <c r="E243" s="237">
        <f t="shared" si="15"/>
        <v>0.054400000000001114</v>
      </c>
      <c r="F243" s="193">
        <f t="shared" si="16"/>
        <v>153.14884153036547</v>
      </c>
      <c r="G243" s="237">
        <f t="shared" si="17"/>
        <v>355.21</v>
      </c>
      <c r="H243" s="238">
        <v>10</v>
      </c>
      <c r="I243" s="138">
        <v>748.78</v>
      </c>
      <c r="J243" s="138">
        <v>393.57</v>
      </c>
    </row>
    <row r="244" spans="1:10" ht="23.25">
      <c r="A244" s="164"/>
      <c r="B244" s="135">
        <v>23</v>
      </c>
      <c r="C244" s="157">
        <v>87.6803</v>
      </c>
      <c r="D244" s="157">
        <v>87.7253</v>
      </c>
      <c r="E244" s="237">
        <f t="shared" si="15"/>
        <v>0.045000000000001705</v>
      </c>
      <c r="F244" s="193">
        <f t="shared" si="16"/>
        <v>151.11320057759397</v>
      </c>
      <c r="G244" s="237">
        <f t="shared" si="17"/>
        <v>297.78999999999996</v>
      </c>
      <c r="H244" s="238">
        <v>11</v>
      </c>
      <c r="I244" s="138">
        <v>849.98</v>
      </c>
      <c r="J244" s="138">
        <v>552.19</v>
      </c>
    </row>
    <row r="245" spans="1:10" ht="23.25">
      <c r="A245" s="164"/>
      <c r="B245" s="135">
        <v>24</v>
      </c>
      <c r="C245" s="157">
        <v>88.08</v>
      </c>
      <c r="D245" s="157">
        <v>88.1325</v>
      </c>
      <c r="E245" s="237">
        <f t="shared" si="15"/>
        <v>0.052499999999994884</v>
      </c>
      <c r="F245" s="193">
        <f t="shared" si="16"/>
        <v>139.6685200457445</v>
      </c>
      <c r="G245" s="237">
        <f t="shared" si="17"/>
        <v>375.88999999999993</v>
      </c>
      <c r="H245" s="238">
        <v>12</v>
      </c>
      <c r="I245" s="138">
        <v>648.81</v>
      </c>
      <c r="J245" s="138">
        <v>272.92</v>
      </c>
    </row>
    <row r="246" spans="1:10" ht="23.25">
      <c r="A246" s="164">
        <v>22062</v>
      </c>
      <c r="B246" s="135">
        <v>25</v>
      </c>
      <c r="C246" s="157">
        <v>87.0775</v>
      </c>
      <c r="D246" s="157">
        <v>87.0979</v>
      </c>
      <c r="E246" s="237">
        <f t="shared" si="15"/>
        <v>0.02039999999999509</v>
      </c>
      <c r="F246" s="193">
        <f t="shared" si="16"/>
        <v>68.08851506957409</v>
      </c>
      <c r="G246" s="237">
        <f t="shared" si="17"/>
        <v>299.60999999999996</v>
      </c>
      <c r="H246" s="238">
        <v>13</v>
      </c>
      <c r="I246" s="138">
        <v>764.31</v>
      </c>
      <c r="J246" s="138">
        <v>464.7</v>
      </c>
    </row>
    <row r="247" spans="1:10" ht="23.25">
      <c r="A247" s="164"/>
      <c r="B247" s="135">
        <v>26</v>
      </c>
      <c r="C247" s="157">
        <v>85.8145</v>
      </c>
      <c r="D247" s="157">
        <v>85.8366</v>
      </c>
      <c r="E247" s="237">
        <f t="shared" si="15"/>
        <v>0.02210000000000889</v>
      </c>
      <c r="F247" s="193">
        <f t="shared" si="16"/>
        <v>70.98349071757207</v>
      </c>
      <c r="G247" s="237">
        <f t="shared" si="17"/>
        <v>311.34000000000003</v>
      </c>
      <c r="H247" s="238">
        <v>14</v>
      </c>
      <c r="I247" s="138">
        <v>827.85</v>
      </c>
      <c r="J247" s="138">
        <v>516.51</v>
      </c>
    </row>
    <row r="248" spans="1:10" ht="23.25">
      <c r="A248" s="164"/>
      <c r="B248" s="135">
        <v>27</v>
      </c>
      <c r="C248" s="157">
        <v>86.3401</v>
      </c>
      <c r="D248" s="157">
        <v>86.3627</v>
      </c>
      <c r="E248" s="237">
        <f t="shared" si="15"/>
        <v>0.022599999999997067</v>
      </c>
      <c r="F248" s="193">
        <f t="shared" si="16"/>
        <v>65.67285618805994</v>
      </c>
      <c r="G248" s="237">
        <f t="shared" si="17"/>
        <v>344.13</v>
      </c>
      <c r="H248" s="238">
        <v>15</v>
      </c>
      <c r="I248" s="138">
        <v>711.38</v>
      </c>
      <c r="J248" s="138">
        <v>367.25</v>
      </c>
    </row>
    <row r="249" spans="1:10" ht="23.25">
      <c r="A249" s="164">
        <v>22089</v>
      </c>
      <c r="B249" s="135">
        <v>4</v>
      </c>
      <c r="C249" s="157">
        <v>85.0075</v>
      </c>
      <c r="D249" s="157">
        <v>85.0206</v>
      </c>
      <c r="E249" s="237">
        <f t="shared" si="15"/>
        <v>0.01310000000000855</v>
      </c>
      <c r="F249" s="193">
        <f t="shared" si="16"/>
        <v>45.309905921446294</v>
      </c>
      <c r="G249" s="237">
        <f t="shared" si="17"/>
        <v>289.11999999999995</v>
      </c>
      <c r="H249" s="238">
        <v>16</v>
      </c>
      <c r="I249" s="138">
        <v>769.55</v>
      </c>
      <c r="J249" s="138">
        <v>480.43</v>
      </c>
    </row>
    <row r="250" spans="1:10" ht="23.25">
      <c r="A250" s="164"/>
      <c r="B250" s="135">
        <v>5</v>
      </c>
      <c r="C250" s="157">
        <v>85.022</v>
      </c>
      <c r="D250" s="157">
        <v>85.0328</v>
      </c>
      <c r="E250" s="237">
        <f t="shared" si="15"/>
        <v>0.01079999999998904</v>
      </c>
      <c r="F250" s="193">
        <f t="shared" si="16"/>
        <v>40.01482030377563</v>
      </c>
      <c r="G250" s="237">
        <f t="shared" si="17"/>
        <v>269.9</v>
      </c>
      <c r="H250" s="238">
        <v>17</v>
      </c>
      <c r="I250" s="138">
        <v>799.22</v>
      </c>
      <c r="J250" s="138">
        <v>529.32</v>
      </c>
    </row>
    <row r="251" spans="1:10" ht="23.25">
      <c r="A251" s="164"/>
      <c r="B251" s="135">
        <v>6</v>
      </c>
      <c r="C251" s="157">
        <v>87.379</v>
      </c>
      <c r="D251" s="157">
        <v>87.3975</v>
      </c>
      <c r="E251" s="237">
        <f t="shared" si="15"/>
        <v>0.01849999999998886</v>
      </c>
      <c r="F251" s="193">
        <f t="shared" si="16"/>
        <v>47.91256604161624</v>
      </c>
      <c r="G251" s="237">
        <f t="shared" si="17"/>
        <v>386.12</v>
      </c>
      <c r="H251" s="238">
        <v>18</v>
      </c>
      <c r="I251" s="138">
        <v>662.23</v>
      </c>
      <c r="J251" s="138">
        <v>276.11</v>
      </c>
    </row>
    <row r="252" spans="1:10" ht="23.25">
      <c r="A252" s="164">
        <v>22094</v>
      </c>
      <c r="B252" s="135">
        <v>7</v>
      </c>
      <c r="C252" s="157">
        <v>86.4358</v>
      </c>
      <c r="D252" s="157">
        <v>86.4483</v>
      </c>
      <c r="E252" s="237">
        <f t="shared" si="15"/>
        <v>0.012500000000002842</v>
      </c>
      <c r="F252" s="193">
        <f t="shared" si="16"/>
        <v>37.56348228507029</v>
      </c>
      <c r="G252" s="237">
        <f t="shared" si="17"/>
        <v>332.77</v>
      </c>
      <c r="H252" s="238">
        <v>19</v>
      </c>
      <c r="I252" s="138">
        <v>653.8</v>
      </c>
      <c r="J252" s="138">
        <v>321.03</v>
      </c>
    </row>
    <row r="253" spans="1:10" ht="23.25">
      <c r="A253" s="164"/>
      <c r="B253" s="135">
        <v>8</v>
      </c>
      <c r="C253" s="157">
        <v>84.7965</v>
      </c>
      <c r="D253" s="157">
        <v>84.8037</v>
      </c>
      <c r="E253" s="237">
        <f t="shared" si="15"/>
        <v>0.0072000000000116415</v>
      </c>
      <c r="F253" s="193">
        <f t="shared" si="16"/>
        <v>23.098392736876082</v>
      </c>
      <c r="G253" s="237">
        <f t="shared" si="17"/>
        <v>311.7099999999999</v>
      </c>
      <c r="H253" s="238">
        <v>20</v>
      </c>
      <c r="I253" s="138">
        <v>830.92</v>
      </c>
      <c r="J253" s="138">
        <v>519.21</v>
      </c>
    </row>
    <row r="254" spans="1:10" ht="23.25">
      <c r="A254" s="164"/>
      <c r="B254" s="135">
        <v>9</v>
      </c>
      <c r="C254" s="157">
        <v>87.6547</v>
      </c>
      <c r="D254" s="157">
        <v>87.6578</v>
      </c>
      <c r="E254" s="237">
        <f t="shared" si="15"/>
        <v>0.0030999999999892225</v>
      </c>
      <c r="F254" s="193">
        <f t="shared" si="16"/>
        <v>9.032897228908832</v>
      </c>
      <c r="G254" s="237">
        <f t="shared" si="17"/>
        <v>343.19000000000005</v>
      </c>
      <c r="H254" s="238">
        <v>21</v>
      </c>
      <c r="I254" s="138">
        <v>741.69</v>
      </c>
      <c r="J254" s="138">
        <v>398.5</v>
      </c>
    </row>
    <row r="255" spans="1:10" ht="23.25">
      <c r="A255" s="164">
        <v>22110</v>
      </c>
      <c r="B255" s="135">
        <v>1</v>
      </c>
      <c r="C255" s="157">
        <v>85.4088</v>
      </c>
      <c r="D255" s="157">
        <v>85.4278</v>
      </c>
      <c r="E255" s="237">
        <f t="shared" si="15"/>
        <v>0.019000000000005457</v>
      </c>
      <c r="F255" s="193">
        <f t="shared" si="16"/>
        <v>51.91682378338513</v>
      </c>
      <c r="G255" s="237">
        <f t="shared" si="17"/>
        <v>365.97</v>
      </c>
      <c r="H255" s="238">
        <v>22</v>
      </c>
      <c r="I255" s="138">
        <v>884.24</v>
      </c>
      <c r="J255" s="138">
        <v>518.27</v>
      </c>
    </row>
    <row r="256" spans="1:10" ht="23.25">
      <c r="A256" s="164"/>
      <c r="B256" s="135">
        <v>2</v>
      </c>
      <c r="C256" s="157">
        <v>87.4733</v>
      </c>
      <c r="D256" s="157">
        <v>87.4907</v>
      </c>
      <c r="E256" s="237">
        <f t="shared" si="15"/>
        <v>0.017400000000009186</v>
      </c>
      <c r="F256" s="193">
        <f t="shared" si="16"/>
        <v>51.242784780330965</v>
      </c>
      <c r="G256" s="237">
        <f t="shared" si="17"/>
        <v>339.56000000000006</v>
      </c>
      <c r="H256" s="238">
        <v>23</v>
      </c>
      <c r="I256" s="138">
        <v>816.44</v>
      </c>
      <c r="J256" s="138">
        <v>476.88</v>
      </c>
    </row>
    <row r="257" spans="1:10" ht="23.25">
      <c r="A257" s="164"/>
      <c r="B257" s="135">
        <v>3</v>
      </c>
      <c r="C257" s="157">
        <v>85.8572</v>
      </c>
      <c r="D257" s="157">
        <v>85.8753</v>
      </c>
      <c r="E257" s="237">
        <f t="shared" si="15"/>
        <v>0.01809999999998979</v>
      </c>
      <c r="F257" s="193">
        <f t="shared" si="16"/>
        <v>46.47460586450417</v>
      </c>
      <c r="G257" s="237">
        <f t="shared" si="17"/>
        <v>389.46</v>
      </c>
      <c r="H257" s="238">
        <v>24</v>
      </c>
      <c r="I257" s="138">
        <v>759.66</v>
      </c>
      <c r="J257" s="138">
        <v>370.2</v>
      </c>
    </row>
    <row r="258" spans="1:10" ht="23.25">
      <c r="A258" s="164">
        <v>22117</v>
      </c>
      <c r="B258" s="135">
        <v>4</v>
      </c>
      <c r="C258" s="157">
        <v>84.9852</v>
      </c>
      <c r="D258" s="157">
        <v>85.0232</v>
      </c>
      <c r="E258" s="237">
        <f t="shared" si="15"/>
        <v>0.0379999999999967</v>
      </c>
      <c r="F258" s="193">
        <f t="shared" si="16"/>
        <v>136.31797962403755</v>
      </c>
      <c r="G258" s="237">
        <f t="shared" si="17"/>
        <v>278.76</v>
      </c>
      <c r="H258" s="238">
        <v>25</v>
      </c>
      <c r="I258" s="138">
        <v>820.45</v>
      </c>
      <c r="J258" s="138">
        <v>541.69</v>
      </c>
    </row>
    <row r="259" spans="1:10" ht="23.25">
      <c r="A259" s="164"/>
      <c r="B259" s="135">
        <v>5</v>
      </c>
      <c r="C259" s="157">
        <v>85.0236</v>
      </c>
      <c r="D259" s="157">
        <v>85.0668</v>
      </c>
      <c r="E259" s="237">
        <f t="shared" si="15"/>
        <v>0.043199999999998795</v>
      </c>
      <c r="F259" s="193">
        <f t="shared" si="16"/>
        <v>132.13029515216022</v>
      </c>
      <c r="G259" s="237">
        <f t="shared" si="17"/>
        <v>326.95000000000005</v>
      </c>
      <c r="H259" s="238">
        <v>26</v>
      </c>
      <c r="I259" s="138">
        <v>692.85</v>
      </c>
      <c r="J259" s="138">
        <v>365.9</v>
      </c>
    </row>
    <row r="260" spans="1:10" ht="23.25">
      <c r="A260" s="164"/>
      <c r="B260" s="135">
        <v>6</v>
      </c>
      <c r="C260" s="157">
        <v>87.38</v>
      </c>
      <c r="D260" s="157">
        <v>87.4202</v>
      </c>
      <c r="E260" s="237">
        <f t="shared" si="15"/>
        <v>0.04019999999999868</v>
      </c>
      <c r="F260" s="193">
        <f t="shared" si="16"/>
        <v>137.7514306274156</v>
      </c>
      <c r="G260" s="237">
        <f t="shared" si="17"/>
        <v>291.8299999999999</v>
      </c>
      <c r="H260" s="238">
        <v>27</v>
      </c>
      <c r="I260" s="138">
        <v>864.27</v>
      </c>
      <c r="J260" s="138">
        <v>572.44</v>
      </c>
    </row>
    <row r="261" spans="1:10" ht="23.25">
      <c r="A261" s="164">
        <v>22122</v>
      </c>
      <c r="B261" s="135">
        <v>7</v>
      </c>
      <c r="C261" s="157">
        <v>86.424</v>
      </c>
      <c r="D261" s="157">
        <v>86.4631</v>
      </c>
      <c r="E261" s="237">
        <f t="shared" si="15"/>
        <v>0.03909999999999059</v>
      </c>
      <c r="F261" s="193">
        <f t="shared" si="16"/>
        <v>130.9531783776227</v>
      </c>
      <c r="G261" s="237">
        <f t="shared" si="17"/>
        <v>298.58000000000004</v>
      </c>
      <c r="H261" s="238">
        <v>28</v>
      </c>
      <c r="I261" s="138">
        <v>700.48</v>
      </c>
      <c r="J261" s="138">
        <v>401.9</v>
      </c>
    </row>
    <row r="262" spans="1:10" ht="23.25">
      <c r="A262" s="164"/>
      <c r="B262" s="135">
        <v>8</v>
      </c>
      <c r="C262" s="157">
        <v>84.7768</v>
      </c>
      <c r="D262" s="157">
        <v>84.8185</v>
      </c>
      <c r="E262" s="237">
        <f t="shared" si="15"/>
        <v>0.041700000000005844</v>
      </c>
      <c r="F262" s="193">
        <f t="shared" si="16"/>
        <v>123.79397357876161</v>
      </c>
      <c r="G262" s="237">
        <f t="shared" si="17"/>
        <v>336.84999999999997</v>
      </c>
      <c r="H262" s="238">
        <v>29</v>
      </c>
      <c r="I262" s="138">
        <v>691.06</v>
      </c>
      <c r="J262" s="138">
        <v>354.21</v>
      </c>
    </row>
    <row r="263" spans="1:10" ht="23.25">
      <c r="A263" s="164"/>
      <c r="B263" s="135">
        <v>9</v>
      </c>
      <c r="C263" s="157">
        <v>87.6317</v>
      </c>
      <c r="D263" s="157">
        <v>87.6636</v>
      </c>
      <c r="E263" s="237">
        <f t="shared" si="15"/>
        <v>0.03190000000000737</v>
      </c>
      <c r="F263" s="193">
        <f t="shared" si="16"/>
        <v>116.95263235081158</v>
      </c>
      <c r="G263" s="237">
        <f t="shared" si="17"/>
        <v>272.76</v>
      </c>
      <c r="H263" s="238">
        <v>30</v>
      </c>
      <c r="I263" s="138">
        <v>851</v>
      </c>
      <c r="J263" s="138">
        <v>578.24</v>
      </c>
    </row>
    <row r="264" spans="1:10" ht="23.25">
      <c r="A264" s="164">
        <v>22149</v>
      </c>
      <c r="B264" s="135">
        <v>13</v>
      </c>
      <c r="C264" s="157">
        <v>86.7703</v>
      </c>
      <c r="D264" s="157">
        <v>86.8459</v>
      </c>
      <c r="E264" s="237">
        <f t="shared" si="15"/>
        <v>0.07559999999999434</v>
      </c>
      <c r="F264" s="193">
        <f t="shared" si="16"/>
        <v>221.03324269799242</v>
      </c>
      <c r="G264" s="237">
        <f t="shared" si="17"/>
        <v>342.03</v>
      </c>
      <c r="H264" s="238">
        <v>31</v>
      </c>
      <c r="I264" s="138">
        <v>710.01</v>
      </c>
      <c r="J264" s="138">
        <v>367.98</v>
      </c>
    </row>
    <row r="265" spans="1:10" ht="23.25">
      <c r="A265" s="164"/>
      <c r="B265" s="135">
        <v>14</v>
      </c>
      <c r="C265" s="157">
        <v>85.9801</v>
      </c>
      <c r="D265" s="157">
        <v>86.0585</v>
      </c>
      <c r="E265" s="237">
        <f t="shared" si="15"/>
        <v>0.07840000000000202</v>
      </c>
      <c r="F265" s="193">
        <f t="shared" si="16"/>
        <v>238.35583120516242</v>
      </c>
      <c r="G265" s="237">
        <f t="shared" si="17"/>
        <v>328.92</v>
      </c>
      <c r="H265" s="238">
        <v>32</v>
      </c>
      <c r="I265" s="138">
        <v>663.38</v>
      </c>
      <c r="J265" s="138">
        <v>334.46</v>
      </c>
    </row>
    <row r="266" spans="1:10" ht="23.25">
      <c r="A266" s="164"/>
      <c r="B266" s="135">
        <v>15</v>
      </c>
      <c r="C266" s="157">
        <v>87.0618</v>
      </c>
      <c r="D266" s="157">
        <v>87.1288</v>
      </c>
      <c r="E266" s="237">
        <f t="shared" si="15"/>
        <v>0.06699999999999307</v>
      </c>
      <c r="F266" s="193">
        <f t="shared" si="16"/>
        <v>224.27528954941775</v>
      </c>
      <c r="G266" s="237">
        <f t="shared" si="17"/>
        <v>298.74</v>
      </c>
      <c r="H266" s="238">
        <v>33</v>
      </c>
      <c r="I266" s="138">
        <v>854.99</v>
      </c>
      <c r="J266" s="138">
        <v>556.25</v>
      </c>
    </row>
    <row r="267" spans="1:10" ht="23.25">
      <c r="A267" s="164">
        <v>22150</v>
      </c>
      <c r="B267" s="135">
        <v>16</v>
      </c>
      <c r="C267" s="157">
        <v>86.1634</v>
      </c>
      <c r="D267" s="157">
        <v>86.2077</v>
      </c>
      <c r="E267" s="237">
        <f t="shared" si="15"/>
        <v>0.04430000000000689</v>
      </c>
      <c r="F267" s="193">
        <f t="shared" si="16"/>
        <v>161.46668610587145</v>
      </c>
      <c r="G267" s="237">
        <f t="shared" si="17"/>
        <v>274.36</v>
      </c>
      <c r="H267" s="238">
        <v>34</v>
      </c>
      <c r="I267" s="138">
        <v>827.82</v>
      </c>
      <c r="J267" s="138">
        <v>553.46</v>
      </c>
    </row>
    <row r="268" spans="1:10" ht="23.25">
      <c r="A268" s="164"/>
      <c r="B268" s="135">
        <v>17</v>
      </c>
      <c r="C268" s="157">
        <v>87.2445</v>
      </c>
      <c r="D268" s="157">
        <v>87.3044</v>
      </c>
      <c r="E268" s="237">
        <f t="shared" si="15"/>
        <v>0.059899999999998954</v>
      </c>
      <c r="F268" s="193">
        <f t="shared" si="16"/>
        <v>235.73396300668614</v>
      </c>
      <c r="G268" s="237">
        <f t="shared" si="17"/>
        <v>254.10000000000002</v>
      </c>
      <c r="H268" s="238">
        <v>35</v>
      </c>
      <c r="I268" s="138">
        <v>796.84</v>
      </c>
      <c r="J268" s="138">
        <v>542.74</v>
      </c>
    </row>
    <row r="269" spans="1:10" ht="23.25">
      <c r="A269" s="164"/>
      <c r="B269" s="135">
        <v>18</v>
      </c>
      <c r="C269" s="157">
        <v>85.1958</v>
      </c>
      <c r="D269" s="157">
        <v>85.2425</v>
      </c>
      <c r="E269" s="237">
        <f t="shared" si="15"/>
        <v>0.046700000000001296</v>
      </c>
      <c r="F269" s="193">
        <f t="shared" si="16"/>
        <v>161.45761305490697</v>
      </c>
      <c r="G269" s="237">
        <f t="shared" si="17"/>
        <v>289.24</v>
      </c>
      <c r="H269" s="238">
        <v>36</v>
      </c>
      <c r="I269" s="138">
        <v>855.17</v>
      </c>
      <c r="J269" s="138">
        <v>565.93</v>
      </c>
    </row>
    <row r="270" spans="1:10" ht="23.25">
      <c r="A270" s="164">
        <v>22157</v>
      </c>
      <c r="B270" s="135">
        <v>19</v>
      </c>
      <c r="C270" s="157">
        <v>88.9355</v>
      </c>
      <c r="D270" s="157">
        <v>88.9776</v>
      </c>
      <c r="E270" s="237">
        <f t="shared" si="15"/>
        <v>0.0420999999999907</v>
      </c>
      <c r="F270" s="193">
        <f t="shared" si="16"/>
        <v>134.46183328007248</v>
      </c>
      <c r="G270" s="237">
        <f t="shared" si="17"/>
        <v>313.1</v>
      </c>
      <c r="H270" s="238">
        <v>37</v>
      </c>
      <c r="I270" s="138">
        <v>841.64</v>
      </c>
      <c r="J270" s="138">
        <v>528.54</v>
      </c>
    </row>
    <row r="271" spans="1:10" ht="23.25">
      <c r="A271" s="164"/>
      <c r="B271" s="135">
        <v>20</v>
      </c>
      <c r="C271" s="157">
        <v>84.6217</v>
      </c>
      <c r="D271" s="157">
        <v>84.6468</v>
      </c>
      <c r="E271" s="237">
        <f t="shared" si="15"/>
        <v>0.025099999999994793</v>
      </c>
      <c r="F271" s="193">
        <f t="shared" si="16"/>
        <v>98.29645584489835</v>
      </c>
      <c r="G271" s="237">
        <f t="shared" si="17"/>
        <v>255.35000000000002</v>
      </c>
      <c r="H271" s="238">
        <v>38</v>
      </c>
      <c r="I271" s="138">
        <v>816.89</v>
      </c>
      <c r="J271" s="138">
        <v>561.54</v>
      </c>
    </row>
    <row r="272" spans="1:10" ht="23.25">
      <c r="A272" s="164"/>
      <c r="B272" s="135">
        <v>21</v>
      </c>
      <c r="C272" s="157">
        <v>86.3682</v>
      </c>
      <c r="D272" s="157">
        <v>86.3966</v>
      </c>
      <c r="E272" s="237">
        <f t="shared" si="15"/>
        <v>0.028400000000004866</v>
      </c>
      <c r="F272" s="193">
        <f t="shared" si="16"/>
        <v>107.03652055932186</v>
      </c>
      <c r="G272" s="237">
        <f t="shared" si="17"/>
        <v>265.33</v>
      </c>
      <c r="H272" s="238">
        <v>39</v>
      </c>
      <c r="I272" s="138">
        <v>720.39</v>
      </c>
      <c r="J272" s="138">
        <v>455.06</v>
      </c>
    </row>
    <row r="273" spans="1:10" ht="23.25">
      <c r="A273" s="164">
        <v>22159</v>
      </c>
      <c r="B273" s="135">
        <v>22</v>
      </c>
      <c r="C273" s="157">
        <v>85.0996</v>
      </c>
      <c r="D273" s="157">
        <v>85.2118</v>
      </c>
      <c r="E273" s="237">
        <f t="shared" si="15"/>
        <v>0.11220000000000141</v>
      </c>
      <c r="F273" s="193">
        <f t="shared" si="16"/>
        <v>307.2289156626544</v>
      </c>
      <c r="G273" s="237">
        <f t="shared" si="17"/>
        <v>365.20000000000005</v>
      </c>
      <c r="H273" s="238">
        <v>40</v>
      </c>
      <c r="I273" s="138">
        <v>675.34</v>
      </c>
      <c r="J273" s="138">
        <v>310.14</v>
      </c>
    </row>
    <row r="274" spans="1:10" ht="23.25">
      <c r="A274" s="164"/>
      <c r="B274" s="135">
        <v>23</v>
      </c>
      <c r="C274" s="157">
        <v>87.6862</v>
      </c>
      <c r="D274" s="157">
        <v>87.7942</v>
      </c>
      <c r="E274" s="237">
        <f t="shared" si="15"/>
        <v>0.10800000000000409</v>
      </c>
      <c r="F274" s="193">
        <f t="shared" si="16"/>
        <v>332.44066857513496</v>
      </c>
      <c r="G274" s="237">
        <f t="shared" si="17"/>
        <v>324.87</v>
      </c>
      <c r="H274" s="238">
        <v>41</v>
      </c>
      <c r="I274" s="138">
        <v>692.23</v>
      </c>
      <c r="J274" s="138">
        <v>367.36</v>
      </c>
    </row>
    <row r="275" spans="1:10" ht="23.25">
      <c r="A275" s="164"/>
      <c r="B275" s="135">
        <v>24</v>
      </c>
      <c r="C275" s="157">
        <v>88.0595</v>
      </c>
      <c r="D275" s="157">
        <v>88.167</v>
      </c>
      <c r="E275" s="237">
        <f t="shared" si="15"/>
        <v>0.1075000000000017</v>
      </c>
      <c r="F275" s="193">
        <f t="shared" si="16"/>
        <v>381.19215630652</v>
      </c>
      <c r="G275" s="237">
        <f t="shared" si="17"/>
        <v>282.01</v>
      </c>
      <c r="H275" s="238">
        <v>42</v>
      </c>
      <c r="I275" s="138">
        <v>799.3</v>
      </c>
      <c r="J275" s="138">
        <v>517.29</v>
      </c>
    </row>
    <row r="276" spans="1:10" ht="23.25">
      <c r="A276" s="164">
        <v>22165</v>
      </c>
      <c r="B276" s="135">
        <v>10</v>
      </c>
      <c r="C276" s="157">
        <v>85.1258</v>
      </c>
      <c r="D276" s="157">
        <v>85.1526</v>
      </c>
      <c r="E276" s="237">
        <f t="shared" si="15"/>
        <v>0.026800000000008595</v>
      </c>
      <c r="F276" s="193">
        <f t="shared" si="16"/>
        <v>91.2744363463272</v>
      </c>
      <c r="G276" s="237">
        <f t="shared" si="17"/>
        <v>293.62</v>
      </c>
      <c r="H276" s="238">
        <v>43</v>
      </c>
      <c r="I276" s="138">
        <v>840.11</v>
      </c>
      <c r="J276" s="138">
        <v>546.49</v>
      </c>
    </row>
    <row r="277" spans="1:10" ht="23.25">
      <c r="A277" s="164"/>
      <c r="B277" s="135">
        <v>11</v>
      </c>
      <c r="C277" s="157">
        <v>86.1749</v>
      </c>
      <c r="D277" s="157">
        <v>86.2017</v>
      </c>
      <c r="E277" s="237">
        <f t="shared" si="15"/>
        <v>0.026800000000008595</v>
      </c>
      <c r="F277" s="193">
        <f t="shared" si="16"/>
        <v>96.03669461767576</v>
      </c>
      <c r="G277" s="237">
        <f t="shared" si="17"/>
        <v>279.05999999999995</v>
      </c>
      <c r="H277" s="238">
        <v>44</v>
      </c>
      <c r="I277" s="138">
        <v>730.42</v>
      </c>
      <c r="J277" s="138">
        <v>451.36</v>
      </c>
    </row>
    <row r="278" spans="1:10" ht="23.25">
      <c r="A278" s="164"/>
      <c r="B278" s="135">
        <v>12</v>
      </c>
      <c r="C278" s="157">
        <v>84.8799</v>
      </c>
      <c r="D278" s="157">
        <v>84.9</v>
      </c>
      <c r="E278" s="237">
        <f t="shared" si="15"/>
        <v>0.02009999999999934</v>
      </c>
      <c r="F278" s="193">
        <f t="shared" si="16"/>
        <v>68.06867824849922</v>
      </c>
      <c r="G278" s="237">
        <f t="shared" si="17"/>
        <v>295.2900000000001</v>
      </c>
      <c r="H278" s="238">
        <v>45</v>
      </c>
      <c r="I278" s="138">
        <v>848.59</v>
      </c>
      <c r="J278" s="138">
        <v>553.3</v>
      </c>
    </row>
    <row r="279" spans="1:10" ht="23.25">
      <c r="A279" s="164">
        <v>22172</v>
      </c>
      <c r="B279" s="135">
        <v>13</v>
      </c>
      <c r="C279" s="157">
        <v>86.722</v>
      </c>
      <c r="D279" s="157">
        <v>86.7389</v>
      </c>
      <c r="E279" s="237">
        <f t="shared" si="15"/>
        <v>0.0169000000000068</v>
      </c>
      <c r="F279" s="193">
        <f t="shared" si="16"/>
        <v>52.90839646862063</v>
      </c>
      <c r="G279" s="237">
        <f t="shared" si="17"/>
        <v>319.41999999999996</v>
      </c>
      <c r="H279" s="238">
        <v>46</v>
      </c>
      <c r="I279" s="138">
        <v>687.68</v>
      </c>
      <c r="J279" s="138">
        <v>368.26</v>
      </c>
    </row>
    <row r="280" spans="1:10" ht="23.25">
      <c r="A280" s="164"/>
      <c r="B280" s="135">
        <v>14</v>
      </c>
      <c r="C280" s="157">
        <v>86.0065</v>
      </c>
      <c r="D280" s="157">
        <v>86.0243</v>
      </c>
      <c r="E280" s="237">
        <f t="shared" si="15"/>
        <v>0.017799999999994043</v>
      </c>
      <c r="F280" s="193">
        <f t="shared" si="16"/>
        <v>67.0989143546217</v>
      </c>
      <c r="G280" s="237">
        <f t="shared" si="17"/>
        <v>265.28</v>
      </c>
      <c r="H280" s="238">
        <v>47</v>
      </c>
      <c r="I280" s="138">
        <v>807.06</v>
      </c>
      <c r="J280" s="138">
        <v>541.78</v>
      </c>
    </row>
    <row r="281" spans="1:10" ht="23.25">
      <c r="A281" s="164"/>
      <c r="B281" s="135">
        <v>15</v>
      </c>
      <c r="C281" s="157">
        <v>87.0277</v>
      </c>
      <c r="D281" s="157">
        <v>87.05</v>
      </c>
      <c r="E281" s="237">
        <f t="shared" si="15"/>
        <v>0.02230000000000132</v>
      </c>
      <c r="F281" s="193">
        <f t="shared" si="16"/>
        <v>68.83140934626</v>
      </c>
      <c r="G281" s="237">
        <f t="shared" si="17"/>
        <v>323.98</v>
      </c>
      <c r="H281" s="238">
        <v>48</v>
      </c>
      <c r="I281" s="138">
        <v>694.23</v>
      </c>
      <c r="J281" s="138">
        <v>370.25</v>
      </c>
    </row>
    <row r="282" spans="1:10" ht="23.25">
      <c r="A282" s="164">
        <v>22177</v>
      </c>
      <c r="B282" s="135">
        <v>16</v>
      </c>
      <c r="C282" s="157">
        <v>86.1914</v>
      </c>
      <c r="D282" s="157">
        <v>86.2589</v>
      </c>
      <c r="E282" s="237">
        <f t="shared" si="15"/>
        <v>0.06749999999999545</v>
      </c>
      <c r="F282" s="193">
        <f t="shared" si="16"/>
        <v>183.9287174037316</v>
      </c>
      <c r="G282" s="237">
        <f t="shared" si="17"/>
        <v>366.98999999999995</v>
      </c>
      <c r="H282" s="238">
        <v>49</v>
      </c>
      <c r="I282" s="138">
        <v>706.53</v>
      </c>
      <c r="J282" s="138">
        <v>339.54</v>
      </c>
    </row>
    <row r="283" spans="1:10" ht="23.25">
      <c r="A283" s="164"/>
      <c r="B283" s="135">
        <v>17</v>
      </c>
      <c r="C283" s="157">
        <v>87.299</v>
      </c>
      <c r="D283" s="157">
        <v>87.3679</v>
      </c>
      <c r="E283" s="237">
        <f t="shared" si="15"/>
        <v>0.0688999999999993</v>
      </c>
      <c r="F283" s="193">
        <f t="shared" si="16"/>
        <v>200.95079767841835</v>
      </c>
      <c r="G283" s="237">
        <f t="shared" si="17"/>
        <v>342.87</v>
      </c>
      <c r="H283" s="238">
        <v>50</v>
      </c>
      <c r="I283" s="138">
        <v>869.93</v>
      </c>
      <c r="J283" s="138">
        <v>527.06</v>
      </c>
    </row>
    <row r="284" spans="1:10" ht="23.25">
      <c r="A284" s="164"/>
      <c r="B284" s="135">
        <v>18</v>
      </c>
      <c r="C284" s="157">
        <v>85.227</v>
      </c>
      <c r="D284" s="157">
        <v>85.2726</v>
      </c>
      <c r="E284" s="237">
        <f t="shared" si="15"/>
        <v>0.0455999999999932</v>
      </c>
      <c r="F284" s="193">
        <f t="shared" si="16"/>
        <v>145.48238897394467</v>
      </c>
      <c r="G284" s="237">
        <f t="shared" si="17"/>
        <v>313.43999999999994</v>
      </c>
      <c r="H284" s="238">
        <v>51</v>
      </c>
      <c r="I284" s="138">
        <v>832.63</v>
      </c>
      <c r="J284" s="138">
        <v>519.19</v>
      </c>
    </row>
    <row r="285" spans="1:10" ht="23.25">
      <c r="A285" s="164">
        <v>22178</v>
      </c>
      <c r="B285" s="135">
        <v>19</v>
      </c>
      <c r="C285" s="157">
        <v>88.9481</v>
      </c>
      <c r="D285" s="157">
        <v>89.0009</v>
      </c>
      <c r="E285" s="237">
        <f t="shared" si="15"/>
        <v>0.05280000000000484</v>
      </c>
      <c r="F285" s="193">
        <f t="shared" si="16"/>
        <v>156.59756206069594</v>
      </c>
      <c r="G285" s="237">
        <f t="shared" si="17"/>
        <v>337.16999999999996</v>
      </c>
      <c r="H285" s="238">
        <v>52</v>
      </c>
      <c r="I285" s="138">
        <v>695.3</v>
      </c>
      <c r="J285" s="138">
        <v>358.13</v>
      </c>
    </row>
    <row r="286" spans="1:10" ht="23.25">
      <c r="A286" s="164"/>
      <c r="B286" s="135">
        <v>20</v>
      </c>
      <c r="C286" s="157">
        <v>84.6897</v>
      </c>
      <c r="D286" s="157">
        <v>84.7273</v>
      </c>
      <c r="E286" s="237">
        <f t="shared" si="15"/>
        <v>0.037599999999997635</v>
      </c>
      <c r="F286" s="193">
        <f t="shared" si="16"/>
        <v>117.11936207325455</v>
      </c>
      <c r="G286" s="237">
        <f t="shared" si="17"/>
        <v>321.03999999999996</v>
      </c>
      <c r="H286" s="238">
        <v>53</v>
      </c>
      <c r="I286" s="138">
        <v>847.18</v>
      </c>
      <c r="J286" s="138">
        <v>526.14</v>
      </c>
    </row>
    <row r="287" spans="1:10" ht="23.25">
      <c r="A287" s="164"/>
      <c r="B287" s="135">
        <v>21</v>
      </c>
      <c r="C287" s="157">
        <v>86.3283</v>
      </c>
      <c r="D287" s="157">
        <v>86.3744</v>
      </c>
      <c r="E287" s="237">
        <f t="shared" si="15"/>
        <v>0.04609999999999559</v>
      </c>
      <c r="F287" s="193">
        <f t="shared" si="16"/>
        <v>144.20219587724233</v>
      </c>
      <c r="G287" s="237">
        <f t="shared" si="17"/>
        <v>319.68999999999994</v>
      </c>
      <c r="H287" s="238">
        <v>54</v>
      </c>
      <c r="I287" s="138">
        <v>684.68</v>
      </c>
      <c r="J287" s="138">
        <v>364.99</v>
      </c>
    </row>
    <row r="288" spans="1:10" ht="23.25">
      <c r="A288" s="164">
        <v>22194</v>
      </c>
      <c r="B288" s="135">
        <v>10</v>
      </c>
      <c r="C288" s="157">
        <v>85.0895</v>
      </c>
      <c r="D288" s="157">
        <v>85.1578</v>
      </c>
      <c r="E288" s="237">
        <f t="shared" si="15"/>
        <v>0.06829999999999359</v>
      </c>
      <c r="F288" s="193">
        <f t="shared" si="16"/>
        <v>202.27447728482372</v>
      </c>
      <c r="G288" s="237">
        <f t="shared" si="17"/>
        <v>337.66</v>
      </c>
      <c r="H288" s="238">
        <v>55</v>
      </c>
      <c r="I288" s="138">
        <v>697.22</v>
      </c>
      <c r="J288" s="138">
        <v>359.56</v>
      </c>
    </row>
    <row r="289" spans="1:10" ht="23.25">
      <c r="A289" s="164"/>
      <c r="B289" s="135">
        <v>11</v>
      </c>
      <c r="C289" s="157">
        <v>86.0865</v>
      </c>
      <c r="D289" s="157">
        <v>86.1572</v>
      </c>
      <c r="E289" s="237">
        <f t="shared" si="15"/>
        <v>0.0707000000000022</v>
      </c>
      <c r="F289" s="193">
        <f t="shared" si="16"/>
        <v>196.95787831513877</v>
      </c>
      <c r="G289" s="237">
        <f t="shared" si="17"/>
        <v>358.96</v>
      </c>
      <c r="H289" s="238">
        <v>56</v>
      </c>
      <c r="I289" s="138">
        <v>844.39</v>
      </c>
      <c r="J289" s="138">
        <v>485.43</v>
      </c>
    </row>
    <row r="290" spans="1:10" ht="23.25">
      <c r="A290" s="164"/>
      <c r="B290" s="135">
        <v>12</v>
      </c>
      <c r="C290" s="157">
        <v>84.8635</v>
      </c>
      <c r="D290" s="157">
        <v>84.9175</v>
      </c>
      <c r="E290" s="237">
        <f t="shared" si="15"/>
        <v>0.054000000000002046</v>
      </c>
      <c r="F290" s="193">
        <f t="shared" si="16"/>
        <v>143.39201784434545</v>
      </c>
      <c r="G290" s="237">
        <f t="shared" si="17"/>
        <v>376.59</v>
      </c>
      <c r="H290" s="238">
        <v>57</v>
      </c>
      <c r="I290" s="138">
        <v>709.3</v>
      </c>
      <c r="J290" s="138">
        <v>332.71</v>
      </c>
    </row>
    <row r="291" spans="1:10" ht="23.25">
      <c r="A291" s="164">
        <v>22196</v>
      </c>
      <c r="B291" s="135">
        <v>13</v>
      </c>
      <c r="C291" s="157">
        <v>86.6796</v>
      </c>
      <c r="D291" s="157">
        <v>86.831</v>
      </c>
      <c r="E291" s="237">
        <f t="shared" si="15"/>
        <v>0.15140000000000953</v>
      </c>
      <c r="F291" s="193">
        <f t="shared" si="16"/>
        <v>542.2830330599576</v>
      </c>
      <c r="G291" s="237">
        <f t="shared" si="17"/>
        <v>279.18999999999994</v>
      </c>
      <c r="H291" s="238">
        <v>58</v>
      </c>
      <c r="I291" s="138">
        <v>843.55</v>
      </c>
      <c r="J291" s="138">
        <v>564.36</v>
      </c>
    </row>
    <row r="292" spans="1:10" ht="23.25">
      <c r="A292" s="164"/>
      <c r="B292" s="135">
        <v>14</v>
      </c>
      <c r="C292" s="157">
        <v>85.9616</v>
      </c>
      <c r="D292" s="157">
        <v>86.1426</v>
      </c>
      <c r="E292" s="237">
        <f t="shared" si="15"/>
        <v>0.18099999999999739</v>
      </c>
      <c r="F292" s="193">
        <f t="shared" si="16"/>
        <v>584.0405278951869</v>
      </c>
      <c r="G292" s="237">
        <f t="shared" si="17"/>
        <v>309.91</v>
      </c>
      <c r="H292" s="238">
        <v>59</v>
      </c>
      <c r="I292" s="138">
        <v>748.86</v>
      </c>
      <c r="J292" s="138">
        <v>438.95</v>
      </c>
    </row>
    <row r="293" spans="1:10" ht="23.25">
      <c r="A293" s="164"/>
      <c r="B293" s="135">
        <v>15</v>
      </c>
      <c r="C293" s="157">
        <v>87.0175</v>
      </c>
      <c r="D293" s="157">
        <v>87.1691</v>
      </c>
      <c r="E293" s="237">
        <f t="shared" si="15"/>
        <v>0.15160000000000196</v>
      </c>
      <c r="F293" s="193">
        <f t="shared" si="16"/>
        <v>456.88797805973894</v>
      </c>
      <c r="G293" s="237">
        <f t="shared" si="17"/>
        <v>331.80999999999995</v>
      </c>
      <c r="H293" s="238">
        <v>60</v>
      </c>
      <c r="I293" s="138">
        <v>747.17</v>
      </c>
      <c r="J293" s="138">
        <v>415.36</v>
      </c>
    </row>
    <row r="294" spans="1:10" ht="23.25">
      <c r="A294" s="164">
        <v>22196</v>
      </c>
      <c r="B294" s="135">
        <v>16</v>
      </c>
      <c r="C294" s="157">
        <v>86.1645</v>
      </c>
      <c r="D294" s="157">
        <v>86.515</v>
      </c>
      <c r="E294" s="237">
        <f t="shared" si="15"/>
        <v>0.3504999999999967</v>
      </c>
      <c r="F294" s="193">
        <f t="shared" si="16"/>
        <v>1236.1135602186444</v>
      </c>
      <c r="G294" s="237">
        <f t="shared" si="17"/>
        <v>283.55000000000007</v>
      </c>
      <c r="H294" s="238">
        <v>61</v>
      </c>
      <c r="I294" s="138">
        <v>828.35</v>
      </c>
      <c r="J294" s="138">
        <v>544.8</v>
      </c>
    </row>
    <row r="295" spans="1:10" ht="23.25">
      <c r="A295" s="164"/>
      <c r="B295" s="135">
        <v>17</v>
      </c>
      <c r="C295" s="157">
        <v>87.25</v>
      </c>
      <c r="D295" s="157">
        <v>87.615</v>
      </c>
      <c r="E295" s="237">
        <f t="shared" si="15"/>
        <v>0.3649999999999949</v>
      </c>
      <c r="F295" s="193">
        <f t="shared" si="16"/>
        <v>1238.8839861516358</v>
      </c>
      <c r="G295" s="237">
        <f t="shared" si="17"/>
        <v>294.61999999999995</v>
      </c>
      <c r="H295" s="238">
        <v>62</v>
      </c>
      <c r="I295" s="138">
        <v>800.06</v>
      </c>
      <c r="J295" s="138">
        <v>505.44</v>
      </c>
    </row>
    <row r="296" spans="1:10" ht="23.25">
      <c r="A296" s="164"/>
      <c r="B296" s="135">
        <v>18</v>
      </c>
      <c r="C296" s="157">
        <v>85.168</v>
      </c>
      <c r="D296" s="157">
        <v>85.5199</v>
      </c>
      <c r="E296" s="237">
        <f t="shared" si="15"/>
        <v>0.35190000000000055</v>
      </c>
      <c r="F296" s="193">
        <f t="shared" si="16"/>
        <v>1221.6204957300583</v>
      </c>
      <c r="G296" s="237">
        <f t="shared" si="17"/>
        <v>288.05999999999995</v>
      </c>
      <c r="H296" s="238">
        <v>63</v>
      </c>
      <c r="I296" s="138">
        <v>815.77</v>
      </c>
      <c r="J296" s="138">
        <v>527.71</v>
      </c>
    </row>
    <row r="297" spans="1:10" ht="23.25">
      <c r="A297" s="164">
        <v>22230</v>
      </c>
      <c r="B297" s="135">
        <v>1</v>
      </c>
      <c r="C297" s="157">
        <v>85.4045</v>
      </c>
      <c r="D297" s="157">
        <v>85.4083</v>
      </c>
      <c r="E297" s="237">
        <f t="shared" si="15"/>
        <v>0.0037999999999982492</v>
      </c>
      <c r="F297" s="193">
        <f aca="true" t="shared" si="18" ref="F297:F341">((10^6)*E297/G297)</f>
        <v>12.731171267750769</v>
      </c>
      <c r="G297" s="237">
        <f aca="true" t="shared" si="19" ref="G297:G341">I297-J297</f>
        <v>298.47999999999996</v>
      </c>
      <c r="H297" s="238">
        <v>64</v>
      </c>
      <c r="I297" s="138">
        <v>657.92</v>
      </c>
      <c r="J297" s="138">
        <v>359.44</v>
      </c>
    </row>
    <row r="298" spans="1:10" ht="23.25">
      <c r="A298" s="164"/>
      <c r="B298" s="135">
        <v>2</v>
      </c>
      <c r="C298" s="157">
        <v>87.4668</v>
      </c>
      <c r="D298" s="157">
        <v>87.4713</v>
      </c>
      <c r="E298" s="237">
        <f t="shared" si="15"/>
        <v>0.004499999999993065</v>
      </c>
      <c r="F298" s="193">
        <f t="shared" si="18"/>
        <v>14.558866349584473</v>
      </c>
      <c r="G298" s="237">
        <f t="shared" si="19"/>
        <v>309.09000000000003</v>
      </c>
      <c r="H298" s="238">
        <v>65</v>
      </c>
      <c r="I298" s="138">
        <v>811.85</v>
      </c>
      <c r="J298" s="138">
        <v>502.76</v>
      </c>
    </row>
    <row r="299" spans="1:10" ht="23.25">
      <c r="A299" s="164"/>
      <c r="B299" s="135">
        <v>3</v>
      </c>
      <c r="C299" s="157">
        <v>85.8967</v>
      </c>
      <c r="D299" s="157">
        <v>85.8988</v>
      </c>
      <c r="E299" s="237">
        <f t="shared" si="15"/>
        <v>0.0020999999999986585</v>
      </c>
      <c r="F299" s="193">
        <f t="shared" si="18"/>
        <v>7.333170373987006</v>
      </c>
      <c r="G299" s="237">
        <f t="shared" si="19"/>
        <v>286.36999999999995</v>
      </c>
      <c r="H299" s="238">
        <v>66</v>
      </c>
      <c r="I299" s="138">
        <v>695.56</v>
      </c>
      <c r="J299" s="138">
        <v>409.19</v>
      </c>
    </row>
    <row r="300" spans="1:10" ht="23.25">
      <c r="A300" s="164">
        <v>22240</v>
      </c>
      <c r="B300" s="135">
        <v>4</v>
      </c>
      <c r="C300" s="157">
        <v>85.0366</v>
      </c>
      <c r="D300" s="157">
        <v>85.0416</v>
      </c>
      <c r="E300" s="237">
        <f t="shared" si="15"/>
        <v>0.0049999999999954525</v>
      </c>
      <c r="F300" s="193">
        <f t="shared" si="18"/>
        <v>18.051193183853044</v>
      </c>
      <c r="G300" s="237">
        <f t="shared" si="19"/>
        <v>276.9899999999999</v>
      </c>
      <c r="H300" s="238">
        <v>67</v>
      </c>
      <c r="I300" s="138">
        <v>812.06</v>
      </c>
      <c r="J300" s="138">
        <v>535.07</v>
      </c>
    </row>
    <row r="301" spans="1:10" ht="23.25">
      <c r="A301" s="164"/>
      <c r="B301" s="135">
        <v>5</v>
      </c>
      <c r="C301" s="157">
        <v>85.0289</v>
      </c>
      <c r="D301" s="157">
        <v>85.0369</v>
      </c>
      <c r="E301" s="237">
        <f t="shared" si="15"/>
        <v>0.008000000000009777</v>
      </c>
      <c r="F301" s="193">
        <f t="shared" si="18"/>
        <v>31.32954767969366</v>
      </c>
      <c r="G301" s="237">
        <f t="shared" si="19"/>
        <v>255.35000000000002</v>
      </c>
      <c r="H301" s="238">
        <v>68</v>
      </c>
      <c r="I301" s="138">
        <v>806.88</v>
      </c>
      <c r="J301" s="138">
        <v>551.53</v>
      </c>
    </row>
    <row r="302" spans="1:10" ht="23.25">
      <c r="A302" s="164"/>
      <c r="B302" s="135">
        <v>6</v>
      </c>
      <c r="C302" s="157">
        <v>87.4124</v>
      </c>
      <c r="D302" s="157">
        <v>87.4176</v>
      </c>
      <c r="E302" s="237">
        <f t="shared" si="15"/>
        <v>0.005199999999987881</v>
      </c>
      <c r="F302" s="193">
        <f t="shared" si="18"/>
        <v>19.035765274326902</v>
      </c>
      <c r="G302" s="237">
        <f t="shared" si="19"/>
        <v>273.1700000000001</v>
      </c>
      <c r="H302" s="238">
        <v>69</v>
      </c>
      <c r="I302" s="138">
        <v>800.45</v>
      </c>
      <c r="J302" s="138">
        <v>527.28</v>
      </c>
    </row>
    <row r="303" spans="1:10" ht="23.25">
      <c r="A303" s="164">
        <v>22248</v>
      </c>
      <c r="B303" s="135">
        <v>7</v>
      </c>
      <c r="C303" s="157">
        <v>86.452</v>
      </c>
      <c r="D303" s="157">
        <v>86.4567</v>
      </c>
      <c r="E303" s="237">
        <f t="shared" si="15"/>
        <v>0.004699999999999704</v>
      </c>
      <c r="F303" s="193">
        <f t="shared" si="18"/>
        <v>15.156401160914879</v>
      </c>
      <c r="G303" s="237">
        <f t="shared" si="19"/>
        <v>310.1</v>
      </c>
      <c r="H303" s="238">
        <v>70</v>
      </c>
      <c r="I303" s="138">
        <v>685</v>
      </c>
      <c r="J303" s="138">
        <v>374.9</v>
      </c>
    </row>
    <row r="304" spans="1:10" ht="23.25">
      <c r="A304" s="164"/>
      <c r="B304" s="135">
        <v>8</v>
      </c>
      <c r="C304" s="157">
        <v>84.7715</v>
      </c>
      <c r="D304" s="157">
        <v>84.7729</v>
      </c>
      <c r="E304" s="237">
        <f t="shared" si="15"/>
        <v>0.0014000000000038426</v>
      </c>
      <c r="F304" s="193">
        <f t="shared" si="18"/>
        <v>4.927842309059636</v>
      </c>
      <c r="G304" s="237">
        <f t="shared" si="19"/>
        <v>284.1</v>
      </c>
      <c r="H304" s="238">
        <v>71</v>
      </c>
      <c r="I304" s="138">
        <v>758.11</v>
      </c>
      <c r="J304" s="138">
        <v>474.01</v>
      </c>
    </row>
    <row r="305" spans="1:10" ht="23.25">
      <c r="A305" s="164"/>
      <c r="B305" s="135">
        <v>9</v>
      </c>
      <c r="C305" s="157">
        <v>87.6784</v>
      </c>
      <c r="D305" s="157">
        <v>87.6887</v>
      </c>
      <c r="E305" s="237">
        <f t="shared" si="15"/>
        <v>0.010300000000000864</v>
      </c>
      <c r="F305" s="193">
        <f t="shared" si="18"/>
        <v>35.3793837804447</v>
      </c>
      <c r="G305" s="237">
        <f t="shared" si="19"/>
        <v>291.13</v>
      </c>
      <c r="H305" s="238">
        <v>72</v>
      </c>
      <c r="I305" s="138">
        <v>671.99</v>
      </c>
      <c r="J305" s="138">
        <v>380.86</v>
      </c>
    </row>
    <row r="306" spans="1:10" ht="23.25">
      <c r="A306" s="164">
        <v>22257</v>
      </c>
      <c r="B306" s="135">
        <v>10</v>
      </c>
      <c r="C306" s="157">
        <v>85.1035</v>
      </c>
      <c r="D306" s="157">
        <v>85.1103</v>
      </c>
      <c r="E306" s="237">
        <f t="shared" si="15"/>
        <v>0.006799999999998363</v>
      </c>
      <c r="F306" s="193">
        <f t="shared" si="18"/>
        <v>30.38970325347856</v>
      </c>
      <c r="G306" s="237">
        <f t="shared" si="19"/>
        <v>223.76</v>
      </c>
      <c r="H306" s="238">
        <v>73</v>
      </c>
      <c r="I306" s="138">
        <v>750.73</v>
      </c>
      <c r="J306" s="138">
        <v>526.97</v>
      </c>
    </row>
    <row r="307" spans="1:10" ht="23.25">
      <c r="A307" s="164"/>
      <c r="B307" s="135">
        <v>11</v>
      </c>
      <c r="C307" s="157">
        <v>86.0856</v>
      </c>
      <c r="D307" s="157">
        <v>86.0928</v>
      </c>
      <c r="E307" s="237">
        <f t="shared" si="15"/>
        <v>0.007199999999997431</v>
      </c>
      <c r="F307" s="193">
        <f t="shared" si="18"/>
        <v>23.85923053980658</v>
      </c>
      <c r="G307" s="237">
        <f t="shared" si="19"/>
        <v>301.77</v>
      </c>
      <c r="H307" s="238">
        <v>74</v>
      </c>
      <c r="I307" s="138">
        <v>652.91</v>
      </c>
      <c r="J307" s="138">
        <v>351.14</v>
      </c>
    </row>
    <row r="308" spans="1:10" ht="23.25">
      <c r="A308" s="164"/>
      <c r="B308" s="135">
        <v>12</v>
      </c>
      <c r="C308" s="157">
        <v>84.8354</v>
      </c>
      <c r="D308" s="157">
        <v>84.843</v>
      </c>
      <c r="E308" s="237">
        <f t="shared" si="15"/>
        <v>0.0075999999999964984</v>
      </c>
      <c r="F308" s="193">
        <f t="shared" si="18"/>
        <v>27.084818246601916</v>
      </c>
      <c r="G308" s="237">
        <f t="shared" si="19"/>
        <v>280.6</v>
      </c>
      <c r="H308" s="238">
        <v>75</v>
      </c>
      <c r="I308" s="138">
        <v>645.58</v>
      </c>
      <c r="J308" s="138">
        <v>364.98</v>
      </c>
    </row>
    <row r="309" spans="1:10" ht="23.25">
      <c r="A309" s="164">
        <v>22270</v>
      </c>
      <c r="B309" s="135">
        <v>13</v>
      </c>
      <c r="C309" s="157">
        <v>86.6547</v>
      </c>
      <c r="D309" s="157">
        <v>86.6612</v>
      </c>
      <c r="E309" s="237">
        <f t="shared" si="15"/>
        <v>0.006499999999988404</v>
      </c>
      <c r="F309" s="193">
        <f t="shared" si="18"/>
        <v>17.903869990327514</v>
      </c>
      <c r="G309" s="237">
        <f t="shared" si="19"/>
        <v>363.04999999999995</v>
      </c>
      <c r="H309" s="238">
        <v>76</v>
      </c>
      <c r="I309" s="138">
        <v>667.9</v>
      </c>
      <c r="J309" s="138">
        <v>304.85</v>
      </c>
    </row>
    <row r="310" spans="1:10" ht="23.25">
      <c r="A310" s="164"/>
      <c r="B310" s="135">
        <v>14</v>
      </c>
      <c r="C310" s="157">
        <v>85.9357</v>
      </c>
      <c r="D310" s="157">
        <v>85.9438</v>
      </c>
      <c r="E310" s="237">
        <f t="shared" si="15"/>
        <v>0.008099999999998886</v>
      </c>
      <c r="F310" s="193">
        <f t="shared" si="18"/>
        <v>32.736531544270655</v>
      </c>
      <c r="G310" s="237">
        <f t="shared" si="19"/>
        <v>247.42999999999995</v>
      </c>
      <c r="H310" s="238">
        <v>77</v>
      </c>
      <c r="I310" s="138">
        <v>724.3</v>
      </c>
      <c r="J310" s="138">
        <v>476.87</v>
      </c>
    </row>
    <row r="311" spans="1:10" ht="23.25">
      <c r="A311" s="164"/>
      <c r="B311" s="135">
        <v>15</v>
      </c>
      <c r="C311" s="157">
        <v>86.9757</v>
      </c>
      <c r="D311" s="157">
        <v>86.9833</v>
      </c>
      <c r="E311" s="237">
        <f t="shared" si="15"/>
        <v>0.0075999999999964984</v>
      </c>
      <c r="F311" s="193">
        <f t="shared" si="18"/>
        <v>28.694404591091512</v>
      </c>
      <c r="G311" s="237">
        <f t="shared" si="19"/>
        <v>264.86</v>
      </c>
      <c r="H311" s="238">
        <v>78</v>
      </c>
      <c r="I311" s="138">
        <v>811.36</v>
      </c>
      <c r="J311" s="138">
        <v>546.5</v>
      </c>
    </row>
    <row r="312" spans="1:10" ht="23.25">
      <c r="A312" s="164">
        <v>22277</v>
      </c>
      <c r="B312" s="135">
        <v>16</v>
      </c>
      <c r="C312" s="157">
        <v>86.1404</v>
      </c>
      <c r="D312" s="157">
        <v>86.1436</v>
      </c>
      <c r="E312" s="237">
        <f t="shared" si="15"/>
        <v>0.003200000000006753</v>
      </c>
      <c r="F312" s="193">
        <f t="shared" si="18"/>
        <v>13.525508263268746</v>
      </c>
      <c r="G312" s="237">
        <f t="shared" si="19"/>
        <v>236.59000000000003</v>
      </c>
      <c r="H312" s="238">
        <v>79</v>
      </c>
      <c r="I312" s="138">
        <v>672.71</v>
      </c>
      <c r="J312" s="138">
        <v>436.12</v>
      </c>
    </row>
    <row r="313" spans="1:10" ht="23.25">
      <c r="A313" s="164"/>
      <c r="B313" s="135">
        <v>17</v>
      </c>
      <c r="C313" s="157">
        <v>87.2165</v>
      </c>
      <c r="D313" s="157">
        <v>87.2297</v>
      </c>
      <c r="E313" s="237">
        <f t="shared" si="15"/>
        <v>0.013199999999997658</v>
      </c>
      <c r="F313" s="193">
        <f t="shared" si="18"/>
        <v>48.742660906161724</v>
      </c>
      <c r="G313" s="237">
        <f t="shared" si="19"/>
        <v>270.81</v>
      </c>
      <c r="H313" s="238">
        <v>80</v>
      </c>
      <c r="I313" s="138">
        <v>755.9</v>
      </c>
      <c r="J313" s="138">
        <v>485.09</v>
      </c>
    </row>
    <row r="314" spans="1:10" ht="23.25">
      <c r="A314" s="164"/>
      <c r="B314" s="135">
        <v>18</v>
      </c>
      <c r="C314" s="157">
        <v>85.1554</v>
      </c>
      <c r="D314" s="157">
        <v>85.161</v>
      </c>
      <c r="E314" s="237">
        <f t="shared" si="15"/>
        <v>0.00560000000000116</v>
      </c>
      <c r="F314" s="193">
        <f t="shared" si="18"/>
        <v>15.871666241536037</v>
      </c>
      <c r="G314" s="237">
        <f t="shared" si="19"/>
        <v>352.83</v>
      </c>
      <c r="H314" s="238">
        <v>81</v>
      </c>
      <c r="I314" s="138">
        <v>699.99</v>
      </c>
      <c r="J314" s="138">
        <v>347.16</v>
      </c>
    </row>
    <row r="315" spans="1:10" ht="23.25">
      <c r="A315" s="164">
        <v>22288</v>
      </c>
      <c r="B315" s="135">
        <v>10</v>
      </c>
      <c r="C315" s="157">
        <v>85.1213</v>
      </c>
      <c r="D315" s="157">
        <v>85.1258</v>
      </c>
      <c r="E315" s="237">
        <f t="shared" si="15"/>
        <v>0.004499999999993065</v>
      </c>
      <c r="F315" s="193">
        <f t="shared" si="18"/>
        <v>13.13638486686439</v>
      </c>
      <c r="G315" s="237">
        <f t="shared" si="19"/>
        <v>342.56</v>
      </c>
      <c r="H315" s="238">
        <v>82</v>
      </c>
      <c r="I315" s="138">
        <v>662.48</v>
      </c>
      <c r="J315" s="138">
        <v>319.92</v>
      </c>
    </row>
    <row r="316" spans="1:10" ht="23.25">
      <c r="A316" s="164"/>
      <c r="B316" s="135">
        <v>11</v>
      </c>
      <c r="C316" s="157">
        <v>86.1274</v>
      </c>
      <c r="D316" s="157">
        <v>86.1324</v>
      </c>
      <c r="E316" s="237">
        <f t="shared" si="15"/>
        <v>0.005000000000009663</v>
      </c>
      <c r="F316" s="193">
        <f t="shared" si="18"/>
        <v>16.992353440984413</v>
      </c>
      <c r="G316" s="237">
        <f t="shared" si="19"/>
        <v>294.25</v>
      </c>
      <c r="H316" s="238">
        <v>83</v>
      </c>
      <c r="I316" s="138">
        <v>835.13</v>
      </c>
      <c r="J316" s="138">
        <v>540.88</v>
      </c>
    </row>
    <row r="317" spans="1:10" ht="23.25">
      <c r="A317" s="164"/>
      <c r="B317" s="135">
        <v>12</v>
      </c>
      <c r="C317" s="157">
        <v>84.8957</v>
      </c>
      <c r="D317" s="157">
        <v>84.8987</v>
      </c>
      <c r="E317" s="237">
        <f t="shared" si="15"/>
        <v>0.0030000000000001137</v>
      </c>
      <c r="F317" s="193">
        <f t="shared" si="18"/>
        <v>9.734570705432262</v>
      </c>
      <c r="G317" s="237">
        <f t="shared" si="19"/>
        <v>308.17999999999995</v>
      </c>
      <c r="H317" s="238">
        <v>84</v>
      </c>
      <c r="I317" s="138">
        <v>863.5</v>
      </c>
      <c r="J317" s="138">
        <v>555.32</v>
      </c>
    </row>
    <row r="318" spans="1:10" ht="23.25">
      <c r="A318" s="164">
        <v>22299</v>
      </c>
      <c r="B318" s="135">
        <v>13</v>
      </c>
      <c r="C318" s="157">
        <v>86.7742</v>
      </c>
      <c r="D318" s="157">
        <v>86.7759</v>
      </c>
      <c r="E318" s="237">
        <f t="shared" si="15"/>
        <v>0.0016999999999995907</v>
      </c>
      <c r="F318" s="193">
        <f t="shared" si="18"/>
        <v>5.179610615153684</v>
      </c>
      <c r="G318" s="237">
        <f t="shared" si="19"/>
        <v>328.21000000000004</v>
      </c>
      <c r="H318" s="238">
        <v>85</v>
      </c>
      <c r="I318" s="138">
        <v>848.12</v>
      </c>
      <c r="J318" s="138">
        <v>519.91</v>
      </c>
    </row>
    <row r="319" spans="1:10" ht="23.25">
      <c r="A319" s="164"/>
      <c r="B319" s="135">
        <v>14</v>
      </c>
      <c r="C319" s="157">
        <v>85.9787</v>
      </c>
      <c r="D319" s="157">
        <v>85.9813</v>
      </c>
      <c r="E319" s="237">
        <f t="shared" si="15"/>
        <v>0.002600000000001046</v>
      </c>
      <c r="F319" s="193">
        <f t="shared" si="18"/>
        <v>7.027786787763667</v>
      </c>
      <c r="G319" s="237">
        <f t="shared" si="19"/>
        <v>369.96</v>
      </c>
      <c r="H319" s="238">
        <v>86</v>
      </c>
      <c r="I319" s="138">
        <v>739.65</v>
      </c>
      <c r="J319" s="138">
        <v>369.69</v>
      </c>
    </row>
    <row r="320" spans="1:10" ht="23.25">
      <c r="A320" s="164"/>
      <c r="B320" s="135">
        <v>15</v>
      </c>
      <c r="C320" s="157">
        <v>87.0425</v>
      </c>
      <c r="D320" s="157">
        <v>87.0487</v>
      </c>
      <c r="E320" s="237">
        <f t="shared" si="15"/>
        <v>0.006199999999992656</v>
      </c>
      <c r="F320" s="193">
        <f t="shared" si="18"/>
        <v>17.407906558829335</v>
      </c>
      <c r="G320" s="237">
        <f t="shared" si="19"/>
        <v>356.15999999999997</v>
      </c>
      <c r="H320" s="238">
        <v>87</v>
      </c>
      <c r="I320" s="138">
        <v>723.56</v>
      </c>
      <c r="J320" s="138">
        <v>367.4</v>
      </c>
    </row>
    <row r="321" spans="1:10" ht="23.25">
      <c r="A321" s="164">
        <v>22305</v>
      </c>
      <c r="B321" s="135">
        <v>16</v>
      </c>
      <c r="C321" s="157">
        <v>86.176</v>
      </c>
      <c r="D321" s="157">
        <v>86.1785</v>
      </c>
      <c r="E321" s="237">
        <f t="shared" si="15"/>
        <v>0.0024999999999977263</v>
      </c>
      <c r="F321" s="193">
        <f t="shared" si="18"/>
        <v>8.341953351789268</v>
      </c>
      <c r="G321" s="237">
        <f t="shared" si="19"/>
        <v>299.69000000000005</v>
      </c>
      <c r="H321" s="238">
        <v>88</v>
      </c>
      <c r="I321" s="138">
        <v>642.21</v>
      </c>
      <c r="J321" s="138">
        <v>342.52</v>
      </c>
    </row>
    <row r="322" spans="1:10" ht="23.25">
      <c r="A322" s="164"/>
      <c r="B322" s="135">
        <v>17</v>
      </c>
      <c r="C322" s="157">
        <v>87.2664</v>
      </c>
      <c r="D322" s="157">
        <v>87.2671</v>
      </c>
      <c r="E322" s="237">
        <f t="shared" si="15"/>
        <v>0.0006999999999948159</v>
      </c>
      <c r="F322" s="193">
        <f t="shared" si="18"/>
        <v>2.633063757738634</v>
      </c>
      <c r="G322" s="237">
        <f t="shared" si="19"/>
        <v>265.85</v>
      </c>
      <c r="H322" s="238">
        <v>89</v>
      </c>
      <c r="I322" s="138">
        <v>774.33</v>
      </c>
      <c r="J322" s="138">
        <v>508.48</v>
      </c>
    </row>
    <row r="323" spans="1:10" ht="23.25">
      <c r="A323" s="164"/>
      <c r="B323" s="135">
        <v>18</v>
      </c>
      <c r="C323" s="157">
        <v>85.1808</v>
      </c>
      <c r="D323" s="157">
        <v>85.1831</v>
      </c>
      <c r="E323" s="237">
        <f t="shared" si="15"/>
        <v>0.002299999999991087</v>
      </c>
      <c r="F323" s="193">
        <f t="shared" si="18"/>
        <v>7.778942740186988</v>
      </c>
      <c r="G323" s="237">
        <f t="shared" si="19"/>
        <v>295.67</v>
      </c>
      <c r="H323" s="238">
        <v>90</v>
      </c>
      <c r="I323" s="138">
        <v>806.75</v>
      </c>
      <c r="J323" s="138">
        <v>511.08</v>
      </c>
    </row>
    <row r="324" spans="1:10" ht="23.25">
      <c r="A324" s="164">
        <v>22319</v>
      </c>
      <c r="B324" s="135">
        <v>10</v>
      </c>
      <c r="C324" s="157">
        <v>85.059</v>
      </c>
      <c r="D324" s="157">
        <v>85.0622</v>
      </c>
      <c r="E324" s="237">
        <f t="shared" si="15"/>
        <v>0.003200000000006753</v>
      </c>
      <c r="F324" s="193">
        <f t="shared" si="18"/>
        <v>10.899182561330901</v>
      </c>
      <c r="G324" s="237">
        <f t="shared" si="19"/>
        <v>293.6</v>
      </c>
      <c r="H324" s="238">
        <v>91</v>
      </c>
      <c r="I324" s="139">
        <v>823.38</v>
      </c>
      <c r="J324" s="138">
        <v>529.78</v>
      </c>
    </row>
    <row r="325" spans="1:10" ht="23.25">
      <c r="A325" s="164"/>
      <c r="B325" s="135">
        <v>11</v>
      </c>
      <c r="C325" s="157">
        <v>86.088</v>
      </c>
      <c r="D325" s="157">
        <v>86.0931</v>
      </c>
      <c r="E325" s="237">
        <f t="shared" si="15"/>
        <v>0.005100000000012983</v>
      </c>
      <c r="F325" s="193">
        <f t="shared" si="18"/>
        <v>18.570440228718578</v>
      </c>
      <c r="G325" s="237">
        <f t="shared" si="19"/>
        <v>274.63</v>
      </c>
      <c r="H325" s="238">
        <v>92</v>
      </c>
      <c r="I325" s="138">
        <v>841.17</v>
      </c>
      <c r="J325" s="138">
        <v>566.54</v>
      </c>
    </row>
    <row r="326" spans="1:10" ht="23.25">
      <c r="A326" s="164"/>
      <c r="B326" s="135">
        <v>12</v>
      </c>
      <c r="C326" s="157">
        <v>84.8165</v>
      </c>
      <c r="D326" s="157">
        <v>84.8189</v>
      </c>
      <c r="E326" s="237">
        <f t="shared" si="15"/>
        <v>0.0023999999999944066</v>
      </c>
      <c r="F326" s="193">
        <f t="shared" si="18"/>
        <v>7.12102780166278</v>
      </c>
      <c r="G326" s="237">
        <f t="shared" si="19"/>
        <v>337.03</v>
      </c>
      <c r="H326" s="238">
        <v>93</v>
      </c>
      <c r="I326" s="138">
        <v>705.18</v>
      </c>
      <c r="J326" s="138">
        <v>368.15</v>
      </c>
    </row>
    <row r="327" spans="1:10" ht="23.25">
      <c r="A327" s="164">
        <v>22325</v>
      </c>
      <c r="B327" s="135">
        <v>13</v>
      </c>
      <c r="C327" s="157">
        <v>86.7091</v>
      </c>
      <c r="D327" s="157">
        <v>86.7127</v>
      </c>
      <c r="E327" s="237">
        <f t="shared" si="15"/>
        <v>0.00359999999999161</v>
      </c>
      <c r="F327" s="193">
        <f t="shared" si="18"/>
        <v>11.33715437422564</v>
      </c>
      <c r="G327" s="237">
        <f t="shared" si="19"/>
        <v>317.54</v>
      </c>
      <c r="H327" s="238">
        <v>94</v>
      </c>
      <c r="I327" s="138">
        <v>689.59</v>
      </c>
      <c r="J327" s="138">
        <v>372.05</v>
      </c>
    </row>
    <row r="328" spans="1:10" ht="23.25">
      <c r="A328" s="164"/>
      <c r="B328" s="135">
        <v>14</v>
      </c>
      <c r="C328" s="157">
        <v>85.9224</v>
      </c>
      <c r="D328" s="157">
        <v>85.9224</v>
      </c>
      <c r="E328" s="237">
        <f t="shared" si="15"/>
        <v>0</v>
      </c>
      <c r="F328" s="193">
        <f t="shared" si="18"/>
        <v>0</v>
      </c>
      <c r="G328" s="237">
        <f t="shared" si="19"/>
        <v>286.9100000000001</v>
      </c>
      <c r="H328" s="238">
        <v>95</v>
      </c>
      <c r="I328" s="138">
        <v>827.33</v>
      </c>
      <c r="J328" s="138">
        <v>540.42</v>
      </c>
    </row>
    <row r="329" spans="1:13" ht="23.25">
      <c r="A329" s="164"/>
      <c r="B329" s="135">
        <v>15</v>
      </c>
      <c r="C329" s="157">
        <v>86.989</v>
      </c>
      <c r="D329" s="157">
        <v>86.989</v>
      </c>
      <c r="E329" s="237">
        <f t="shared" si="15"/>
        <v>0</v>
      </c>
      <c r="F329" s="193">
        <f t="shared" si="18"/>
        <v>0</v>
      </c>
      <c r="G329" s="237">
        <f t="shared" si="19"/>
        <v>295.53</v>
      </c>
      <c r="H329" s="238">
        <v>96</v>
      </c>
      <c r="I329" s="138">
        <v>847.93</v>
      </c>
      <c r="J329" s="138">
        <v>552.4</v>
      </c>
      <c r="M329" s="244"/>
    </row>
    <row r="330" spans="1:10" ht="23.25">
      <c r="A330" s="164">
        <v>22333</v>
      </c>
      <c r="B330" s="135">
        <v>16</v>
      </c>
      <c r="C330" s="157">
        <v>86.0934</v>
      </c>
      <c r="D330" s="157">
        <v>86.0939</v>
      </c>
      <c r="E330" s="237">
        <f t="shared" si="15"/>
        <v>0.0005000000000023874</v>
      </c>
      <c r="F330" s="193">
        <f t="shared" si="18"/>
        <v>1.7503325631953626</v>
      </c>
      <c r="G330" s="237">
        <f t="shared" si="19"/>
        <v>285.6600000000001</v>
      </c>
      <c r="H330" s="238">
        <v>97</v>
      </c>
      <c r="I330" s="138">
        <v>820.08</v>
      </c>
      <c r="J330" s="138">
        <v>534.42</v>
      </c>
    </row>
    <row r="331" spans="1:10" ht="23.25">
      <c r="A331" s="164"/>
      <c r="B331" s="135">
        <v>17</v>
      </c>
      <c r="C331" s="157">
        <v>87.194</v>
      </c>
      <c r="D331" s="157">
        <v>87.1985</v>
      </c>
      <c r="E331" s="237">
        <f t="shared" si="15"/>
        <v>0.004499999999993065</v>
      </c>
      <c r="F331" s="193">
        <f t="shared" si="18"/>
        <v>13.180247202838336</v>
      </c>
      <c r="G331" s="237">
        <f t="shared" si="19"/>
        <v>341.42</v>
      </c>
      <c r="H331" s="238">
        <v>98</v>
      </c>
      <c r="I331" s="138">
        <v>708.86</v>
      </c>
      <c r="J331" s="138">
        <v>367.44</v>
      </c>
    </row>
    <row r="332" spans="1:10" ht="23.25">
      <c r="A332" s="164"/>
      <c r="B332" s="135">
        <v>18</v>
      </c>
      <c r="C332" s="157">
        <v>85.0786</v>
      </c>
      <c r="D332" s="157">
        <v>85.082</v>
      </c>
      <c r="E332" s="237">
        <f t="shared" si="15"/>
        <v>0.0033999999999991815</v>
      </c>
      <c r="F332" s="193">
        <f t="shared" si="18"/>
        <v>11.141331061372941</v>
      </c>
      <c r="G332" s="237">
        <f t="shared" si="19"/>
        <v>305.1700000000001</v>
      </c>
      <c r="H332" s="238">
        <v>99</v>
      </c>
      <c r="I332" s="138">
        <v>739.94</v>
      </c>
      <c r="J332" s="138">
        <v>434.77</v>
      </c>
    </row>
    <row r="333" spans="1:10" ht="23.25">
      <c r="A333" s="164">
        <v>22348</v>
      </c>
      <c r="B333" s="135">
        <v>10</v>
      </c>
      <c r="C333" s="157">
        <v>85.0735</v>
      </c>
      <c r="D333" s="157">
        <v>85.0762</v>
      </c>
      <c r="E333" s="237">
        <f t="shared" si="15"/>
        <v>0.0027000000000043656</v>
      </c>
      <c r="F333" s="193">
        <f t="shared" si="18"/>
        <v>9.032819243265083</v>
      </c>
      <c r="G333" s="237">
        <f t="shared" si="19"/>
        <v>298.90999999999997</v>
      </c>
      <c r="H333" s="238">
        <v>100</v>
      </c>
      <c r="I333" s="138">
        <v>841.02</v>
      </c>
      <c r="J333" s="138">
        <v>542.11</v>
      </c>
    </row>
    <row r="334" spans="1:10" ht="23.25">
      <c r="A334" s="164"/>
      <c r="B334" s="135">
        <v>11</v>
      </c>
      <c r="C334" s="157">
        <v>86.0891</v>
      </c>
      <c r="D334" s="157">
        <v>86.0947</v>
      </c>
      <c r="E334" s="237">
        <f t="shared" si="15"/>
        <v>0.00560000000000116</v>
      </c>
      <c r="F334" s="193">
        <f t="shared" si="18"/>
        <v>14.514164269240753</v>
      </c>
      <c r="G334" s="237">
        <f t="shared" si="19"/>
        <v>385.83</v>
      </c>
      <c r="H334" s="238">
        <v>101</v>
      </c>
      <c r="I334" s="138">
        <v>675.67</v>
      </c>
      <c r="J334" s="138">
        <v>289.84</v>
      </c>
    </row>
    <row r="335" spans="1:10" ht="23.25">
      <c r="A335" s="164"/>
      <c r="B335" s="135">
        <v>12</v>
      </c>
      <c r="C335" s="157">
        <v>84.8072</v>
      </c>
      <c r="D335" s="157">
        <v>84.8076</v>
      </c>
      <c r="E335" s="237">
        <f t="shared" si="15"/>
        <v>0.00039999999999906777</v>
      </c>
      <c r="F335" s="193">
        <f t="shared" si="18"/>
        <v>1.0528532322569695</v>
      </c>
      <c r="G335" s="237">
        <f t="shared" si="19"/>
        <v>379.91999999999996</v>
      </c>
      <c r="H335" s="238">
        <v>102</v>
      </c>
      <c r="I335" s="138">
        <v>729.29</v>
      </c>
      <c r="J335" s="138">
        <v>349.37</v>
      </c>
    </row>
    <row r="336" spans="1:10" ht="23.25">
      <c r="A336" s="164">
        <v>22355</v>
      </c>
      <c r="B336" s="135">
        <v>13</v>
      </c>
      <c r="C336" s="157">
        <v>86.7231</v>
      </c>
      <c r="D336" s="157">
        <v>86.7232</v>
      </c>
      <c r="E336" s="237">
        <f t="shared" si="15"/>
        <v>0.00010000000000331966</v>
      </c>
      <c r="F336" s="193">
        <f t="shared" si="18"/>
        <v>0.2742957456820903</v>
      </c>
      <c r="G336" s="237">
        <f t="shared" si="19"/>
        <v>364.57</v>
      </c>
      <c r="H336" s="238">
        <v>103</v>
      </c>
      <c r="I336" s="138">
        <v>731.99</v>
      </c>
      <c r="J336" s="138">
        <v>367.42</v>
      </c>
    </row>
    <row r="337" spans="1:10" ht="23.25">
      <c r="A337" s="164"/>
      <c r="B337" s="135">
        <v>14</v>
      </c>
      <c r="C337" s="157">
        <v>85.9383</v>
      </c>
      <c r="D337" s="157">
        <v>85.9422</v>
      </c>
      <c r="E337" s="237">
        <f t="shared" si="15"/>
        <v>0.003900000000001569</v>
      </c>
      <c r="F337" s="193">
        <f t="shared" si="18"/>
        <v>12.880214009714884</v>
      </c>
      <c r="G337" s="237">
        <f t="shared" si="19"/>
        <v>302.78999999999996</v>
      </c>
      <c r="H337" s="238">
        <v>104</v>
      </c>
      <c r="I337" s="138">
        <v>852.43</v>
      </c>
      <c r="J337" s="138">
        <v>549.64</v>
      </c>
    </row>
    <row r="338" spans="1:10" ht="23.25">
      <c r="A338" s="164"/>
      <c r="B338" s="135">
        <v>15</v>
      </c>
      <c r="C338" s="157">
        <v>86.9906</v>
      </c>
      <c r="D338" s="157">
        <v>86.9906</v>
      </c>
      <c r="E338" s="237">
        <f t="shared" si="15"/>
        <v>0</v>
      </c>
      <c r="F338" s="193">
        <f t="shared" si="18"/>
        <v>0</v>
      </c>
      <c r="G338" s="237">
        <f t="shared" si="19"/>
        <v>333.07000000000005</v>
      </c>
      <c r="H338" s="238">
        <v>105</v>
      </c>
      <c r="I338" s="138">
        <v>681.58</v>
      </c>
      <c r="J338" s="138">
        <v>348.51</v>
      </c>
    </row>
    <row r="339" spans="1:10" ht="23.25">
      <c r="A339" s="164">
        <v>22361</v>
      </c>
      <c r="B339" s="135">
        <v>16</v>
      </c>
      <c r="C339" s="157">
        <v>86.1325</v>
      </c>
      <c r="D339" s="157">
        <v>86.1355</v>
      </c>
      <c r="E339" s="237">
        <f t="shared" si="15"/>
        <v>0.0030000000000001137</v>
      </c>
      <c r="F339" s="193">
        <f t="shared" si="18"/>
        <v>9.664948453608611</v>
      </c>
      <c r="G339" s="237">
        <f t="shared" si="19"/>
        <v>310.4000000000001</v>
      </c>
      <c r="H339" s="238">
        <v>106</v>
      </c>
      <c r="I339" s="138">
        <v>851.44</v>
      </c>
      <c r="J339" s="138">
        <v>541.04</v>
      </c>
    </row>
    <row r="340" spans="1:10" ht="23.25">
      <c r="A340" s="164"/>
      <c r="B340" s="135">
        <v>17</v>
      </c>
      <c r="C340" s="157">
        <v>87.1921</v>
      </c>
      <c r="D340" s="157">
        <v>87.1935</v>
      </c>
      <c r="E340" s="237">
        <f t="shared" si="15"/>
        <v>0.0014000000000038426</v>
      </c>
      <c r="F340" s="193">
        <f t="shared" si="18"/>
        <v>5.113408086503681</v>
      </c>
      <c r="G340" s="237">
        <f t="shared" si="19"/>
        <v>273.78999999999996</v>
      </c>
      <c r="H340" s="238">
        <v>107</v>
      </c>
      <c r="I340" s="138">
        <v>796.88</v>
      </c>
      <c r="J340" s="138">
        <v>523.09</v>
      </c>
    </row>
    <row r="341" spans="1:10" ht="23.25">
      <c r="A341" s="164"/>
      <c r="B341" s="135">
        <v>18</v>
      </c>
      <c r="C341" s="157">
        <v>85.1338</v>
      </c>
      <c r="D341" s="157">
        <v>85.1358</v>
      </c>
      <c r="E341" s="237">
        <f t="shared" si="15"/>
        <v>0.0020000000000095497</v>
      </c>
      <c r="F341" s="193">
        <f t="shared" si="18"/>
        <v>8.076892011992365</v>
      </c>
      <c r="G341" s="237">
        <f t="shared" si="19"/>
        <v>247.62</v>
      </c>
      <c r="H341" s="238">
        <v>108</v>
      </c>
      <c r="I341" s="138">
        <v>656.02</v>
      </c>
      <c r="J341" s="138">
        <v>408.4</v>
      </c>
    </row>
    <row r="342" spans="1:10" ht="23.25">
      <c r="A342" s="164"/>
      <c r="B342" s="135"/>
      <c r="C342" s="157"/>
      <c r="D342" s="157"/>
      <c r="E342" s="237"/>
      <c r="F342" s="237"/>
      <c r="G342" s="237"/>
      <c r="H342" s="238"/>
      <c r="I342" s="138"/>
      <c r="J342" s="138"/>
    </row>
    <row r="343" spans="1:10" ht="23.25">
      <c r="A343" s="164"/>
      <c r="B343" s="135"/>
      <c r="C343" s="157"/>
      <c r="D343" s="157"/>
      <c r="E343" s="237"/>
      <c r="F343" s="237"/>
      <c r="G343" s="237"/>
      <c r="H343" s="238"/>
      <c r="I343" s="138"/>
      <c r="J343" s="138"/>
    </row>
    <row r="344" spans="1:10" ht="23.25">
      <c r="A344" s="164"/>
      <c r="B344" s="135"/>
      <c r="C344" s="157"/>
      <c r="D344" s="157"/>
      <c r="E344" s="237"/>
      <c r="F344" s="237"/>
      <c r="G344" s="237"/>
      <c r="H344" s="238"/>
      <c r="I344" s="138"/>
      <c r="J344" s="138"/>
    </row>
    <row r="345" spans="1:10" ht="23.25">
      <c r="A345" s="164"/>
      <c r="B345" s="135"/>
      <c r="C345" s="157"/>
      <c r="D345" s="157"/>
      <c r="E345" s="237"/>
      <c r="F345" s="237"/>
      <c r="G345" s="237"/>
      <c r="H345" s="238"/>
      <c r="I345" s="138"/>
      <c r="J345" s="138"/>
    </row>
    <row r="346" spans="1:10" ht="23.25">
      <c r="A346" s="164"/>
      <c r="B346" s="135"/>
      <c r="C346" s="157"/>
      <c r="D346" s="157"/>
      <c r="E346" s="237"/>
      <c r="F346" s="237"/>
      <c r="G346" s="237"/>
      <c r="H346" s="238"/>
      <c r="I346" s="138"/>
      <c r="J346" s="138"/>
    </row>
    <row r="347" spans="1:10" ht="23.25">
      <c r="A347" s="164"/>
      <c r="B347" s="135"/>
      <c r="C347" s="157"/>
      <c r="D347" s="157"/>
      <c r="E347" s="237"/>
      <c r="F347" s="237"/>
      <c r="G347" s="237"/>
      <c r="H347" s="238"/>
      <c r="I347" s="138"/>
      <c r="J347" s="138"/>
    </row>
    <row r="348" spans="1:10" ht="23.25">
      <c r="A348" s="164"/>
      <c r="B348" s="135"/>
      <c r="C348" s="157"/>
      <c r="D348" s="157"/>
      <c r="E348" s="237"/>
      <c r="F348" s="237"/>
      <c r="G348" s="237"/>
      <c r="H348" s="238"/>
      <c r="I348" s="138"/>
      <c r="J348" s="138"/>
    </row>
    <row r="349" spans="1:10" ht="23.25">
      <c r="A349" s="164"/>
      <c r="B349" s="135"/>
      <c r="C349" s="157"/>
      <c r="D349" s="157"/>
      <c r="E349" s="237"/>
      <c r="F349" s="237"/>
      <c r="G349" s="237"/>
      <c r="H349" s="238"/>
      <c r="I349" s="138"/>
      <c r="J349" s="138"/>
    </row>
    <row r="350" spans="1:10" ht="23.25">
      <c r="A350" s="164"/>
      <c r="B350" s="135"/>
      <c r="C350" s="157"/>
      <c r="D350" s="157"/>
      <c r="E350" s="237"/>
      <c r="F350" s="237"/>
      <c r="G350" s="237"/>
      <c r="H350" s="238"/>
      <c r="I350" s="138"/>
      <c r="J350" s="138"/>
    </row>
    <row r="351" spans="1:10" ht="23.25">
      <c r="A351" s="164"/>
      <c r="B351" s="135"/>
      <c r="C351" s="157"/>
      <c r="D351" s="157"/>
      <c r="E351" s="237"/>
      <c r="F351" s="237"/>
      <c r="G351" s="237"/>
      <c r="H351" s="238"/>
      <c r="I351" s="138"/>
      <c r="J351" s="138"/>
    </row>
    <row r="352" spans="1:10" ht="23.25">
      <c r="A352" s="164"/>
      <c r="B352" s="135"/>
      <c r="C352" s="157"/>
      <c r="D352" s="157"/>
      <c r="E352" s="237"/>
      <c r="F352" s="237"/>
      <c r="G352" s="237"/>
      <c r="H352" s="238"/>
      <c r="I352" s="138"/>
      <c r="J352" s="138"/>
    </row>
    <row r="353" spans="1:10" ht="23.25">
      <c r="A353" s="164"/>
      <c r="B353" s="135"/>
      <c r="C353" s="157"/>
      <c r="D353" s="157"/>
      <c r="E353" s="237"/>
      <c r="F353" s="237"/>
      <c r="G353" s="237"/>
      <c r="H353" s="238"/>
      <c r="I353" s="138"/>
      <c r="J353" s="138"/>
    </row>
    <row r="354" spans="1:10" ht="23.25">
      <c r="A354" s="164"/>
      <c r="B354" s="135"/>
      <c r="C354" s="157"/>
      <c r="D354" s="157"/>
      <c r="E354" s="237"/>
      <c r="F354" s="237"/>
      <c r="G354" s="237"/>
      <c r="H354" s="238"/>
      <c r="I354" s="138"/>
      <c r="J354" s="138"/>
    </row>
    <row r="355" spans="1:10" ht="23.25">
      <c r="A355" s="164"/>
      <c r="B355" s="135"/>
      <c r="C355" s="157"/>
      <c r="D355" s="157"/>
      <c r="E355" s="237"/>
      <c r="F355" s="237"/>
      <c r="G355" s="237"/>
      <c r="H355" s="238"/>
      <c r="I355" s="138"/>
      <c r="J355" s="138"/>
    </row>
    <row r="356" spans="1:10" ht="23.25">
      <c r="A356" s="164"/>
      <c r="B356" s="135"/>
      <c r="C356" s="157"/>
      <c r="D356" s="157"/>
      <c r="E356" s="237"/>
      <c r="F356" s="237"/>
      <c r="G356" s="237"/>
      <c r="H356" s="238"/>
      <c r="I356" s="138"/>
      <c r="J356" s="138"/>
    </row>
    <row r="357" spans="1:10" ht="23.25">
      <c r="A357" s="164"/>
      <c r="B357" s="135"/>
      <c r="C357" s="157"/>
      <c r="D357" s="157"/>
      <c r="E357" s="237"/>
      <c r="F357" s="237"/>
      <c r="G357" s="237"/>
      <c r="H357" s="238"/>
      <c r="I357" s="138"/>
      <c r="J357" s="138"/>
    </row>
    <row r="358" spans="1:10" ht="23.25">
      <c r="A358" s="164"/>
      <c r="B358" s="135"/>
      <c r="C358" s="157"/>
      <c r="D358" s="157"/>
      <c r="E358" s="237"/>
      <c r="F358" s="237"/>
      <c r="G358" s="237"/>
      <c r="H358" s="238"/>
      <c r="I358" s="138"/>
      <c r="J358" s="138"/>
    </row>
    <row r="359" spans="1:10" ht="23.25">
      <c r="A359" s="164"/>
      <c r="B359" s="135"/>
      <c r="C359" s="157"/>
      <c r="D359" s="157"/>
      <c r="E359" s="237"/>
      <c r="F359" s="237"/>
      <c r="G359" s="237"/>
      <c r="H359" s="238"/>
      <c r="I359" s="138"/>
      <c r="J359" s="138"/>
    </row>
    <row r="360" spans="1:10" ht="23.25">
      <c r="A360" s="164"/>
      <c r="B360" s="135"/>
      <c r="C360" s="157"/>
      <c r="D360" s="157"/>
      <c r="E360" s="237"/>
      <c r="F360" s="237"/>
      <c r="G360" s="237"/>
      <c r="H360" s="238"/>
      <c r="I360" s="138"/>
      <c r="J360" s="138"/>
    </row>
    <row r="361" spans="1:10" ht="23.25">
      <c r="A361" s="164"/>
      <c r="B361" s="135"/>
      <c r="C361" s="157"/>
      <c r="D361" s="157"/>
      <c r="E361" s="237"/>
      <c r="F361" s="237"/>
      <c r="G361" s="237"/>
      <c r="H361" s="238"/>
      <c r="I361" s="138"/>
      <c r="J361" s="138"/>
    </row>
    <row r="362" spans="1:10" ht="23.25">
      <c r="A362" s="164"/>
      <c r="B362" s="135"/>
      <c r="C362" s="157"/>
      <c r="D362" s="157"/>
      <c r="E362" s="237"/>
      <c r="F362" s="237"/>
      <c r="G362" s="237"/>
      <c r="H362" s="238"/>
      <c r="I362" s="138"/>
      <c r="J362" s="138"/>
    </row>
    <row r="363" spans="1:10" ht="23.25">
      <c r="A363" s="164"/>
      <c r="B363" s="135"/>
      <c r="C363" s="157"/>
      <c r="D363" s="157"/>
      <c r="E363" s="237"/>
      <c r="F363" s="237"/>
      <c r="G363" s="237"/>
      <c r="H363" s="238"/>
      <c r="I363" s="138"/>
      <c r="J363" s="138"/>
    </row>
    <row r="364" spans="1:10" ht="23.25">
      <c r="A364" s="164"/>
      <c r="B364" s="135"/>
      <c r="C364" s="157"/>
      <c r="D364" s="157"/>
      <c r="E364" s="237"/>
      <c r="F364" s="237"/>
      <c r="G364" s="237"/>
      <c r="H364" s="238"/>
      <c r="I364" s="138"/>
      <c r="J364" s="138"/>
    </row>
    <row r="365" spans="1:10" ht="23.25">
      <c r="A365" s="164"/>
      <c r="B365" s="135"/>
      <c r="C365" s="157"/>
      <c r="D365" s="157"/>
      <c r="E365" s="237"/>
      <c r="F365" s="237"/>
      <c r="G365" s="237"/>
      <c r="H365" s="238"/>
      <c r="I365" s="138"/>
      <c r="J365" s="138"/>
    </row>
    <row r="366" spans="1:10" ht="23.25">
      <c r="A366" s="164"/>
      <c r="B366" s="135"/>
      <c r="C366" s="157"/>
      <c r="D366" s="157"/>
      <c r="E366" s="237"/>
      <c r="F366" s="237"/>
      <c r="G366" s="237"/>
      <c r="H366" s="238"/>
      <c r="I366" s="138"/>
      <c r="J366" s="138"/>
    </row>
    <row r="367" spans="1:10" ht="23.25">
      <c r="A367" s="164"/>
      <c r="B367" s="135"/>
      <c r="C367" s="157"/>
      <c r="D367" s="157"/>
      <c r="E367" s="237"/>
      <c r="F367" s="237"/>
      <c r="G367" s="237"/>
      <c r="H367" s="238"/>
      <c r="I367" s="138"/>
      <c r="J367" s="138"/>
    </row>
    <row r="368" spans="1:10" ht="23.25">
      <c r="A368" s="164"/>
      <c r="B368" s="135"/>
      <c r="C368" s="157"/>
      <c r="D368" s="157"/>
      <c r="E368" s="237"/>
      <c r="F368" s="237"/>
      <c r="G368" s="237"/>
      <c r="H368" s="238"/>
      <c r="I368" s="138"/>
      <c r="J368" s="138"/>
    </row>
    <row r="369" spans="1:10" ht="23.25">
      <c r="A369" s="164"/>
      <c r="B369" s="135"/>
      <c r="C369" s="157"/>
      <c r="D369" s="157"/>
      <c r="E369" s="237"/>
      <c r="F369" s="237"/>
      <c r="G369" s="237"/>
      <c r="H369" s="238"/>
      <c r="I369" s="138"/>
      <c r="J369" s="138"/>
    </row>
    <row r="370" spans="1:10" ht="23.25">
      <c r="A370" s="164"/>
      <c r="B370" s="135"/>
      <c r="C370" s="157"/>
      <c r="D370" s="157"/>
      <c r="E370" s="237"/>
      <c r="F370" s="237"/>
      <c r="G370" s="237"/>
      <c r="H370" s="238"/>
      <c r="I370" s="138"/>
      <c r="J370" s="138"/>
    </row>
    <row r="371" spans="1:10" ht="23.25">
      <c r="A371" s="164"/>
      <c r="B371" s="135"/>
      <c r="C371" s="157"/>
      <c r="D371" s="157"/>
      <c r="E371" s="237"/>
      <c r="F371" s="237"/>
      <c r="G371" s="237"/>
      <c r="H371" s="238"/>
      <c r="I371" s="138"/>
      <c r="J371" s="138"/>
    </row>
    <row r="372" spans="1:10" ht="23.25">
      <c r="A372" s="164"/>
      <c r="B372" s="135"/>
      <c r="C372" s="157"/>
      <c r="D372" s="157"/>
      <c r="E372" s="237"/>
      <c r="F372" s="237"/>
      <c r="G372" s="237"/>
      <c r="H372" s="238"/>
      <c r="I372" s="138"/>
      <c r="J372" s="138"/>
    </row>
    <row r="373" spans="1:10" ht="23.25">
      <c r="A373" s="164"/>
      <c r="B373" s="135"/>
      <c r="C373" s="157"/>
      <c r="D373" s="157"/>
      <c r="E373" s="237"/>
      <c r="F373" s="237"/>
      <c r="G373" s="237"/>
      <c r="H373" s="238"/>
      <c r="I373" s="138"/>
      <c r="J373" s="138"/>
    </row>
    <row r="374" spans="1:10" ht="23.25">
      <c r="A374" s="164"/>
      <c r="B374" s="135"/>
      <c r="C374" s="157"/>
      <c r="D374" s="157"/>
      <c r="E374" s="237"/>
      <c r="F374" s="237"/>
      <c r="G374" s="237"/>
      <c r="H374" s="238"/>
      <c r="I374" s="138"/>
      <c r="J374" s="138"/>
    </row>
    <row r="375" spans="1:10" ht="23.25">
      <c r="A375" s="164"/>
      <c r="B375" s="135"/>
      <c r="C375" s="157"/>
      <c r="D375" s="157"/>
      <c r="E375" s="237"/>
      <c r="F375" s="237"/>
      <c r="G375" s="237"/>
      <c r="H375" s="238"/>
      <c r="I375" s="138"/>
      <c r="J375" s="138"/>
    </row>
    <row r="376" spans="1:10" ht="23.25">
      <c r="A376" s="164"/>
      <c r="B376" s="135"/>
      <c r="C376" s="157"/>
      <c r="D376" s="157"/>
      <c r="E376" s="237"/>
      <c r="F376" s="237"/>
      <c r="G376" s="237"/>
      <c r="H376" s="238"/>
      <c r="I376" s="138"/>
      <c r="J376" s="138"/>
    </row>
    <row r="377" spans="1:10" ht="23.25">
      <c r="A377" s="164"/>
      <c r="B377" s="135"/>
      <c r="C377" s="157"/>
      <c r="D377" s="157"/>
      <c r="E377" s="237"/>
      <c r="F377" s="237"/>
      <c r="G377" s="237"/>
      <c r="H377" s="238"/>
      <c r="I377" s="138"/>
      <c r="J377" s="138"/>
    </row>
    <row r="378" spans="1:10" ht="23.25">
      <c r="A378" s="164"/>
      <c r="B378" s="135"/>
      <c r="C378" s="157"/>
      <c r="D378" s="157"/>
      <c r="E378" s="237"/>
      <c r="F378" s="237"/>
      <c r="G378" s="237"/>
      <c r="H378" s="238"/>
      <c r="I378" s="138"/>
      <c r="J378" s="138"/>
    </row>
    <row r="379" spans="1:10" ht="23.25">
      <c r="A379" s="164"/>
      <c r="B379" s="135"/>
      <c r="C379" s="157"/>
      <c r="D379" s="157"/>
      <c r="E379" s="237"/>
      <c r="F379" s="237"/>
      <c r="G379" s="237"/>
      <c r="H379" s="238"/>
      <c r="I379" s="138"/>
      <c r="J379" s="138"/>
    </row>
    <row r="380" spans="1:10" ht="23.25">
      <c r="A380" s="164"/>
      <c r="B380" s="135"/>
      <c r="C380" s="157"/>
      <c r="D380" s="157"/>
      <c r="E380" s="237"/>
      <c r="F380" s="237"/>
      <c r="G380" s="237"/>
      <c r="H380" s="238"/>
      <c r="I380" s="138"/>
      <c r="J380" s="138"/>
    </row>
    <row r="381" spans="1:10" ht="23.25">
      <c r="A381" s="164"/>
      <c r="B381" s="135"/>
      <c r="C381" s="157"/>
      <c r="D381" s="157"/>
      <c r="E381" s="237"/>
      <c r="F381" s="237"/>
      <c r="G381" s="237"/>
      <c r="H381" s="238"/>
      <c r="I381" s="138"/>
      <c r="J381" s="138"/>
    </row>
    <row r="382" spans="1:10" ht="23.25">
      <c r="A382" s="164"/>
      <c r="B382" s="135"/>
      <c r="C382" s="157"/>
      <c r="D382" s="157"/>
      <c r="E382" s="237"/>
      <c r="F382" s="237"/>
      <c r="G382" s="237"/>
      <c r="H382" s="238"/>
      <c r="I382" s="138"/>
      <c r="J382" s="138"/>
    </row>
    <row r="383" spans="1:10" ht="23.25">
      <c r="A383" s="164"/>
      <c r="B383" s="135"/>
      <c r="C383" s="157"/>
      <c r="D383" s="157"/>
      <c r="E383" s="237"/>
      <c r="F383" s="237"/>
      <c r="G383" s="237"/>
      <c r="H383" s="238"/>
      <c r="I383" s="138"/>
      <c r="J383" s="138"/>
    </row>
    <row r="384" spans="1:10" ht="23.25">
      <c r="A384" s="164"/>
      <c r="B384" s="135"/>
      <c r="C384" s="157"/>
      <c r="D384" s="157"/>
      <c r="E384" s="237"/>
      <c r="F384" s="237"/>
      <c r="G384" s="237"/>
      <c r="H384" s="238"/>
      <c r="I384" s="138"/>
      <c r="J384" s="138"/>
    </row>
    <row r="385" spans="1:10" ht="23.25">
      <c r="A385" s="164"/>
      <c r="B385" s="135"/>
      <c r="C385" s="157"/>
      <c r="D385" s="157"/>
      <c r="E385" s="237"/>
      <c r="F385" s="237"/>
      <c r="G385" s="237"/>
      <c r="H385" s="238"/>
      <c r="I385" s="138"/>
      <c r="J385" s="138"/>
    </row>
    <row r="386" spans="1:10" ht="23.25">
      <c r="A386" s="164"/>
      <c r="B386" s="135"/>
      <c r="C386" s="157"/>
      <c r="D386" s="157"/>
      <c r="E386" s="237"/>
      <c r="F386" s="237"/>
      <c r="G386" s="237"/>
      <c r="H386" s="238"/>
      <c r="I386" s="138"/>
      <c r="J386" s="138"/>
    </row>
    <row r="387" spans="1:10" ht="23.25">
      <c r="A387" s="164"/>
      <c r="B387" s="135"/>
      <c r="C387" s="157"/>
      <c r="D387" s="157"/>
      <c r="E387" s="237"/>
      <c r="F387" s="237"/>
      <c r="G387" s="237"/>
      <c r="H387" s="238"/>
      <c r="I387" s="138"/>
      <c r="J387" s="138"/>
    </row>
    <row r="388" spans="1:10" ht="23.25">
      <c r="A388" s="164"/>
      <c r="B388" s="135"/>
      <c r="C388" s="157"/>
      <c r="D388" s="157"/>
      <c r="E388" s="237"/>
      <c r="F388" s="237"/>
      <c r="G388" s="237"/>
      <c r="H388" s="238"/>
      <c r="I388" s="138"/>
      <c r="J388" s="138"/>
    </row>
    <row r="389" spans="1:10" ht="23.25">
      <c r="A389" s="164"/>
      <c r="B389" s="135"/>
      <c r="C389" s="157"/>
      <c r="D389" s="157"/>
      <c r="E389" s="237"/>
      <c r="F389" s="237"/>
      <c r="G389" s="237"/>
      <c r="H389" s="238"/>
      <c r="I389" s="138"/>
      <c r="J389" s="138"/>
    </row>
    <row r="390" spans="1:10" ht="23.25">
      <c r="A390" s="164"/>
      <c r="B390" s="135"/>
      <c r="C390" s="157"/>
      <c r="D390" s="157"/>
      <c r="E390" s="237"/>
      <c r="F390" s="237"/>
      <c r="G390" s="237"/>
      <c r="H390" s="238"/>
      <c r="I390" s="138"/>
      <c r="J390" s="138"/>
    </row>
    <row r="391" spans="1:10" ht="23.25">
      <c r="A391" s="164"/>
      <c r="B391" s="135"/>
      <c r="C391" s="157"/>
      <c r="D391" s="157"/>
      <c r="E391" s="237"/>
      <c r="F391" s="237"/>
      <c r="G391" s="237"/>
      <c r="H391" s="238"/>
      <c r="I391" s="138"/>
      <c r="J391" s="138"/>
    </row>
    <row r="392" spans="1:10" ht="23.25">
      <c r="A392" s="164"/>
      <c r="B392" s="135"/>
      <c r="C392" s="157"/>
      <c r="D392" s="157"/>
      <c r="E392" s="237"/>
      <c r="F392" s="237"/>
      <c r="G392" s="237"/>
      <c r="H392" s="238"/>
      <c r="I392" s="138"/>
      <c r="J392" s="138"/>
    </row>
    <row r="393" spans="1:10" ht="23.25">
      <c r="A393" s="164"/>
      <c r="B393" s="135"/>
      <c r="C393" s="157"/>
      <c r="D393" s="157"/>
      <c r="E393" s="237"/>
      <c r="F393" s="237"/>
      <c r="G393" s="237"/>
      <c r="H393" s="238"/>
      <c r="I393" s="138"/>
      <c r="J393" s="138"/>
    </row>
    <row r="394" spans="1:10" ht="23.25">
      <c r="A394" s="164"/>
      <c r="B394" s="135"/>
      <c r="C394" s="157"/>
      <c r="D394" s="157"/>
      <c r="E394" s="237"/>
      <c r="F394" s="237"/>
      <c r="G394" s="237"/>
      <c r="H394" s="238"/>
      <c r="I394" s="138"/>
      <c r="J394" s="138"/>
    </row>
    <row r="395" spans="1:10" ht="23.25">
      <c r="A395" s="164"/>
      <c r="B395" s="135"/>
      <c r="C395" s="157"/>
      <c r="D395" s="157"/>
      <c r="E395" s="237"/>
      <c r="F395" s="237"/>
      <c r="G395" s="237"/>
      <c r="H395" s="238"/>
      <c r="I395" s="138"/>
      <c r="J395" s="138"/>
    </row>
    <row r="396" spans="1:10" ht="23.25">
      <c r="A396" s="164"/>
      <c r="B396" s="135"/>
      <c r="C396" s="157"/>
      <c r="D396" s="157"/>
      <c r="E396" s="237"/>
      <c r="F396" s="237"/>
      <c r="G396" s="237"/>
      <c r="H396" s="238"/>
      <c r="I396" s="138"/>
      <c r="J396" s="138"/>
    </row>
    <row r="397" spans="1:10" ht="23.25">
      <c r="A397" s="164"/>
      <c r="B397" s="135"/>
      <c r="C397" s="157"/>
      <c r="D397" s="157"/>
      <c r="E397" s="237"/>
      <c r="F397" s="237"/>
      <c r="G397" s="237"/>
      <c r="H397" s="238"/>
      <c r="I397" s="138"/>
      <c r="J397" s="138"/>
    </row>
    <row r="398" spans="1:10" ht="23.25">
      <c r="A398" s="164"/>
      <c r="B398" s="135"/>
      <c r="C398" s="157"/>
      <c r="D398" s="157"/>
      <c r="E398" s="237"/>
      <c r="F398" s="237"/>
      <c r="G398" s="237"/>
      <c r="H398" s="238"/>
      <c r="I398" s="138"/>
      <c r="J398" s="138"/>
    </row>
    <row r="399" spans="1:10" ht="23.25">
      <c r="A399" s="164"/>
      <c r="B399" s="135"/>
      <c r="C399" s="157"/>
      <c r="D399" s="157"/>
      <c r="E399" s="237"/>
      <c r="F399" s="237"/>
      <c r="G399" s="237"/>
      <c r="H399" s="238"/>
      <c r="I399" s="138"/>
      <c r="J399" s="138"/>
    </row>
    <row r="400" spans="1:10" ht="23.25">
      <c r="A400" s="164"/>
      <c r="B400" s="135"/>
      <c r="C400" s="157"/>
      <c r="D400" s="157"/>
      <c r="E400" s="237"/>
      <c r="F400" s="237"/>
      <c r="G400" s="237"/>
      <c r="H400" s="238"/>
      <c r="I400" s="138"/>
      <c r="J400" s="138"/>
    </row>
    <row r="401" spans="1:10" ht="23.25">
      <c r="A401" s="164"/>
      <c r="B401" s="135"/>
      <c r="C401" s="157"/>
      <c r="D401" s="157"/>
      <c r="E401" s="237"/>
      <c r="F401" s="237"/>
      <c r="G401" s="237"/>
      <c r="H401" s="238"/>
      <c r="I401" s="138"/>
      <c r="J401" s="138"/>
    </row>
    <row r="402" spans="1:10" ht="23.25">
      <c r="A402" s="164"/>
      <c r="B402" s="135"/>
      <c r="C402" s="157"/>
      <c r="D402" s="157"/>
      <c r="E402" s="237"/>
      <c r="F402" s="237"/>
      <c r="G402" s="237"/>
      <c r="H402" s="238"/>
      <c r="I402" s="138"/>
      <c r="J402" s="138"/>
    </row>
    <row r="403" spans="1:10" ht="23.25">
      <c r="A403" s="164"/>
      <c r="B403" s="135"/>
      <c r="C403" s="157"/>
      <c r="D403" s="157"/>
      <c r="E403" s="237"/>
      <c r="F403" s="237"/>
      <c r="G403" s="237"/>
      <c r="H403" s="238"/>
      <c r="I403" s="138"/>
      <c r="J403" s="138"/>
    </row>
    <row r="404" spans="1:10" ht="23.25">
      <c r="A404" s="164"/>
      <c r="B404" s="135"/>
      <c r="C404" s="157"/>
      <c r="D404" s="157"/>
      <c r="E404" s="237"/>
      <c r="F404" s="237"/>
      <c r="G404" s="237"/>
      <c r="H404" s="238"/>
      <c r="I404" s="138"/>
      <c r="J404" s="138"/>
    </row>
    <row r="405" spans="1:10" ht="23.25">
      <c r="A405" s="164"/>
      <c r="B405" s="135"/>
      <c r="C405" s="157"/>
      <c r="D405" s="157"/>
      <c r="E405" s="237"/>
      <c r="F405" s="237"/>
      <c r="G405" s="237"/>
      <c r="H405" s="238"/>
      <c r="I405" s="138"/>
      <c r="J405" s="138"/>
    </row>
    <row r="406" spans="1:10" ht="23.25">
      <c r="A406" s="164"/>
      <c r="B406" s="135"/>
      <c r="C406" s="157"/>
      <c r="D406" s="157"/>
      <c r="E406" s="237"/>
      <c r="F406" s="237"/>
      <c r="G406" s="237"/>
      <c r="H406" s="238"/>
      <c r="I406" s="138"/>
      <c r="J406" s="138"/>
    </row>
    <row r="407" spans="1:10" ht="23.25">
      <c r="A407" s="164"/>
      <c r="B407" s="135"/>
      <c r="C407" s="157"/>
      <c r="D407" s="157"/>
      <c r="E407" s="237"/>
      <c r="F407" s="237"/>
      <c r="G407" s="237"/>
      <c r="H407" s="238"/>
      <c r="I407" s="138"/>
      <c r="J407" s="138"/>
    </row>
    <row r="408" spans="1:10" ht="23.25">
      <c r="A408" s="164"/>
      <c r="B408" s="135"/>
      <c r="C408" s="157"/>
      <c r="D408" s="157"/>
      <c r="E408" s="237"/>
      <c r="F408" s="237"/>
      <c r="G408" s="237"/>
      <c r="H408" s="238"/>
      <c r="I408" s="138"/>
      <c r="J408" s="138"/>
    </row>
    <row r="409" spans="1:10" ht="23.25">
      <c r="A409" s="164"/>
      <c r="B409" s="135"/>
      <c r="C409" s="157"/>
      <c r="D409" s="157"/>
      <c r="E409" s="237"/>
      <c r="F409" s="237"/>
      <c r="G409" s="237"/>
      <c r="H409" s="238"/>
      <c r="I409" s="138"/>
      <c r="J409" s="138"/>
    </row>
    <row r="410" spans="1:10" ht="23.25">
      <c r="A410" s="164"/>
      <c r="B410" s="135"/>
      <c r="C410" s="157"/>
      <c r="D410" s="157"/>
      <c r="E410" s="237"/>
      <c r="F410" s="237"/>
      <c r="G410" s="237"/>
      <c r="H410" s="238"/>
      <c r="I410" s="138"/>
      <c r="J410" s="138"/>
    </row>
    <row r="411" spans="1:10" ht="23.25">
      <c r="A411" s="164"/>
      <c r="B411" s="135"/>
      <c r="C411" s="157"/>
      <c r="D411" s="157"/>
      <c r="E411" s="237"/>
      <c r="F411" s="237"/>
      <c r="G411" s="237"/>
      <c r="H411" s="238"/>
      <c r="I411" s="138"/>
      <c r="J411" s="138"/>
    </row>
    <row r="412" spans="1:10" ht="23.25">
      <c r="A412" s="164"/>
      <c r="B412" s="135"/>
      <c r="C412" s="157"/>
      <c r="D412" s="157"/>
      <c r="E412" s="237"/>
      <c r="F412" s="237"/>
      <c r="G412" s="237"/>
      <c r="H412" s="238"/>
      <c r="I412" s="138"/>
      <c r="J412" s="138"/>
    </row>
    <row r="413" spans="1:10" ht="23.25">
      <c r="A413" s="164"/>
      <c r="B413" s="135"/>
      <c r="C413" s="157"/>
      <c r="D413" s="157"/>
      <c r="E413" s="237"/>
      <c r="F413" s="237"/>
      <c r="G413" s="237"/>
      <c r="H413" s="238"/>
      <c r="I413" s="138"/>
      <c r="J413" s="138"/>
    </row>
    <row r="414" spans="1:10" ht="23.25">
      <c r="A414" s="164"/>
      <c r="B414" s="135"/>
      <c r="C414" s="157"/>
      <c r="D414" s="157"/>
      <c r="E414" s="237"/>
      <c r="F414" s="237"/>
      <c r="G414" s="237"/>
      <c r="H414" s="238"/>
      <c r="I414" s="138"/>
      <c r="J414" s="138"/>
    </row>
    <row r="415" spans="1:10" ht="23.25">
      <c r="A415" s="164"/>
      <c r="B415" s="135"/>
      <c r="C415" s="157"/>
      <c r="D415" s="157"/>
      <c r="E415" s="237"/>
      <c r="F415" s="237"/>
      <c r="G415" s="237"/>
      <c r="H415" s="238"/>
      <c r="I415" s="138"/>
      <c r="J415" s="138"/>
    </row>
    <row r="416" spans="1:10" ht="23.25">
      <c r="A416" s="164"/>
      <c r="B416" s="135"/>
      <c r="C416" s="157"/>
      <c r="D416" s="157"/>
      <c r="E416" s="237"/>
      <c r="F416" s="237"/>
      <c r="G416" s="237"/>
      <c r="H416" s="238"/>
      <c r="I416" s="138"/>
      <c r="J416" s="138"/>
    </row>
    <row r="417" spans="1:10" ht="23.25">
      <c r="A417" s="164"/>
      <c r="B417" s="135"/>
      <c r="C417" s="157"/>
      <c r="D417" s="157"/>
      <c r="E417" s="237"/>
      <c r="F417" s="237"/>
      <c r="G417" s="237"/>
      <c r="H417" s="238"/>
      <c r="I417" s="138"/>
      <c r="J417" s="138"/>
    </row>
    <row r="418" spans="1:10" ht="23.25">
      <c r="A418" s="164"/>
      <c r="B418" s="135"/>
      <c r="C418" s="157"/>
      <c r="D418" s="157"/>
      <c r="E418" s="237"/>
      <c r="F418" s="237"/>
      <c r="G418" s="237"/>
      <c r="H418" s="238"/>
      <c r="I418" s="138"/>
      <c r="J418" s="138"/>
    </row>
    <row r="419" spans="1:10" ht="23.25">
      <c r="A419" s="164"/>
      <c r="B419" s="135"/>
      <c r="C419" s="157"/>
      <c r="D419" s="157"/>
      <c r="E419" s="237"/>
      <c r="F419" s="237"/>
      <c r="G419" s="237"/>
      <c r="H419" s="238"/>
      <c r="I419" s="138"/>
      <c r="J419" s="138"/>
    </row>
    <row r="420" spans="1:10" ht="23.25">
      <c r="A420" s="164"/>
      <c r="B420" s="135"/>
      <c r="C420" s="157"/>
      <c r="D420" s="157"/>
      <c r="E420" s="237"/>
      <c r="F420" s="237"/>
      <c r="G420" s="237"/>
      <c r="H420" s="238"/>
      <c r="I420" s="138"/>
      <c r="J420" s="138"/>
    </row>
    <row r="421" spans="1:10" ht="23.25">
      <c r="A421" s="164"/>
      <c r="B421" s="135"/>
      <c r="C421" s="157"/>
      <c r="D421" s="157"/>
      <c r="E421" s="237"/>
      <c r="F421" s="237"/>
      <c r="G421" s="237"/>
      <c r="H421" s="238"/>
      <c r="I421" s="138"/>
      <c r="J421" s="138"/>
    </row>
    <row r="422" spans="1:10" ht="23.25">
      <c r="A422" s="164"/>
      <c r="B422" s="135"/>
      <c r="C422" s="157"/>
      <c r="D422" s="157"/>
      <c r="E422" s="237"/>
      <c r="F422" s="237"/>
      <c r="G422" s="237"/>
      <c r="H422" s="238"/>
      <c r="I422" s="138"/>
      <c r="J422" s="138"/>
    </row>
    <row r="423" spans="1:10" ht="23.25">
      <c r="A423" s="164"/>
      <c r="B423" s="135"/>
      <c r="C423" s="157"/>
      <c r="D423" s="157"/>
      <c r="E423" s="237"/>
      <c r="F423" s="237"/>
      <c r="G423" s="237"/>
      <c r="H423" s="238"/>
      <c r="I423" s="138"/>
      <c r="J423" s="138"/>
    </row>
    <row r="424" spans="1:10" ht="23.25">
      <c r="A424" s="164"/>
      <c r="B424" s="135"/>
      <c r="C424" s="157"/>
      <c r="D424" s="157"/>
      <c r="E424" s="237"/>
      <c r="F424" s="237"/>
      <c r="G424" s="237"/>
      <c r="H424" s="238"/>
      <c r="I424" s="138"/>
      <c r="J424" s="138"/>
    </row>
    <row r="425" spans="1:10" ht="23.25">
      <c r="A425" s="164"/>
      <c r="B425" s="135"/>
      <c r="C425" s="157"/>
      <c r="D425" s="157"/>
      <c r="E425" s="237"/>
      <c r="F425" s="237"/>
      <c r="G425" s="237"/>
      <c r="H425" s="238"/>
      <c r="I425" s="138"/>
      <c r="J425" s="138"/>
    </row>
    <row r="426" spans="1:10" ht="23.25">
      <c r="A426" s="164"/>
      <c r="B426" s="135"/>
      <c r="C426" s="157"/>
      <c r="D426" s="157"/>
      <c r="E426" s="237"/>
      <c r="F426" s="237"/>
      <c r="G426" s="237"/>
      <c r="H426" s="238"/>
      <c r="I426" s="138"/>
      <c r="J426" s="138"/>
    </row>
    <row r="427" spans="1:10" ht="23.25">
      <c r="A427" s="164"/>
      <c r="B427" s="135"/>
      <c r="C427" s="157"/>
      <c r="D427" s="157"/>
      <c r="E427" s="237"/>
      <c r="F427" s="237"/>
      <c r="G427" s="237"/>
      <c r="H427" s="238"/>
      <c r="I427" s="138"/>
      <c r="J427" s="138"/>
    </row>
    <row r="428" spans="1:10" ht="23.25">
      <c r="A428" s="164"/>
      <c r="B428" s="135"/>
      <c r="C428" s="157"/>
      <c r="D428" s="157"/>
      <c r="E428" s="237"/>
      <c r="F428" s="237"/>
      <c r="G428" s="237"/>
      <c r="H428" s="238"/>
      <c r="I428" s="138"/>
      <c r="J428" s="138"/>
    </row>
    <row r="429" spans="1:10" ht="23.25">
      <c r="A429" s="164"/>
      <c r="B429" s="135"/>
      <c r="C429" s="157"/>
      <c r="D429" s="157"/>
      <c r="E429" s="237"/>
      <c r="F429" s="237"/>
      <c r="G429" s="237"/>
      <c r="H429" s="238"/>
      <c r="I429" s="138"/>
      <c r="J429" s="138"/>
    </row>
    <row r="430" spans="1:10" ht="23.25">
      <c r="A430" s="164"/>
      <c r="B430" s="135"/>
      <c r="C430" s="157"/>
      <c r="D430" s="157"/>
      <c r="E430" s="237"/>
      <c r="F430" s="237"/>
      <c r="G430" s="237"/>
      <c r="H430" s="238"/>
      <c r="I430" s="138"/>
      <c r="J430" s="138"/>
    </row>
    <row r="431" spans="1:10" ht="23.25">
      <c r="A431" s="164"/>
      <c r="B431" s="135"/>
      <c r="C431" s="157"/>
      <c r="D431" s="157"/>
      <c r="E431" s="237"/>
      <c r="F431" s="237"/>
      <c r="G431" s="237"/>
      <c r="H431" s="238"/>
      <c r="I431" s="138"/>
      <c r="J431" s="138"/>
    </row>
    <row r="432" spans="1:10" ht="23.25">
      <c r="A432" s="164"/>
      <c r="B432" s="135"/>
      <c r="C432" s="157"/>
      <c r="D432" s="157"/>
      <c r="E432" s="237"/>
      <c r="F432" s="237"/>
      <c r="G432" s="237"/>
      <c r="H432" s="238"/>
      <c r="I432" s="138"/>
      <c r="J432" s="138"/>
    </row>
    <row r="433" spans="1:10" ht="23.25">
      <c r="A433" s="164"/>
      <c r="B433" s="135"/>
      <c r="C433" s="157"/>
      <c r="D433" s="157"/>
      <c r="E433" s="237"/>
      <c r="F433" s="237"/>
      <c r="G433" s="237"/>
      <c r="H433" s="238"/>
      <c r="I433" s="138"/>
      <c r="J433" s="138"/>
    </row>
    <row r="434" spans="1:10" ht="23.25">
      <c r="A434" s="164"/>
      <c r="B434" s="135"/>
      <c r="C434" s="157"/>
      <c r="D434" s="157"/>
      <c r="E434" s="237"/>
      <c r="F434" s="237"/>
      <c r="G434" s="237"/>
      <c r="H434" s="238"/>
      <c r="I434" s="138"/>
      <c r="J434" s="138"/>
    </row>
    <row r="435" spans="1:10" ht="23.25">
      <c r="A435" s="164"/>
      <c r="B435" s="135"/>
      <c r="C435" s="157"/>
      <c r="D435" s="157"/>
      <c r="E435" s="237"/>
      <c r="F435" s="237"/>
      <c r="G435" s="237"/>
      <c r="H435" s="238"/>
      <c r="I435" s="138"/>
      <c r="J435" s="138"/>
    </row>
    <row r="436" spans="1:10" ht="23.25">
      <c r="A436" s="164"/>
      <c r="B436" s="135"/>
      <c r="C436" s="157"/>
      <c r="D436" s="157"/>
      <c r="E436" s="237"/>
      <c r="F436" s="237"/>
      <c r="G436" s="237"/>
      <c r="H436" s="238"/>
      <c r="I436" s="138"/>
      <c r="J436" s="138"/>
    </row>
    <row r="437" spans="1:10" ht="23.25">
      <c r="A437" s="164"/>
      <c r="B437" s="135"/>
      <c r="C437" s="157"/>
      <c r="D437" s="157"/>
      <c r="E437" s="237"/>
      <c r="F437" s="237"/>
      <c r="G437" s="237"/>
      <c r="H437" s="238"/>
      <c r="I437" s="138"/>
      <c r="J437" s="138"/>
    </row>
    <row r="438" spans="1:10" ht="23.25">
      <c r="A438" s="164"/>
      <c r="B438" s="135"/>
      <c r="C438" s="157"/>
      <c r="D438" s="157"/>
      <c r="E438" s="237"/>
      <c r="F438" s="237"/>
      <c r="G438" s="237"/>
      <c r="H438" s="238"/>
      <c r="I438" s="138"/>
      <c r="J438" s="138"/>
    </row>
    <row r="439" spans="1:10" ht="23.25">
      <c r="A439" s="164"/>
      <c r="B439" s="135"/>
      <c r="C439" s="157"/>
      <c r="D439" s="157"/>
      <c r="E439" s="237"/>
      <c r="F439" s="237"/>
      <c r="G439" s="237"/>
      <c r="H439" s="238"/>
      <c r="I439" s="138"/>
      <c r="J439" s="138"/>
    </row>
    <row r="440" spans="1:10" ht="23.25">
      <c r="A440" s="164"/>
      <c r="B440" s="135"/>
      <c r="C440" s="157"/>
      <c r="D440" s="157"/>
      <c r="E440" s="237"/>
      <c r="F440" s="237"/>
      <c r="G440" s="237"/>
      <c r="H440" s="238"/>
      <c r="I440" s="138"/>
      <c r="J440" s="138"/>
    </row>
    <row r="441" spans="1:10" ht="23.25">
      <c r="A441" s="164"/>
      <c r="B441" s="135"/>
      <c r="C441" s="157"/>
      <c r="D441" s="157"/>
      <c r="E441" s="237"/>
      <c r="F441" s="237"/>
      <c r="G441" s="237"/>
      <c r="H441" s="238"/>
      <c r="I441" s="138"/>
      <c r="J441" s="138"/>
    </row>
    <row r="442" spans="1:10" ht="23.25">
      <c r="A442" s="164"/>
      <c r="B442" s="135"/>
      <c r="C442" s="157"/>
      <c r="D442" s="157"/>
      <c r="E442" s="237"/>
      <c r="F442" s="237"/>
      <c r="G442" s="237"/>
      <c r="H442" s="238"/>
      <c r="I442" s="138"/>
      <c r="J442" s="138"/>
    </row>
    <row r="443" spans="1:10" ht="23.25">
      <c r="A443" s="164"/>
      <c r="B443" s="135"/>
      <c r="C443" s="157"/>
      <c r="D443" s="157"/>
      <c r="E443" s="237"/>
      <c r="F443" s="237"/>
      <c r="G443" s="237"/>
      <c r="H443" s="238"/>
      <c r="I443" s="138"/>
      <c r="J443" s="138"/>
    </row>
    <row r="444" spans="1:10" ht="23.25">
      <c r="A444" s="164"/>
      <c r="B444" s="135"/>
      <c r="C444" s="157"/>
      <c r="D444" s="157"/>
      <c r="E444" s="237"/>
      <c r="F444" s="237"/>
      <c r="G444" s="237"/>
      <c r="H444" s="238"/>
      <c r="I444" s="138"/>
      <c r="J444" s="138"/>
    </row>
    <row r="445" spans="1:10" ht="23.25">
      <c r="A445" s="164"/>
      <c r="B445" s="135"/>
      <c r="C445" s="157"/>
      <c r="D445" s="157"/>
      <c r="E445" s="237"/>
      <c r="F445" s="237"/>
      <c r="G445" s="237"/>
      <c r="H445" s="238"/>
      <c r="I445" s="138"/>
      <c r="J445" s="138"/>
    </row>
    <row r="446" spans="1:10" ht="23.25">
      <c r="A446" s="164"/>
      <c r="B446" s="135"/>
      <c r="C446" s="157"/>
      <c r="D446" s="157"/>
      <c r="E446" s="237"/>
      <c r="F446" s="237"/>
      <c r="G446" s="237"/>
      <c r="H446" s="238"/>
      <c r="I446" s="138"/>
      <c r="J446" s="138"/>
    </row>
    <row r="447" spans="1:10" ht="23.25">
      <c r="A447" s="164"/>
      <c r="B447" s="135"/>
      <c r="C447" s="157"/>
      <c r="D447" s="157"/>
      <c r="E447" s="237"/>
      <c r="F447" s="237"/>
      <c r="G447" s="237"/>
      <c r="H447" s="238"/>
      <c r="I447" s="138"/>
      <c r="J447" s="138"/>
    </row>
    <row r="448" spans="1:10" ht="23.25">
      <c r="A448" s="164"/>
      <c r="B448" s="135"/>
      <c r="C448" s="157"/>
      <c r="D448" s="157"/>
      <c r="E448" s="237"/>
      <c r="F448" s="237"/>
      <c r="G448" s="237"/>
      <c r="H448" s="238"/>
      <c r="I448" s="138"/>
      <c r="J448" s="138"/>
    </row>
    <row r="449" spans="1:10" ht="23.25">
      <c r="A449" s="164"/>
      <c r="B449" s="135"/>
      <c r="C449" s="157"/>
      <c r="D449" s="157"/>
      <c r="E449" s="237"/>
      <c r="F449" s="237"/>
      <c r="G449" s="237"/>
      <c r="H449" s="238"/>
      <c r="I449" s="138"/>
      <c r="J449" s="138"/>
    </row>
    <row r="450" spans="1:10" ht="23.25">
      <c r="A450" s="164"/>
      <c r="B450" s="135"/>
      <c r="C450" s="157"/>
      <c r="D450" s="157"/>
      <c r="E450" s="237"/>
      <c r="F450" s="237"/>
      <c r="G450" s="237"/>
      <c r="H450" s="238"/>
      <c r="I450" s="138"/>
      <c r="J450" s="138"/>
    </row>
    <row r="451" spans="1:10" ht="23.25">
      <c r="A451" s="164"/>
      <c r="B451" s="135"/>
      <c r="C451" s="157"/>
      <c r="D451" s="157"/>
      <c r="E451" s="237"/>
      <c r="F451" s="237"/>
      <c r="G451" s="237"/>
      <c r="H451" s="238"/>
      <c r="I451" s="138"/>
      <c r="J451" s="138"/>
    </row>
    <row r="452" spans="1:10" ht="23.25">
      <c r="A452" s="164"/>
      <c r="B452" s="135"/>
      <c r="C452" s="157"/>
      <c r="D452" s="157"/>
      <c r="E452" s="237"/>
      <c r="F452" s="237"/>
      <c r="G452" s="237"/>
      <c r="H452" s="238"/>
      <c r="I452" s="138"/>
      <c r="J452" s="138"/>
    </row>
    <row r="453" spans="1:10" ht="23.25">
      <c r="A453" s="164"/>
      <c r="B453" s="135"/>
      <c r="C453" s="157"/>
      <c r="D453" s="157"/>
      <c r="E453" s="237"/>
      <c r="F453" s="237"/>
      <c r="G453" s="237"/>
      <c r="H453" s="238"/>
      <c r="I453" s="138"/>
      <c r="J453" s="138"/>
    </row>
    <row r="454" spans="1:10" ht="23.25">
      <c r="A454" s="164"/>
      <c r="B454" s="135"/>
      <c r="C454" s="157"/>
      <c r="D454" s="157"/>
      <c r="E454" s="237"/>
      <c r="F454" s="237"/>
      <c r="G454" s="237"/>
      <c r="H454" s="238"/>
      <c r="I454" s="138"/>
      <c r="J454" s="138"/>
    </row>
    <row r="455" spans="1:10" ht="23.25">
      <c r="A455" s="164"/>
      <c r="B455" s="135"/>
      <c r="C455" s="157"/>
      <c r="D455" s="157"/>
      <c r="E455" s="237"/>
      <c r="F455" s="237"/>
      <c r="G455" s="237"/>
      <c r="H455" s="238"/>
      <c r="I455" s="138"/>
      <c r="J455" s="138"/>
    </row>
    <row r="456" spans="1:10" ht="23.25">
      <c r="A456" s="164"/>
      <c r="B456" s="135"/>
      <c r="C456" s="157"/>
      <c r="D456" s="157"/>
      <c r="E456" s="237"/>
      <c r="F456" s="237"/>
      <c r="G456" s="237"/>
      <c r="H456" s="238"/>
      <c r="I456" s="138"/>
      <c r="J456" s="138"/>
    </row>
    <row r="457" spans="1:10" ht="23.25">
      <c r="A457" s="164"/>
      <c r="B457" s="135"/>
      <c r="C457" s="157"/>
      <c r="D457" s="157"/>
      <c r="E457" s="237"/>
      <c r="F457" s="237"/>
      <c r="G457" s="237"/>
      <c r="H457" s="238"/>
      <c r="I457" s="138"/>
      <c r="J457" s="138"/>
    </row>
    <row r="458" spans="1:10" ht="23.25">
      <c r="A458" s="164"/>
      <c r="B458" s="135"/>
      <c r="C458" s="157"/>
      <c r="D458" s="157"/>
      <c r="E458" s="237"/>
      <c r="F458" s="237"/>
      <c r="G458" s="237"/>
      <c r="H458" s="238"/>
      <c r="I458" s="138"/>
      <c r="J458" s="138"/>
    </row>
    <row r="459" spans="1:10" ht="23.25">
      <c r="A459" s="164"/>
      <c r="B459" s="135"/>
      <c r="C459" s="157"/>
      <c r="D459" s="157"/>
      <c r="E459" s="237"/>
      <c r="F459" s="237"/>
      <c r="G459" s="237"/>
      <c r="H459" s="238"/>
      <c r="I459" s="138"/>
      <c r="J459" s="138"/>
    </row>
    <row r="460" spans="1:10" ht="23.25">
      <c r="A460" s="164"/>
      <c r="B460" s="135"/>
      <c r="C460" s="157"/>
      <c r="D460" s="157"/>
      <c r="E460" s="237"/>
      <c r="F460" s="237"/>
      <c r="G460" s="237"/>
      <c r="H460" s="238"/>
      <c r="I460" s="138"/>
      <c r="J460" s="138"/>
    </row>
    <row r="461" spans="1:10" ht="23.25">
      <c r="A461" s="164"/>
      <c r="B461" s="135"/>
      <c r="C461" s="157"/>
      <c r="D461" s="157"/>
      <c r="E461" s="237"/>
      <c r="F461" s="237"/>
      <c r="G461" s="237"/>
      <c r="H461" s="238"/>
      <c r="I461" s="138"/>
      <c r="J461" s="138"/>
    </row>
    <row r="462" spans="1:10" ht="23.25">
      <c r="A462" s="164"/>
      <c r="B462" s="135"/>
      <c r="C462" s="157"/>
      <c r="D462" s="157"/>
      <c r="E462" s="237"/>
      <c r="F462" s="237"/>
      <c r="G462" s="237"/>
      <c r="H462" s="238"/>
      <c r="I462" s="138"/>
      <c r="J462" s="138"/>
    </row>
    <row r="463" spans="1:10" ht="23.25">
      <c r="A463" s="164"/>
      <c r="B463" s="135"/>
      <c r="C463" s="157"/>
      <c r="D463" s="157"/>
      <c r="E463" s="237"/>
      <c r="F463" s="237"/>
      <c r="G463" s="237"/>
      <c r="H463" s="238"/>
      <c r="I463" s="138"/>
      <c r="J463" s="138"/>
    </row>
    <row r="464" spans="1:10" ht="23.25">
      <c r="A464" s="164"/>
      <c r="B464" s="135"/>
      <c r="C464" s="157"/>
      <c r="D464" s="157"/>
      <c r="E464" s="237"/>
      <c r="F464" s="237"/>
      <c r="G464" s="237"/>
      <c r="H464" s="238"/>
      <c r="I464" s="138"/>
      <c r="J464" s="138"/>
    </row>
    <row r="465" spans="1:10" ht="23.25">
      <c r="A465" s="164"/>
      <c r="B465" s="135"/>
      <c r="C465" s="157"/>
      <c r="D465" s="157"/>
      <c r="E465" s="237"/>
      <c r="F465" s="237"/>
      <c r="G465" s="237"/>
      <c r="H465" s="238"/>
      <c r="I465" s="138"/>
      <c r="J465" s="138"/>
    </row>
    <row r="466" spans="1:10" ht="23.25">
      <c r="A466" s="164"/>
      <c r="B466" s="135"/>
      <c r="C466" s="157"/>
      <c r="D466" s="157"/>
      <c r="E466" s="237"/>
      <c r="F466" s="237"/>
      <c r="G466" s="237"/>
      <c r="H466" s="238"/>
      <c r="I466" s="138"/>
      <c r="J466" s="138"/>
    </row>
    <row r="467" spans="1:10" ht="23.25">
      <c r="A467" s="164"/>
      <c r="B467" s="135"/>
      <c r="C467" s="157"/>
      <c r="D467" s="157"/>
      <c r="E467" s="237"/>
      <c r="F467" s="237"/>
      <c r="G467" s="237"/>
      <c r="H467" s="238"/>
      <c r="I467" s="138"/>
      <c r="J467" s="138"/>
    </row>
    <row r="468" spans="1:10" ht="23.25">
      <c r="A468" s="164"/>
      <c r="B468" s="135"/>
      <c r="C468" s="157"/>
      <c r="D468" s="157"/>
      <c r="E468" s="237"/>
      <c r="F468" s="237"/>
      <c r="G468" s="237"/>
      <c r="H468" s="238"/>
      <c r="I468" s="138"/>
      <c r="J468" s="138"/>
    </row>
    <row r="469" spans="1:10" ht="23.25">
      <c r="A469" s="164"/>
      <c r="B469" s="135"/>
      <c r="C469" s="157"/>
      <c r="D469" s="157"/>
      <c r="E469" s="237"/>
      <c r="F469" s="237"/>
      <c r="G469" s="237"/>
      <c r="H469" s="238"/>
      <c r="I469" s="138"/>
      <c r="J469" s="138"/>
    </row>
    <row r="470" spans="1:10" ht="23.25">
      <c r="A470" s="164"/>
      <c r="B470" s="135"/>
      <c r="C470" s="157"/>
      <c r="D470" s="157"/>
      <c r="E470" s="237"/>
      <c r="F470" s="237"/>
      <c r="G470" s="237"/>
      <c r="H470" s="238"/>
      <c r="I470" s="138"/>
      <c r="J470" s="138"/>
    </row>
    <row r="471" spans="1:10" ht="23.25">
      <c r="A471" s="164"/>
      <c r="B471" s="135"/>
      <c r="C471" s="157"/>
      <c r="D471" s="157"/>
      <c r="E471" s="237"/>
      <c r="F471" s="237"/>
      <c r="G471" s="237"/>
      <c r="H471" s="238"/>
      <c r="I471" s="138"/>
      <c r="J471" s="138"/>
    </row>
    <row r="472" spans="1:10" ht="23.25">
      <c r="A472" s="164"/>
      <c r="B472" s="135"/>
      <c r="C472" s="157"/>
      <c r="D472" s="157"/>
      <c r="E472" s="237"/>
      <c r="F472" s="237"/>
      <c r="G472" s="237"/>
      <c r="H472" s="238"/>
      <c r="I472" s="138"/>
      <c r="J472" s="138"/>
    </row>
    <row r="473" spans="1:10" ht="23.25">
      <c r="A473" s="164"/>
      <c r="B473" s="135"/>
      <c r="C473" s="157"/>
      <c r="D473" s="157"/>
      <c r="E473" s="237"/>
      <c r="F473" s="237"/>
      <c r="G473" s="237"/>
      <c r="H473" s="238"/>
      <c r="I473" s="138"/>
      <c r="J473" s="138"/>
    </row>
    <row r="474" spans="1:10" ht="23.25">
      <c r="A474" s="164"/>
      <c r="B474" s="135"/>
      <c r="C474" s="157"/>
      <c r="D474" s="157"/>
      <c r="E474" s="237"/>
      <c r="F474" s="237"/>
      <c r="G474" s="237"/>
      <c r="H474" s="238"/>
      <c r="I474" s="138"/>
      <c r="J474" s="138"/>
    </row>
    <row r="475" spans="1:10" ht="23.25">
      <c r="A475" s="164"/>
      <c r="B475" s="135"/>
      <c r="C475" s="157"/>
      <c r="D475" s="157"/>
      <c r="E475" s="237"/>
      <c r="F475" s="237"/>
      <c r="G475" s="237"/>
      <c r="H475" s="238"/>
      <c r="I475" s="138"/>
      <c r="J475" s="138"/>
    </row>
    <row r="476" spans="1:10" ht="23.25">
      <c r="A476" s="164"/>
      <c r="B476" s="135"/>
      <c r="C476" s="157"/>
      <c r="D476" s="157"/>
      <c r="E476" s="237"/>
      <c r="F476" s="237"/>
      <c r="G476" s="237"/>
      <c r="H476" s="238"/>
      <c r="I476" s="138"/>
      <c r="J476" s="138"/>
    </row>
    <row r="477" spans="1:10" ht="23.25">
      <c r="A477" s="164"/>
      <c r="B477" s="135"/>
      <c r="C477" s="157"/>
      <c r="D477" s="157"/>
      <c r="E477" s="237"/>
      <c r="F477" s="237"/>
      <c r="G477" s="237"/>
      <c r="H477" s="238"/>
      <c r="I477" s="138"/>
      <c r="J477" s="138"/>
    </row>
    <row r="478" spans="1:10" ht="23.25">
      <c r="A478" s="164"/>
      <c r="B478" s="135"/>
      <c r="C478" s="157"/>
      <c r="D478" s="157"/>
      <c r="E478" s="237"/>
      <c r="F478" s="237"/>
      <c r="G478" s="237"/>
      <c r="H478" s="238"/>
      <c r="I478" s="138"/>
      <c r="J478" s="138"/>
    </row>
    <row r="479" spans="1:10" ht="23.25">
      <c r="A479" s="164"/>
      <c r="B479" s="135"/>
      <c r="C479" s="157"/>
      <c r="D479" s="157"/>
      <c r="E479" s="237"/>
      <c r="F479" s="237"/>
      <c r="G479" s="237"/>
      <c r="H479" s="238"/>
      <c r="I479" s="138"/>
      <c r="J479" s="138"/>
    </row>
    <row r="480" spans="1:10" ht="23.25">
      <c r="A480" s="164"/>
      <c r="B480" s="135"/>
      <c r="C480" s="157"/>
      <c r="D480" s="157"/>
      <c r="E480" s="237"/>
      <c r="F480" s="237"/>
      <c r="G480" s="237"/>
      <c r="H480" s="238"/>
      <c r="I480" s="138"/>
      <c r="J480" s="138"/>
    </row>
    <row r="481" spans="1:10" ht="23.25">
      <c r="A481" s="164"/>
      <c r="B481" s="135"/>
      <c r="C481" s="157"/>
      <c r="D481" s="157"/>
      <c r="E481" s="237"/>
      <c r="F481" s="237"/>
      <c r="G481" s="237"/>
      <c r="H481" s="238"/>
      <c r="I481" s="138"/>
      <c r="J481" s="138"/>
    </row>
    <row r="482" spans="1:10" ht="23.25">
      <c r="A482" s="164"/>
      <c r="B482" s="135"/>
      <c r="C482" s="157"/>
      <c r="D482" s="157"/>
      <c r="E482" s="237"/>
      <c r="F482" s="237"/>
      <c r="G482" s="237"/>
      <c r="H482" s="238"/>
      <c r="I482" s="138"/>
      <c r="J482" s="138"/>
    </row>
    <row r="483" spans="1:10" ht="23.25">
      <c r="A483" s="164"/>
      <c r="B483" s="135"/>
      <c r="C483" s="157"/>
      <c r="D483" s="157"/>
      <c r="E483" s="237"/>
      <c r="F483" s="237"/>
      <c r="G483" s="237"/>
      <c r="H483" s="238"/>
      <c r="I483" s="138"/>
      <c r="J483" s="138"/>
    </row>
    <row r="484" spans="1:10" ht="23.25">
      <c r="A484" s="164"/>
      <c r="B484" s="135"/>
      <c r="C484" s="157"/>
      <c r="D484" s="157"/>
      <c r="E484" s="237"/>
      <c r="F484" s="237"/>
      <c r="G484" s="237"/>
      <c r="H484" s="238"/>
      <c r="I484" s="138"/>
      <c r="J484" s="138"/>
    </row>
    <row r="485" spans="1:10" ht="23.25">
      <c r="A485" s="164"/>
      <c r="B485" s="135"/>
      <c r="C485" s="157"/>
      <c r="D485" s="157"/>
      <c r="E485" s="237"/>
      <c r="F485" s="237"/>
      <c r="G485" s="237"/>
      <c r="H485" s="238"/>
      <c r="I485" s="138"/>
      <c r="J485" s="138"/>
    </row>
    <row r="486" spans="1:10" ht="23.25">
      <c r="A486" s="164"/>
      <c r="B486" s="135"/>
      <c r="C486" s="157"/>
      <c r="D486" s="157"/>
      <c r="E486" s="237"/>
      <c r="F486" s="237"/>
      <c r="G486" s="237"/>
      <c r="H486" s="238"/>
      <c r="I486" s="138"/>
      <c r="J486" s="138"/>
    </row>
    <row r="487" spans="1:10" ht="23.25">
      <c r="A487" s="164"/>
      <c r="B487" s="135"/>
      <c r="C487" s="157"/>
      <c r="D487" s="157"/>
      <c r="E487" s="237"/>
      <c r="F487" s="237"/>
      <c r="G487" s="237"/>
      <c r="H487" s="238"/>
      <c r="I487" s="138"/>
      <c r="J487" s="138"/>
    </row>
    <row r="488" spans="1:10" ht="23.25">
      <c r="A488" s="164"/>
      <c r="B488" s="135"/>
      <c r="C488" s="157"/>
      <c r="D488" s="157"/>
      <c r="E488" s="237"/>
      <c r="F488" s="237"/>
      <c r="G488" s="237"/>
      <c r="H488" s="238"/>
      <c r="I488" s="138"/>
      <c r="J488" s="138"/>
    </row>
    <row r="489" spans="1:10" ht="23.25">
      <c r="A489" s="164"/>
      <c r="B489" s="135"/>
      <c r="C489" s="157"/>
      <c r="D489" s="157"/>
      <c r="E489" s="237"/>
      <c r="F489" s="237"/>
      <c r="G489" s="237"/>
      <c r="H489" s="238"/>
      <c r="I489" s="138"/>
      <c r="J489" s="138"/>
    </row>
    <row r="490" spans="1:10" ht="23.25">
      <c r="A490" s="164"/>
      <c r="B490" s="135"/>
      <c r="C490" s="157"/>
      <c r="D490" s="157"/>
      <c r="E490" s="237"/>
      <c r="F490" s="237"/>
      <c r="G490" s="237"/>
      <c r="H490" s="238"/>
      <c r="I490" s="138"/>
      <c r="J490" s="138"/>
    </row>
    <row r="491" spans="1:10" ht="23.25">
      <c r="A491" s="164"/>
      <c r="B491" s="135"/>
      <c r="C491" s="157"/>
      <c r="D491" s="157"/>
      <c r="E491" s="237"/>
      <c r="F491" s="237"/>
      <c r="G491" s="237"/>
      <c r="H491" s="238"/>
      <c r="I491" s="138"/>
      <c r="J491" s="138"/>
    </row>
    <row r="492" spans="1:10" ht="23.25">
      <c r="A492" s="164"/>
      <c r="B492" s="135"/>
      <c r="C492" s="157"/>
      <c r="D492" s="157"/>
      <c r="E492" s="237"/>
      <c r="F492" s="237"/>
      <c r="G492" s="237"/>
      <c r="H492" s="238"/>
      <c r="I492" s="138"/>
      <c r="J492" s="138"/>
    </row>
    <row r="493" spans="1:10" ht="23.25">
      <c r="A493" s="164"/>
      <c r="B493" s="135"/>
      <c r="C493" s="157"/>
      <c r="D493" s="157"/>
      <c r="E493" s="237"/>
      <c r="F493" s="237"/>
      <c r="G493" s="237"/>
      <c r="H493" s="238"/>
      <c r="I493" s="138"/>
      <c r="J493" s="138"/>
    </row>
    <row r="494" spans="1:10" ht="23.25">
      <c r="A494" s="164"/>
      <c r="B494" s="135"/>
      <c r="C494" s="157"/>
      <c r="D494" s="157"/>
      <c r="E494" s="237"/>
      <c r="F494" s="237"/>
      <c r="G494" s="237"/>
      <c r="H494" s="238"/>
      <c r="I494" s="138"/>
      <c r="J494" s="138"/>
    </row>
    <row r="495" spans="1:10" ht="23.25">
      <c r="A495" s="164"/>
      <c r="B495" s="135"/>
      <c r="C495" s="157"/>
      <c r="D495" s="157"/>
      <c r="E495" s="237"/>
      <c r="F495" s="237"/>
      <c r="G495" s="237"/>
      <c r="H495" s="238"/>
      <c r="I495" s="138"/>
      <c r="J495" s="138"/>
    </row>
    <row r="496" spans="1:10" ht="23.25">
      <c r="A496" s="164"/>
      <c r="B496" s="135"/>
      <c r="C496" s="157"/>
      <c r="D496" s="157"/>
      <c r="E496" s="237"/>
      <c r="F496" s="237"/>
      <c r="G496" s="237"/>
      <c r="H496" s="238"/>
      <c r="I496" s="138"/>
      <c r="J496" s="138"/>
    </row>
    <row r="497" spans="1:10" ht="23.25">
      <c r="A497" s="164"/>
      <c r="B497" s="135"/>
      <c r="C497" s="157"/>
      <c r="D497" s="157"/>
      <c r="E497" s="237"/>
      <c r="F497" s="237"/>
      <c r="G497" s="237"/>
      <c r="H497" s="238"/>
      <c r="I497" s="138"/>
      <c r="J497" s="138"/>
    </row>
    <row r="498" spans="1:10" ht="23.25">
      <c r="A498" s="164"/>
      <c r="B498" s="135"/>
      <c r="C498" s="157"/>
      <c r="D498" s="157"/>
      <c r="E498" s="237"/>
      <c r="F498" s="237"/>
      <c r="G498" s="237"/>
      <c r="H498" s="238"/>
      <c r="I498" s="138"/>
      <c r="J498" s="138"/>
    </row>
    <row r="499" spans="1:10" ht="23.25">
      <c r="A499" s="164"/>
      <c r="B499" s="135"/>
      <c r="C499" s="157"/>
      <c r="D499" s="157"/>
      <c r="E499" s="237"/>
      <c r="F499" s="237"/>
      <c r="G499" s="237"/>
      <c r="H499" s="238"/>
      <c r="I499" s="138"/>
      <c r="J499" s="138"/>
    </row>
    <row r="500" spans="1:10" ht="23.25">
      <c r="A500" s="164"/>
      <c r="B500" s="135"/>
      <c r="C500" s="157"/>
      <c r="D500" s="157"/>
      <c r="E500" s="237"/>
      <c r="F500" s="237"/>
      <c r="G500" s="237"/>
      <c r="H500" s="238"/>
      <c r="I500" s="138"/>
      <c r="J500" s="138"/>
    </row>
    <row r="501" spans="1:10" ht="23.25">
      <c r="A501" s="164"/>
      <c r="B501" s="135"/>
      <c r="C501" s="157"/>
      <c r="D501" s="157"/>
      <c r="E501" s="237"/>
      <c r="F501" s="237"/>
      <c r="G501" s="237"/>
      <c r="H501" s="238"/>
      <c r="I501" s="138"/>
      <c r="J501" s="138"/>
    </row>
    <row r="502" spans="1:10" ht="23.25">
      <c r="A502" s="164"/>
      <c r="B502" s="135"/>
      <c r="C502" s="157"/>
      <c r="D502" s="157"/>
      <c r="E502" s="237"/>
      <c r="F502" s="237"/>
      <c r="G502" s="237"/>
      <c r="H502" s="238"/>
      <c r="I502" s="138"/>
      <c r="J502" s="138"/>
    </row>
    <row r="503" spans="1:10" ht="23.25">
      <c r="A503" s="164"/>
      <c r="B503" s="135"/>
      <c r="C503" s="157"/>
      <c r="D503" s="157"/>
      <c r="E503" s="237"/>
      <c r="F503" s="237"/>
      <c r="G503" s="237"/>
      <c r="H503" s="238"/>
      <c r="I503" s="138"/>
      <c r="J503" s="138"/>
    </row>
    <row r="504" spans="1:10" ht="23.25">
      <c r="A504" s="164"/>
      <c r="B504" s="135"/>
      <c r="C504" s="157"/>
      <c r="D504" s="157"/>
      <c r="E504" s="237"/>
      <c r="F504" s="237"/>
      <c r="G504" s="237"/>
      <c r="H504" s="238"/>
      <c r="I504" s="138"/>
      <c r="J504" s="138"/>
    </row>
    <row r="505" spans="1:10" ht="23.25">
      <c r="A505" s="164"/>
      <c r="B505" s="135"/>
      <c r="C505" s="157"/>
      <c r="D505" s="157"/>
      <c r="E505" s="237"/>
      <c r="F505" s="237"/>
      <c r="G505" s="237"/>
      <c r="H505" s="238"/>
      <c r="I505" s="138"/>
      <c r="J505" s="138"/>
    </row>
    <row r="506" spans="1:10" ht="23.25">
      <c r="A506" s="164"/>
      <c r="B506" s="135"/>
      <c r="C506" s="157"/>
      <c r="D506" s="157"/>
      <c r="E506" s="237"/>
      <c r="F506" s="237"/>
      <c r="G506" s="237"/>
      <c r="H506" s="238"/>
      <c r="I506" s="138"/>
      <c r="J506" s="138"/>
    </row>
    <row r="507" spans="1:10" ht="23.25">
      <c r="A507" s="164"/>
      <c r="B507" s="135"/>
      <c r="C507" s="157"/>
      <c r="D507" s="157"/>
      <c r="E507" s="237"/>
      <c r="F507" s="237"/>
      <c r="G507" s="237"/>
      <c r="H507" s="238"/>
      <c r="I507" s="138"/>
      <c r="J507" s="138"/>
    </row>
    <row r="508" spans="1:10" ht="23.25">
      <c r="A508" s="164"/>
      <c r="B508" s="135"/>
      <c r="C508" s="157"/>
      <c r="D508" s="157"/>
      <c r="E508" s="237"/>
      <c r="F508" s="237"/>
      <c r="G508" s="237"/>
      <c r="H508" s="238"/>
      <c r="I508" s="138"/>
      <c r="J508" s="138"/>
    </row>
    <row r="509" spans="1:10" ht="23.25">
      <c r="A509" s="164"/>
      <c r="B509" s="135"/>
      <c r="C509" s="157"/>
      <c r="D509" s="157"/>
      <c r="E509" s="237"/>
      <c r="F509" s="237"/>
      <c r="G509" s="237"/>
      <c r="H509" s="238"/>
      <c r="I509" s="138"/>
      <c r="J509" s="138"/>
    </row>
    <row r="510" spans="1:10" ht="23.25">
      <c r="A510" s="164"/>
      <c r="B510" s="135"/>
      <c r="C510" s="157"/>
      <c r="D510" s="157"/>
      <c r="E510" s="237"/>
      <c r="F510" s="237"/>
      <c r="G510" s="237"/>
      <c r="H510" s="238"/>
      <c r="I510" s="138"/>
      <c r="J510" s="138"/>
    </row>
    <row r="511" spans="1:10" ht="23.25">
      <c r="A511" s="164"/>
      <c r="B511" s="135"/>
      <c r="C511" s="157"/>
      <c r="D511" s="157"/>
      <c r="E511" s="237"/>
      <c r="F511" s="237"/>
      <c r="G511" s="237"/>
      <c r="H511" s="238"/>
      <c r="I511" s="138"/>
      <c r="J511" s="138"/>
    </row>
    <row r="512" spans="1:10" ht="23.25">
      <c r="A512" s="164"/>
      <c r="B512" s="135"/>
      <c r="C512" s="157"/>
      <c r="D512" s="157"/>
      <c r="E512" s="237"/>
      <c r="F512" s="237"/>
      <c r="G512" s="237"/>
      <c r="H512" s="238"/>
      <c r="I512" s="138"/>
      <c r="J512" s="138"/>
    </row>
    <row r="513" spans="1:10" ht="23.25">
      <c r="A513" s="164"/>
      <c r="B513" s="135"/>
      <c r="C513" s="157"/>
      <c r="D513" s="157"/>
      <c r="E513" s="237"/>
      <c r="F513" s="237"/>
      <c r="G513" s="237"/>
      <c r="H513" s="238"/>
      <c r="I513" s="138"/>
      <c r="J513" s="138"/>
    </row>
    <row r="514" spans="1:10" ht="23.25">
      <c r="A514" s="164"/>
      <c r="B514" s="135"/>
      <c r="C514" s="157"/>
      <c r="D514" s="157"/>
      <c r="E514" s="237"/>
      <c r="F514" s="237"/>
      <c r="G514" s="237"/>
      <c r="H514" s="238"/>
      <c r="I514" s="138"/>
      <c r="J514" s="138"/>
    </row>
    <row r="515" spans="1:10" ht="23.25">
      <c r="A515" s="164"/>
      <c r="B515" s="135"/>
      <c r="C515" s="157"/>
      <c r="D515" s="157"/>
      <c r="E515" s="237"/>
      <c r="F515" s="237"/>
      <c r="G515" s="237"/>
      <c r="H515" s="238"/>
      <c r="I515" s="138"/>
      <c r="J515" s="138"/>
    </row>
    <row r="516" spans="1:10" ht="23.25">
      <c r="A516" s="164"/>
      <c r="B516" s="135"/>
      <c r="C516" s="157"/>
      <c r="D516" s="157"/>
      <c r="E516" s="237"/>
      <c r="F516" s="237"/>
      <c r="G516" s="237"/>
      <c r="H516" s="238"/>
      <c r="I516" s="138"/>
      <c r="J516" s="138"/>
    </row>
    <row r="517" spans="1:10" ht="23.25">
      <c r="A517" s="164"/>
      <c r="B517" s="135"/>
      <c r="C517" s="157"/>
      <c r="D517" s="157"/>
      <c r="E517" s="237"/>
      <c r="F517" s="237"/>
      <c r="G517" s="237"/>
      <c r="H517" s="238"/>
      <c r="I517" s="138"/>
      <c r="J517" s="138"/>
    </row>
    <row r="518" spans="1:10" ht="23.25">
      <c r="A518" s="164"/>
      <c r="B518" s="135"/>
      <c r="C518" s="157"/>
      <c r="D518" s="157"/>
      <c r="E518" s="237"/>
      <c r="F518" s="237"/>
      <c r="G518" s="237"/>
      <c r="H518" s="238"/>
      <c r="I518" s="138"/>
      <c r="J518" s="138"/>
    </row>
    <row r="519" spans="1:10" ht="23.25">
      <c r="A519" s="164"/>
      <c r="B519" s="135"/>
      <c r="C519" s="157"/>
      <c r="D519" s="157"/>
      <c r="E519" s="237"/>
      <c r="F519" s="237"/>
      <c r="G519" s="237"/>
      <c r="H519" s="238"/>
      <c r="I519" s="138"/>
      <c r="J519" s="138"/>
    </row>
    <row r="520" spans="1:10" ht="23.25">
      <c r="A520" s="164"/>
      <c r="B520" s="135"/>
      <c r="C520" s="157"/>
      <c r="D520" s="157"/>
      <c r="E520" s="237"/>
      <c r="F520" s="237"/>
      <c r="G520" s="237"/>
      <c r="H520" s="238"/>
      <c r="I520" s="138"/>
      <c r="J520" s="138"/>
    </row>
    <row r="521" spans="1:10" ht="23.25">
      <c r="A521" s="164"/>
      <c r="B521" s="135"/>
      <c r="C521" s="157"/>
      <c r="D521" s="157"/>
      <c r="E521" s="237"/>
      <c r="F521" s="237"/>
      <c r="G521" s="237"/>
      <c r="H521" s="238"/>
      <c r="I521" s="138"/>
      <c r="J521" s="138"/>
    </row>
    <row r="522" spans="1:10" ht="23.25">
      <c r="A522" s="164"/>
      <c r="B522" s="135"/>
      <c r="C522" s="157"/>
      <c r="D522" s="157"/>
      <c r="E522" s="237"/>
      <c r="F522" s="237"/>
      <c r="G522" s="237"/>
      <c r="H522" s="238"/>
      <c r="I522" s="138"/>
      <c r="J522" s="138"/>
    </row>
    <row r="523" spans="1:10" ht="23.25">
      <c r="A523" s="164"/>
      <c r="B523" s="135"/>
      <c r="C523" s="157"/>
      <c r="D523" s="157"/>
      <c r="E523" s="237"/>
      <c r="F523" s="237"/>
      <c r="G523" s="237"/>
      <c r="H523" s="238"/>
      <c r="I523" s="138"/>
      <c r="J523" s="138"/>
    </row>
    <row r="524" spans="1:10" ht="23.25">
      <c r="A524" s="164"/>
      <c r="B524" s="135"/>
      <c r="C524" s="157"/>
      <c r="D524" s="157"/>
      <c r="E524" s="237"/>
      <c r="F524" s="237"/>
      <c r="G524" s="237"/>
      <c r="H524" s="238"/>
      <c r="I524" s="138"/>
      <c r="J524" s="138"/>
    </row>
    <row r="525" spans="1:10" ht="23.25">
      <c r="A525" s="164"/>
      <c r="B525" s="135"/>
      <c r="C525" s="157"/>
      <c r="D525" s="157"/>
      <c r="E525" s="237"/>
      <c r="F525" s="237"/>
      <c r="G525" s="237"/>
      <c r="H525" s="238"/>
      <c r="I525" s="138"/>
      <c r="J525" s="138"/>
    </row>
    <row r="526" spans="1:10" ht="23.25">
      <c r="A526" s="164"/>
      <c r="B526" s="135"/>
      <c r="C526" s="157"/>
      <c r="D526" s="157"/>
      <c r="E526" s="237"/>
      <c r="F526" s="237"/>
      <c r="G526" s="237"/>
      <c r="H526" s="238"/>
      <c r="I526" s="138"/>
      <c r="J526" s="138"/>
    </row>
    <row r="527" spans="1:10" ht="23.25">
      <c r="A527" s="164"/>
      <c r="B527" s="135"/>
      <c r="C527" s="157"/>
      <c r="D527" s="157"/>
      <c r="E527" s="237"/>
      <c r="F527" s="237"/>
      <c r="G527" s="237"/>
      <c r="H527" s="238"/>
      <c r="I527" s="138"/>
      <c r="J527" s="138"/>
    </row>
    <row r="528" spans="1:10" ht="23.25">
      <c r="A528" s="164"/>
      <c r="B528" s="135"/>
      <c r="C528" s="157"/>
      <c r="D528" s="157"/>
      <c r="E528" s="237"/>
      <c r="F528" s="237"/>
      <c r="G528" s="237"/>
      <c r="H528" s="238"/>
      <c r="I528" s="138"/>
      <c r="J528" s="138"/>
    </row>
    <row r="529" spans="1:10" ht="23.25">
      <c r="A529" s="164"/>
      <c r="B529" s="135"/>
      <c r="C529" s="157"/>
      <c r="D529" s="157"/>
      <c r="E529" s="237"/>
      <c r="F529" s="237"/>
      <c r="G529" s="237"/>
      <c r="H529" s="238"/>
      <c r="I529" s="138"/>
      <c r="J529" s="138"/>
    </row>
    <row r="530" spans="1:10" ht="23.25">
      <c r="A530" s="164"/>
      <c r="B530" s="135"/>
      <c r="C530" s="157"/>
      <c r="D530" s="157"/>
      <c r="E530" s="237"/>
      <c r="F530" s="237"/>
      <c r="G530" s="237"/>
      <c r="H530" s="238"/>
      <c r="I530" s="138"/>
      <c r="J530" s="138"/>
    </row>
    <row r="531" spans="1:10" ht="23.25">
      <c r="A531" s="164"/>
      <c r="B531" s="135"/>
      <c r="C531" s="157"/>
      <c r="D531" s="157"/>
      <c r="E531" s="237"/>
      <c r="F531" s="237"/>
      <c r="G531" s="237"/>
      <c r="H531" s="238"/>
      <c r="I531" s="138"/>
      <c r="J531" s="138"/>
    </row>
    <row r="532" spans="1:10" ht="23.25">
      <c r="A532" s="164"/>
      <c r="B532" s="135"/>
      <c r="C532" s="157"/>
      <c r="D532" s="157"/>
      <c r="E532" s="237"/>
      <c r="F532" s="237"/>
      <c r="G532" s="237"/>
      <c r="H532" s="238"/>
      <c r="I532" s="138"/>
      <c r="J532" s="138"/>
    </row>
    <row r="533" spans="1:10" ht="23.25">
      <c r="A533" s="164"/>
      <c r="B533" s="135"/>
      <c r="C533" s="157"/>
      <c r="D533" s="157"/>
      <c r="E533" s="237"/>
      <c r="F533" s="237"/>
      <c r="G533" s="237"/>
      <c r="H533" s="238"/>
      <c r="I533" s="138"/>
      <c r="J533" s="138"/>
    </row>
    <row r="534" spans="1:10" ht="23.25">
      <c r="A534" s="164"/>
      <c r="B534" s="135"/>
      <c r="C534" s="157"/>
      <c r="D534" s="157"/>
      <c r="E534" s="237"/>
      <c r="F534" s="237"/>
      <c r="G534" s="237"/>
      <c r="H534" s="238"/>
      <c r="I534" s="138"/>
      <c r="J534" s="138"/>
    </row>
    <row r="535" spans="1:10" ht="23.25">
      <c r="A535" s="164"/>
      <c r="B535" s="135"/>
      <c r="C535" s="157"/>
      <c r="D535" s="157"/>
      <c r="E535" s="237"/>
      <c r="F535" s="237"/>
      <c r="G535" s="237"/>
      <c r="H535" s="238"/>
      <c r="I535" s="138"/>
      <c r="J535" s="138"/>
    </row>
    <row r="536" spans="1:10" ht="23.25">
      <c r="A536" s="164"/>
      <c r="B536" s="135"/>
      <c r="C536" s="157"/>
      <c r="D536" s="157"/>
      <c r="E536" s="237"/>
      <c r="F536" s="237"/>
      <c r="G536" s="237"/>
      <c r="H536" s="238"/>
      <c r="I536" s="138"/>
      <c r="J536" s="138"/>
    </row>
    <row r="537" spans="1:10" ht="23.25">
      <c r="A537" s="164"/>
      <c r="B537" s="135"/>
      <c r="C537" s="157"/>
      <c r="D537" s="157"/>
      <c r="E537" s="237"/>
      <c r="F537" s="237"/>
      <c r="G537" s="237"/>
      <c r="H537" s="238"/>
      <c r="I537" s="138"/>
      <c r="J537" s="138"/>
    </row>
    <row r="538" spans="1:10" ht="23.25">
      <c r="A538" s="164"/>
      <c r="B538" s="135"/>
      <c r="C538" s="157"/>
      <c r="D538" s="157"/>
      <c r="E538" s="237"/>
      <c r="F538" s="237"/>
      <c r="G538" s="237"/>
      <c r="H538" s="238"/>
      <c r="I538" s="138"/>
      <c r="J538" s="138"/>
    </row>
    <row r="539" spans="1:10" ht="23.25">
      <c r="A539" s="164"/>
      <c r="B539" s="135"/>
      <c r="C539" s="157"/>
      <c r="D539" s="157"/>
      <c r="E539" s="237"/>
      <c r="F539" s="237"/>
      <c r="G539" s="237"/>
      <c r="H539" s="238"/>
      <c r="I539" s="138"/>
      <c r="J539" s="138"/>
    </row>
    <row r="540" spans="1:10" ht="23.25">
      <c r="A540" s="164"/>
      <c r="B540" s="135"/>
      <c r="C540" s="157"/>
      <c r="D540" s="157"/>
      <c r="E540" s="237"/>
      <c r="F540" s="237"/>
      <c r="G540" s="237"/>
      <c r="H540" s="238"/>
      <c r="I540" s="138"/>
      <c r="J540" s="138"/>
    </row>
    <row r="541" spans="1:10" ht="23.25">
      <c r="A541" s="164"/>
      <c r="B541" s="135"/>
      <c r="C541" s="157"/>
      <c r="D541" s="157"/>
      <c r="E541" s="237"/>
      <c r="F541" s="237"/>
      <c r="G541" s="237"/>
      <c r="H541" s="238"/>
      <c r="I541" s="138"/>
      <c r="J541" s="138"/>
    </row>
    <row r="542" spans="1:10" ht="23.25">
      <c r="A542" s="164"/>
      <c r="B542" s="135"/>
      <c r="C542" s="157"/>
      <c r="D542" s="157"/>
      <c r="E542" s="237"/>
      <c r="F542" s="237"/>
      <c r="G542" s="237"/>
      <c r="H542" s="238"/>
      <c r="I542" s="138"/>
      <c r="J542" s="138"/>
    </row>
    <row r="543" spans="1:10" ht="23.25">
      <c r="A543" s="164"/>
      <c r="B543" s="135"/>
      <c r="C543" s="157"/>
      <c r="D543" s="157"/>
      <c r="E543" s="237"/>
      <c r="F543" s="237"/>
      <c r="G543" s="237"/>
      <c r="H543" s="238"/>
      <c r="I543" s="138"/>
      <c r="J543" s="138"/>
    </row>
    <row r="544" spans="1:10" ht="23.25">
      <c r="A544" s="164"/>
      <c r="B544" s="135"/>
      <c r="C544" s="157"/>
      <c r="D544" s="157"/>
      <c r="E544" s="237"/>
      <c r="F544" s="237"/>
      <c r="G544" s="237"/>
      <c r="H544" s="238"/>
      <c r="I544" s="138"/>
      <c r="J544" s="138"/>
    </row>
    <row r="545" spans="1:10" ht="23.25">
      <c r="A545" s="164"/>
      <c r="B545" s="135"/>
      <c r="C545" s="157"/>
      <c r="D545" s="157"/>
      <c r="E545" s="237"/>
      <c r="F545" s="237"/>
      <c r="G545" s="237"/>
      <c r="H545" s="238"/>
      <c r="I545" s="138"/>
      <c r="J545" s="138"/>
    </row>
    <row r="546" spans="1:10" ht="23.25">
      <c r="A546" s="164"/>
      <c r="B546" s="135"/>
      <c r="C546" s="157"/>
      <c r="D546" s="157"/>
      <c r="E546" s="237"/>
      <c r="F546" s="237"/>
      <c r="G546" s="237"/>
      <c r="H546" s="238"/>
      <c r="I546" s="138"/>
      <c r="J546" s="138"/>
    </row>
    <row r="547" spans="1:10" ht="23.25">
      <c r="A547" s="164"/>
      <c r="B547" s="135"/>
      <c r="C547" s="157"/>
      <c r="D547" s="157"/>
      <c r="E547" s="237"/>
      <c r="F547" s="237"/>
      <c r="G547" s="237"/>
      <c r="H547" s="238"/>
      <c r="I547" s="138"/>
      <c r="J547" s="138"/>
    </row>
    <row r="548" spans="1:10" ht="23.25">
      <c r="A548" s="164"/>
      <c r="B548" s="135"/>
      <c r="C548" s="157"/>
      <c r="D548" s="157"/>
      <c r="E548" s="237"/>
      <c r="F548" s="237"/>
      <c r="G548" s="237"/>
      <c r="H548" s="238"/>
      <c r="I548" s="138"/>
      <c r="J548" s="138"/>
    </row>
    <row r="549" spans="1:10" ht="23.25">
      <c r="A549" s="164"/>
      <c r="B549" s="135"/>
      <c r="C549" s="157"/>
      <c r="D549" s="157"/>
      <c r="E549" s="237"/>
      <c r="F549" s="237"/>
      <c r="G549" s="237"/>
      <c r="H549" s="238"/>
      <c r="I549" s="138"/>
      <c r="J549" s="138"/>
    </row>
    <row r="550" spans="1:10" ht="23.25">
      <c r="A550" s="164"/>
      <c r="B550" s="135"/>
      <c r="C550" s="157"/>
      <c r="D550" s="157"/>
      <c r="E550" s="237"/>
      <c r="F550" s="237"/>
      <c r="G550" s="237"/>
      <c r="H550" s="238"/>
      <c r="I550" s="138"/>
      <c r="J550" s="138"/>
    </row>
    <row r="551" spans="1:10" ht="23.25">
      <c r="A551" s="164"/>
      <c r="B551" s="135"/>
      <c r="C551" s="157"/>
      <c r="D551" s="157"/>
      <c r="E551" s="237"/>
      <c r="F551" s="237"/>
      <c r="G551" s="237"/>
      <c r="H551" s="238"/>
      <c r="I551" s="138"/>
      <c r="J551" s="138"/>
    </row>
    <row r="552" spans="1:10" ht="23.25">
      <c r="A552" s="164"/>
      <c r="B552" s="135"/>
      <c r="C552" s="157"/>
      <c r="D552" s="157"/>
      <c r="E552" s="237"/>
      <c r="F552" s="237"/>
      <c r="G552" s="237"/>
      <c r="H552" s="238"/>
      <c r="I552" s="138"/>
      <c r="J552" s="138"/>
    </row>
    <row r="553" spans="1:10" ht="23.25">
      <c r="A553" s="164"/>
      <c r="B553" s="135"/>
      <c r="C553" s="157"/>
      <c r="D553" s="157"/>
      <c r="E553" s="237"/>
      <c r="F553" s="237"/>
      <c r="G553" s="237"/>
      <c r="H553" s="238"/>
      <c r="I553" s="138"/>
      <c r="J553" s="138"/>
    </row>
    <row r="554" spans="1:10" ht="23.25">
      <c r="A554" s="164"/>
      <c r="B554" s="135"/>
      <c r="C554" s="157"/>
      <c r="D554" s="157"/>
      <c r="E554" s="237"/>
      <c r="F554" s="237"/>
      <c r="G554" s="237"/>
      <c r="H554" s="238"/>
      <c r="I554" s="138"/>
      <c r="J554" s="138"/>
    </row>
    <row r="555" spans="1:10" ht="23.25">
      <c r="A555" s="164"/>
      <c r="B555" s="135"/>
      <c r="C555" s="157"/>
      <c r="D555" s="157"/>
      <c r="E555" s="237"/>
      <c r="F555" s="237"/>
      <c r="G555" s="237"/>
      <c r="H555" s="238"/>
      <c r="I555" s="138"/>
      <c r="J555" s="138"/>
    </row>
    <row r="556" spans="1:10" ht="23.25">
      <c r="A556" s="164"/>
      <c r="B556" s="135"/>
      <c r="C556" s="157"/>
      <c r="D556" s="157"/>
      <c r="E556" s="237"/>
      <c r="F556" s="237"/>
      <c r="G556" s="237"/>
      <c r="H556" s="238"/>
      <c r="I556" s="138"/>
      <c r="J556" s="138"/>
    </row>
    <row r="557" spans="1:10" ht="23.25">
      <c r="A557" s="164"/>
      <c r="B557" s="135"/>
      <c r="C557" s="157"/>
      <c r="D557" s="157"/>
      <c r="E557" s="237"/>
      <c r="F557" s="237"/>
      <c r="G557" s="237"/>
      <c r="H557" s="238"/>
      <c r="I557" s="138"/>
      <c r="J557" s="138"/>
    </row>
    <row r="558" spans="1:10" ht="23.25">
      <c r="A558" s="164"/>
      <c r="B558" s="135"/>
      <c r="C558" s="157"/>
      <c r="D558" s="157"/>
      <c r="E558" s="237"/>
      <c r="F558" s="237"/>
      <c r="G558" s="237"/>
      <c r="H558" s="238"/>
      <c r="I558" s="138"/>
      <c r="J558" s="138"/>
    </row>
    <row r="559" spans="1:10" ht="23.25">
      <c r="A559" s="164"/>
      <c r="B559" s="135"/>
      <c r="C559" s="157"/>
      <c r="D559" s="157"/>
      <c r="E559" s="237"/>
      <c r="F559" s="237"/>
      <c r="G559" s="237"/>
      <c r="H559" s="238"/>
      <c r="I559" s="138"/>
      <c r="J559" s="138"/>
    </row>
    <row r="560" spans="1:10" ht="23.25">
      <c r="A560" s="164"/>
      <c r="B560" s="135"/>
      <c r="C560" s="157"/>
      <c r="D560" s="157"/>
      <c r="E560" s="237"/>
      <c r="F560" s="237"/>
      <c r="G560" s="237"/>
      <c r="H560" s="238"/>
      <c r="I560" s="138"/>
      <c r="J560" s="138"/>
    </row>
    <row r="561" spans="1:10" ht="23.25">
      <c r="A561" s="164"/>
      <c r="B561" s="135"/>
      <c r="C561" s="157"/>
      <c r="D561" s="157"/>
      <c r="E561" s="237"/>
      <c r="F561" s="237"/>
      <c r="G561" s="237"/>
      <c r="H561" s="238"/>
      <c r="I561" s="138"/>
      <c r="J561" s="138"/>
    </row>
    <row r="562" spans="1:10" ht="23.25">
      <c r="A562" s="164"/>
      <c r="B562" s="135"/>
      <c r="C562" s="157"/>
      <c r="D562" s="157"/>
      <c r="E562" s="237"/>
      <c r="F562" s="237"/>
      <c r="G562" s="237"/>
      <c r="H562" s="238"/>
      <c r="I562" s="138"/>
      <c r="J562" s="138"/>
    </row>
    <row r="563" spans="1:10" ht="23.25">
      <c r="A563" s="164"/>
      <c r="B563" s="135"/>
      <c r="C563" s="157"/>
      <c r="D563" s="157"/>
      <c r="E563" s="237"/>
      <c r="F563" s="237"/>
      <c r="G563" s="237"/>
      <c r="H563" s="238"/>
      <c r="I563" s="138"/>
      <c r="J563" s="138"/>
    </row>
    <row r="564" spans="1:10" ht="23.25">
      <c r="A564" s="164"/>
      <c r="B564" s="135"/>
      <c r="C564" s="157"/>
      <c r="D564" s="157"/>
      <c r="E564" s="237"/>
      <c r="F564" s="237"/>
      <c r="G564" s="237"/>
      <c r="H564" s="238"/>
      <c r="I564" s="138"/>
      <c r="J564" s="138"/>
    </row>
    <row r="565" spans="1:10" ht="23.25">
      <c r="A565" s="164"/>
      <c r="B565" s="135"/>
      <c r="C565" s="157"/>
      <c r="D565" s="157"/>
      <c r="E565" s="237"/>
      <c r="F565" s="237"/>
      <c r="G565" s="237"/>
      <c r="H565" s="238"/>
      <c r="I565" s="138"/>
      <c r="J565" s="138"/>
    </row>
    <row r="566" spans="1:10" ht="23.25">
      <c r="A566" s="164"/>
      <c r="B566" s="135"/>
      <c r="C566" s="157"/>
      <c r="D566" s="157"/>
      <c r="E566" s="237"/>
      <c r="F566" s="237"/>
      <c r="G566" s="237"/>
      <c r="H566" s="238"/>
      <c r="I566" s="138"/>
      <c r="J566" s="138"/>
    </row>
    <row r="567" spans="1:10" ht="23.25">
      <c r="A567" s="164"/>
      <c r="B567" s="135"/>
      <c r="C567" s="157"/>
      <c r="D567" s="157"/>
      <c r="E567" s="237"/>
      <c r="F567" s="237"/>
      <c r="G567" s="237"/>
      <c r="H567" s="238"/>
      <c r="I567" s="138"/>
      <c r="J567" s="138"/>
    </row>
    <row r="568" spans="1:10" ht="23.25">
      <c r="A568" s="164"/>
      <c r="B568" s="135"/>
      <c r="C568" s="157"/>
      <c r="D568" s="157"/>
      <c r="E568" s="237"/>
      <c r="F568" s="237"/>
      <c r="G568" s="237"/>
      <c r="H568" s="238"/>
      <c r="I568" s="138"/>
      <c r="J568" s="138"/>
    </row>
    <row r="569" spans="1:10" ht="23.25">
      <c r="A569" s="164"/>
      <c r="B569" s="135"/>
      <c r="C569" s="157"/>
      <c r="D569" s="157"/>
      <c r="E569" s="237"/>
      <c r="F569" s="237"/>
      <c r="G569" s="237"/>
      <c r="H569" s="238"/>
      <c r="I569" s="138"/>
      <c r="J569" s="138"/>
    </row>
    <row r="570" spans="1:10" ht="23.25">
      <c r="A570" s="164"/>
      <c r="B570" s="135"/>
      <c r="C570" s="157"/>
      <c r="D570" s="157"/>
      <c r="E570" s="237"/>
      <c r="F570" s="237"/>
      <c r="G570" s="237"/>
      <c r="H570" s="238"/>
      <c r="I570" s="138"/>
      <c r="J570" s="138"/>
    </row>
    <row r="571" spans="1:10" ht="23.25">
      <c r="A571" s="164"/>
      <c r="B571" s="135"/>
      <c r="C571" s="157"/>
      <c r="D571" s="157"/>
      <c r="E571" s="237"/>
      <c r="F571" s="237"/>
      <c r="G571" s="237"/>
      <c r="H571" s="238"/>
      <c r="I571" s="138"/>
      <c r="J571" s="138"/>
    </row>
    <row r="572" spans="1:10" ht="23.25">
      <c r="A572" s="164"/>
      <c r="B572" s="135"/>
      <c r="C572" s="157"/>
      <c r="D572" s="157"/>
      <c r="E572" s="237"/>
      <c r="F572" s="237"/>
      <c r="G572" s="237"/>
      <c r="H572" s="238"/>
      <c r="I572" s="138"/>
      <c r="J572" s="138"/>
    </row>
    <row r="573" spans="1:10" ht="23.25">
      <c r="A573" s="164"/>
      <c r="B573" s="135"/>
      <c r="C573" s="157"/>
      <c r="D573" s="157"/>
      <c r="E573" s="237"/>
      <c r="F573" s="237"/>
      <c r="G573" s="237"/>
      <c r="H573" s="238"/>
      <c r="I573" s="138"/>
      <c r="J573" s="138"/>
    </row>
    <row r="574" spans="1:10" ht="23.25">
      <c r="A574" s="164"/>
      <c r="B574" s="135"/>
      <c r="C574" s="157"/>
      <c r="D574" s="157"/>
      <c r="E574" s="237"/>
      <c r="F574" s="237"/>
      <c r="G574" s="237"/>
      <c r="H574" s="238"/>
      <c r="I574" s="138"/>
      <c r="J574" s="138"/>
    </row>
    <row r="575" spans="1:10" ht="23.25">
      <c r="A575" s="164"/>
      <c r="B575" s="135"/>
      <c r="C575" s="157"/>
      <c r="D575" s="157"/>
      <c r="E575" s="237"/>
      <c r="F575" s="237"/>
      <c r="G575" s="237"/>
      <c r="H575" s="238"/>
      <c r="I575" s="138"/>
      <c r="J575" s="138"/>
    </row>
    <row r="576" spans="1:10" ht="23.25">
      <c r="A576" s="164"/>
      <c r="B576" s="135"/>
      <c r="C576" s="157"/>
      <c r="D576" s="157"/>
      <c r="E576" s="237"/>
      <c r="F576" s="237"/>
      <c r="G576" s="237"/>
      <c r="H576" s="238"/>
      <c r="I576" s="138"/>
      <c r="J576" s="138"/>
    </row>
    <row r="577" spans="1:10" ht="23.25">
      <c r="A577" s="164"/>
      <c r="B577" s="135"/>
      <c r="C577" s="157"/>
      <c r="D577" s="157"/>
      <c r="E577" s="237"/>
      <c r="F577" s="237"/>
      <c r="G577" s="237"/>
      <c r="H577" s="238"/>
      <c r="I577" s="138"/>
      <c r="J577" s="138"/>
    </row>
    <row r="578" spans="1:10" ht="23.25">
      <c r="A578" s="164"/>
      <c r="B578" s="135"/>
      <c r="C578" s="157"/>
      <c r="D578" s="157"/>
      <c r="E578" s="237"/>
      <c r="F578" s="237"/>
      <c r="G578" s="237"/>
      <c r="H578" s="238"/>
      <c r="I578" s="138"/>
      <c r="J578" s="138"/>
    </row>
    <row r="579" spans="1:10" ht="23.25">
      <c r="A579" s="164"/>
      <c r="B579" s="135"/>
      <c r="C579" s="157"/>
      <c r="D579" s="157"/>
      <c r="E579" s="237"/>
      <c r="F579" s="237"/>
      <c r="G579" s="237"/>
      <c r="H579" s="238"/>
      <c r="I579" s="138"/>
      <c r="J579" s="138"/>
    </row>
    <row r="580" spans="1:10" ht="23.25">
      <c r="A580" s="164"/>
      <c r="B580" s="135"/>
      <c r="C580" s="157"/>
      <c r="D580" s="157"/>
      <c r="E580" s="237"/>
      <c r="F580" s="237"/>
      <c r="G580" s="237"/>
      <c r="H580" s="238"/>
      <c r="I580" s="138"/>
      <c r="J580" s="138"/>
    </row>
    <row r="581" spans="1:10" ht="23.25">
      <c r="A581" s="164"/>
      <c r="B581" s="135"/>
      <c r="C581" s="157"/>
      <c r="D581" s="157"/>
      <c r="E581" s="237"/>
      <c r="F581" s="237"/>
      <c r="G581" s="237"/>
      <c r="H581" s="238"/>
      <c r="I581" s="138"/>
      <c r="J581" s="138"/>
    </row>
    <row r="582" spans="1:10" ht="23.25">
      <c r="A582" s="164"/>
      <c r="B582" s="135"/>
      <c r="C582" s="157"/>
      <c r="D582" s="157"/>
      <c r="E582" s="237"/>
      <c r="F582" s="237"/>
      <c r="G582" s="237"/>
      <c r="H582" s="238"/>
      <c r="I582" s="138"/>
      <c r="J582" s="138"/>
    </row>
    <row r="583" spans="1:10" ht="23.25">
      <c r="A583" s="164"/>
      <c r="B583" s="135"/>
      <c r="C583" s="157"/>
      <c r="D583" s="157"/>
      <c r="E583" s="237"/>
      <c r="F583" s="237"/>
      <c r="G583" s="237"/>
      <c r="H583" s="238"/>
      <c r="I583" s="138"/>
      <c r="J583" s="138"/>
    </row>
    <row r="584" spans="1:10" ht="23.25">
      <c r="A584" s="164"/>
      <c r="B584" s="135"/>
      <c r="C584" s="157"/>
      <c r="D584" s="157"/>
      <c r="E584" s="237"/>
      <c r="F584" s="237"/>
      <c r="G584" s="237"/>
      <c r="H584" s="238"/>
      <c r="I584" s="138"/>
      <c r="J584" s="138"/>
    </row>
    <row r="585" spans="1:10" ht="23.25">
      <c r="A585" s="164"/>
      <c r="B585" s="135"/>
      <c r="C585" s="157"/>
      <c r="D585" s="157"/>
      <c r="E585" s="237"/>
      <c r="F585" s="237"/>
      <c r="G585" s="237"/>
      <c r="H585" s="238"/>
      <c r="I585" s="138"/>
      <c r="J585" s="138"/>
    </row>
    <row r="586" spans="1:10" ht="23.25">
      <c r="A586" s="164"/>
      <c r="B586" s="135"/>
      <c r="C586" s="157"/>
      <c r="D586" s="157"/>
      <c r="E586" s="237"/>
      <c r="F586" s="237"/>
      <c r="G586" s="237"/>
      <c r="H586" s="238"/>
      <c r="I586" s="138"/>
      <c r="J586" s="138"/>
    </row>
    <row r="587" spans="1:10" ht="23.25">
      <c r="A587" s="164"/>
      <c r="B587" s="135"/>
      <c r="C587" s="157"/>
      <c r="D587" s="157"/>
      <c r="E587" s="237"/>
      <c r="F587" s="237"/>
      <c r="G587" s="237"/>
      <c r="H587" s="238"/>
      <c r="I587" s="138"/>
      <c r="J587" s="138"/>
    </row>
    <row r="588" spans="1:10" ht="23.25">
      <c r="A588" s="164"/>
      <c r="B588" s="135"/>
      <c r="C588" s="157"/>
      <c r="D588" s="157"/>
      <c r="E588" s="237"/>
      <c r="F588" s="237"/>
      <c r="G588" s="237"/>
      <c r="H588" s="238"/>
      <c r="I588" s="138"/>
      <c r="J588" s="138"/>
    </row>
    <row r="589" spans="1:10" ht="23.25">
      <c r="A589" s="164"/>
      <c r="B589" s="135"/>
      <c r="C589" s="157"/>
      <c r="D589" s="157"/>
      <c r="E589" s="237"/>
      <c r="F589" s="237"/>
      <c r="G589" s="237"/>
      <c r="H589" s="238"/>
      <c r="I589" s="138"/>
      <c r="J589" s="138"/>
    </row>
    <row r="590" spans="1:10" ht="23.25">
      <c r="A590" s="164"/>
      <c r="B590" s="135"/>
      <c r="C590" s="157"/>
      <c r="D590" s="157"/>
      <c r="E590" s="237"/>
      <c r="F590" s="237"/>
      <c r="G590" s="237"/>
      <c r="H590" s="238"/>
      <c r="I590" s="138"/>
      <c r="J590" s="138"/>
    </row>
    <row r="591" spans="1:10" ht="23.25">
      <c r="A591" s="164"/>
      <c r="B591" s="135"/>
      <c r="C591" s="157"/>
      <c r="D591" s="157"/>
      <c r="E591" s="237"/>
      <c r="F591" s="237"/>
      <c r="G591" s="237"/>
      <c r="H591" s="238"/>
      <c r="I591" s="138"/>
      <c r="J591" s="138"/>
    </row>
    <row r="592" spans="1:10" ht="23.25">
      <c r="A592" s="164"/>
      <c r="B592" s="135"/>
      <c r="C592" s="157"/>
      <c r="D592" s="157"/>
      <c r="E592" s="237"/>
      <c r="F592" s="237"/>
      <c r="G592" s="237"/>
      <c r="H592" s="238"/>
      <c r="I592" s="138"/>
      <c r="J592" s="138"/>
    </row>
    <row r="593" spans="1:10" ht="23.25">
      <c r="A593" s="164"/>
      <c r="B593" s="135"/>
      <c r="C593" s="157"/>
      <c r="D593" s="157"/>
      <c r="E593" s="237"/>
      <c r="F593" s="237"/>
      <c r="G593" s="237"/>
      <c r="H593" s="238"/>
      <c r="I593" s="138"/>
      <c r="J593" s="138"/>
    </row>
    <row r="594" spans="1:10" ht="23.25">
      <c r="A594" s="164"/>
      <c r="B594" s="135"/>
      <c r="C594" s="157"/>
      <c r="D594" s="157"/>
      <c r="E594" s="237"/>
      <c r="F594" s="237"/>
      <c r="G594" s="237"/>
      <c r="H594" s="238"/>
      <c r="I594" s="138"/>
      <c r="J594" s="138"/>
    </row>
    <row r="595" spans="1:10" ht="23.25">
      <c r="A595" s="164"/>
      <c r="B595" s="135"/>
      <c r="C595" s="157"/>
      <c r="D595" s="157"/>
      <c r="E595" s="237"/>
      <c r="F595" s="237"/>
      <c r="G595" s="237"/>
      <c r="H595" s="238"/>
      <c r="I595" s="138"/>
      <c r="J595" s="138"/>
    </row>
    <row r="596" spans="1:10" ht="23.25">
      <c r="A596" s="164"/>
      <c r="B596" s="135"/>
      <c r="C596" s="157"/>
      <c r="D596" s="157"/>
      <c r="E596" s="237"/>
      <c r="F596" s="237"/>
      <c r="G596" s="237"/>
      <c r="H596" s="238"/>
      <c r="I596" s="138"/>
      <c r="J596" s="138"/>
    </row>
    <row r="597" spans="1:10" ht="23.25">
      <c r="A597" s="164"/>
      <c r="B597" s="135"/>
      <c r="C597" s="157"/>
      <c r="D597" s="157"/>
      <c r="E597" s="237"/>
      <c r="F597" s="237"/>
      <c r="G597" s="237"/>
      <c r="H597" s="238"/>
      <c r="I597" s="138"/>
      <c r="J597" s="138"/>
    </row>
    <row r="598" spans="1:10" ht="23.25">
      <c r="A598" s="164"/>
      <c r="B598" s="135"/>
      <c r="C598" s="157"/>
      <c r="D598" s="157"/>
      <c r="E598" s="237"/>
      <c r="F598" s="237"/>
      <c r="G598" s="237"/>
      <c r="H598" s="238"/>
      <c r="I598" s="138"/>
      <c r="J598" s="138"/>
    </row>
    <row r="599" spans="1:10" ht="23.25">
      <c r="A599" s="164"/>
      <c r="B599" s="135"/>
      <c r="C599" s="157"/>
      <c r="D599" s="157"/>
      <c r="E599" s="237"/>
      <c r="F599" s="237"/>
      <c r="G599" s="237"/>
      <c r="H599" s="238"/>
      <c r="I599" s="138"/>
      <c r="J599" s="138"/>
    </row>
    <row r="600" spans="1:10" ht="23.25">
      <c r="A600" s="164"/>
      <c r="B600" s="135"/>
      <c r="C600" s="157"/>
      <c r="D600" s="157"/>
      <c r="E600" s="237"/>
      <c r="F600" s="237"/>
      <c r="G600" s="237"/>
      <c r="H600" s="238"/>
      <c r="I600" s="138"/>
      <c r="J600" s="138"/>
    </row>
    <row r="601" spans="1:10" ht="23.25">
      <c r="A601" s="164"/>
      <c r="B601" s="135"/>
      <c r="C601" s="157"/>
      <c r="D601" s="157"/>
      <c r="E601" s="237"/>
      <c r="F601" s="237"/>
      <c r="G601" s="237"/>
      <c r="H601" s="238"/>
      <c r="I601" s="138"/>
      <c r="J601" s="138"/>
    </row>
    <row r="602" spans="1:10" ht="23.25">
      <c r="A602" s="164"/>
      <c r="B602" s="135"/>
      <c r="C602" s="157"/>
      <c r="D602" s="157"/>
      <c r="E602" s="237"/>
      <c r="F602" s="237"/>
      <c r="G602" s="237"/>
      <c r="H602" s="238"/>
      <c r="I602" s="138"/>
      <c r="J602" s="138"/>
    </row>
    <row r="603" spans="1:10" ht="23.25">
      <c r="A603" s="164"/>
      <c r="B603" s="135"/>
      <c r="C603" s="157"/>
      <c r="D603" s="157"/>
      <c r="E603" s="237"/>
      <c r="F603" s="237"/>
      <c r="G603" s="237"/>
      <c r="H603" s="238"/>
      <c r="I603" s="138"/>
      <c r="J603" s="138"/>
    </row>
    <row r="604" spans="1:10" ht="23.25">
      <c r="A604" s="164"/>
      <c r="B604" s="135"/>
      <c r="C604" s="157"/>
      <c r="D604" s="157"/>
      <c r="E604" s="237"/>
      <c r="F604" s="237"/>
      <c r="G604" s="237"/>
      <c r="H604" s="238"/>
      <c r="I604" s="138"/>
      <c r="J604" s="138"/>
    </row>
    <row r="605" spans="1:10" ht="23.25">
      <c r="A605" s="164"/>
      <c r="B605" s="135"/>
      <c r="C605" s="157"/>
      <c r="D605" s="157"/>
      <c r="E605" s="237"/>
      <c r="F605" s="237"/>
      <c r="G605" s="237"/>
      <c r="H605" s="238"/>
      <c r="I605" s="138"/>
      <c r="J605" s="138"/>
    </row>
    <row r="606" spans="1:10" ht="23.25">
      <c r="A606" s="164"/>
      <c r="B606" s="135"/>
      <c r="C606" s="157"/>
      <c r="D606" s="157"/>
      <c r="E606" s="237"/>
      <c r="F606" s="237"/>
      <c r="G606" s="237"/>
      <c r="H606" s="238"/>
      <c r="I606" s="138"/>
      <c r="J606" s="138"/>
    </row>
    <row r="607" spans="1:10" ht="23.25">
      <c r="A607" s="164"/>
      <c r="B607" s="135"/>
      <c r="C607" s="157"/>
      <c r="D607" s="157"/>
      <c r="E607" s="237"/>
      <c r="F607" s="237"/>
      <c r="G607" s="237"/>
      <c r="H607" s="238"/>
      <c r="I607" s="138"/>
      <c r="J607" s="138"/>
    </row>
    <row r="608" spans="1:10" ht="23.25">
      <c r="A608" s="164"/>
      <c r="B608" s="135"/>
      <c r="C608" s="157"/>
      <c r="D608" s="157"/>
      <c r="E608" s="237"/>
      <c r="F608" s="237"/>
      <c r="G608" s="237"/>
      <c r="H608" s="238"/>
      <c r="I608" s="138"/>
      <c r="J608" s="138"/>
    </row>
    <row r="609" spans="1:10" ht="23.25">
      <c r="A609" s="164"/>
      <c r="B609" s="135"/>
      <c r="C609" s="157"/>
      <c r="D609" s="157"/>
      <c r="E609" s="237"/>
      <c r="F609" s="237"/>
      <c r="G609" s="237"/>
      <c r="H609" s="238"/>
      <c r="I609" s="138"/>
      <c r="J609" s="138"/>
    </row>
    <row r="610" spans="1:10" ht="23.25">
      <c r="A610" s="164"/>
      <c r="B610" s="135"/>
      <c r="C610" s="157"/>
      <c r="D610" s="157"/>
      <c r="E610" s="237"/>
      <c r="F610" s="237"/>
      <c r="G610" s="237"/>
      <c r="H610" s="238"/>
      <c r="I610" s="138"/>
      <c r="J610" s="138"/>
    </row>
    <row r="611" spans="1:10" ht="23.25">
      <c r="A611" s="164"/>
      <c r="B611" s="135"/>
      <c r="C611" s="157"/>
      <c r="D611" s="157"/>
      <c r="E611" s="237"/>
      <c r="F611" s="237"/>
      <c r="G611" s="237"/>
      <c r="H611" s="238"/>
      <c r="I611" s="138"/>
      <c r="J611" s="138"/>
    </row>
    <row r="612" spans="1:10" ht="23.25">
      <c r="A612" s="164"/>
      <c r="B612" s="135"/>
      <c r="C612" s="157"/>
      <c r="D612" s="157"/>
      <c r="E612" s="237"/>
      <c r="F612" s="237"/>
      <c r="G612" s="237"/>
      <c r="H612" s="238"/>
      <c r="I612" s="138"/>
      <c r="J612" s="138"/>
    </row>
    <row r="613" spans="1:10" ht="23.25">
      <c r="A613" s="164"/>
      <c r="B613" s="135"/>
      <c r="C613" s="157"/>
      <c r="D613" s="157"/>
      <c r="E613" s="237"/>
      <c r="F613" s="237"/>
      <c r="G613" s="237"/>
      <c r="H613" s="238"/>
      <c r="I613" s="138"/>
      <c r="J613" s="138"/>
    </row>
    <row r="614" spans="1:10" ht="23.25">
      <c r="A614" s="164"/>
      <c r="B614" s="135"/>
      <c r="C614" s="157"/>
      <c r="D614" s="157"/>
      <c r="E614" s="237"/>
      <c r="F614" s="237"/>
      <c r="G614" s="237"/>
      <c r="H614" s="238"/>
      <c r="I614" s="138"/>
      <c r="J614" s="138"/>
    </row>
    <row r="615" spans="1:10" ht="23.25">
      <c r="A615" s="164"/>
      <c r="B615" s="135"/>
      <c r="C615" s="157"/>
      <c r="D615" s="157"/>
      <c r="E615" s="237"/>
      <c r="F615" s="237"/>
      <c r="G615" s="237"/>
      <c r="H615" s="238"/>
      <c r="I615" s="138"/>
      <c r="J615" s="138"/>
    </row>
    <row r="616" spans="1:10" ht="23.25">
      <c r="A616" s="164"/>
      <c r="B616" s="135"/>
      <c r="C616" s="157"/>
      <c r="D616" s="157"/>
      <c r="E616" s="237"/>
      <c r="F616" s="237"/>
      <c r="G616" s="237"/>
      <c r="H616" s="238"/>
      <c r="I616" s="138"/>
      <c r="J616" s="138"/>
    </row>
    <row r="617" spans="1:10" ht="23.25">
      <c r="A617" s="164"/>
      <c r="B617" s="135"/>
      <c r="C617" s="157"/>
      <c r="D617" s="157"/>
      <c r="E617" s="237"/>
      <c r="F617" s="237"/>
      <c r="G617" s="237"/>
      <c r="H617" s="238"/>
      <c r="I617" s="138"/>
      <c r="J617" s="138"/>
    </row>
    <row r="618" spans="1:10" ht="23.25">
      <c r="A618" s="164"/>
      <c r="B618" s="135"/>
      <c r="C618" s="157"/>
      <c r="D618" s="157"/>
      <c r="E618" s="237"/>
      <c r="F618" s="237"/>
      <c r="G618" s="237"/>
      <c r="H618" s="238"/>
      <c r="I618" s="138"/>
      <c r="J618" s="138"/>
    </row>
    <row r="619" spans="1:10" ht="23.25">
      <c r="A619" s="164"/>
      <c r="B619" s="135"/>
      <c r="C619" s="157"/>
      <c r="D619" s="157"/>
      <c r="E619" s="237"/>
      <c r="F619" s="237"/>
      <c r="G619" s="237"/>
      <c r="H619" s="238"/>
      <c r="I619" s="138"/>
      <c r="J619" s="138"/>
    </row>
    <row r="620" spans="1:10" ht="23.25">
      <c r="A620" s="164"/>
      <c r="B620" s="135"/>
      <c r="C620" s="157"/>
      <c r="D620" s="157"/>
      <c r="E620" s="237"/>
      <c r="F620" s="237"/>
      <c r="G620" s="237"/>
      <c r="H620" s="238"/>
      <c r="I620" s="138"/>
      <c r="J620" s="138"/>
    </row>
    <row r="621" spans="1:10" ht="23.25">
      <c r="A621" s="164"/>
      <c r="B621" s="135"/>
      <c r="C621" s="157"/>
      <c r="D621" s="157"/>
      <c r="E621" s="237"/>
      <c r="F621" s="237"/>
      <c r="G621" s="237"/>
      <c r="H621" s="238"/>
      <c r="I621" s="138"/>
      <c r="J621" s="138"/>
    </row>
    <row r="622" spans="1:10" ht="23.25">
      <c r="A622" s="164"/>
      <c r="B622" s="135"/>
      <c r="C622" s="157"/>
      <c r="D622" s="157"/>
      <c r="E622" s="237"/>
      <c r="F622" s="237"/>
      <c r="G622" s="237"/>
      <c r="H622" s="238"/>
      <c r="I622" s="138"/>
      <c r="J622" s="138"/>
    </row>
    <row r="623" spans="1:10" ht="23.25">
      <c r="A623" s="164"/>
      <c r="B623" s="135"/>
      <c r="C623" s="157"/>
      <c r="D623" s="157"/>
      <c r="E623" s="237"/>
      <c r="F623" s="237"/>
      <c r="G623" s="237"/>
      <c r="H623" s="238"/>
      <c r="I623" s="138"/>
      <c r="J623" s="138"/>
    </row>
    <row r="624" spans="1:10" ht="23.25">
      <c r="A624" s="164"/>
      <c r="B624" s="135"/>
      <c r="C624" s="157"/>
      <c r="D624" s="157"/>
      <c r="E624" s="237"/>
      <c r="F624" s="237"/>
      <c r="G624" s="237"/>
      <c r="H624" s="238"/>
      <c r="I624" s="138"/>
      <c r="J624" s="138"/>
    </row>
    <row r="625" spans="1:10" ht="23.25">
      <c r="A625" s="164"/>
      <c r="B625" s="135"/>
      <c r="C625" s="157"/>
      <c r="D625" s="157"/>
      <c r="E625" s="237"/>
      <c r="F625" s="237"/>
      <c r="G625" s="237"/>
      <c r="H625" s="238"/>
      <c r="I625" s="138"/>
      <c r="J625" s="138"/>
    </row>
    <row r="626" spans="1:10" ht="23.25">
      <c r="A626" s="164"/>
      <c r="B626" s="135"/>
      <c r="C626" s="157"/>
      <c r="D626" s="157"/>
      <c r="E626" s="237"/>
      <c r="F626" s="237"/>
      <c r="G626" s="237"/>
      <c r="H626" s="238"/>
      <c r="I626" s="138"/>
      <c r="J626" s="138"/>
    </row>
    <row r="627" spans="1:10" ht="23.25">
      <c r="A627" s="164"/>
      <c r="B627" s="135"/>
      <c r="C627" s="157"/>
      <c r="D627" s="157"/>
      <c r="E627" s="237"/>
      <c r="F627" s="237"/>
      <c r="G627" s="237"/>
      <c r="H627" s="238"/>
      <c r="I627" s="138"/>
      <c r="J627" s="138"/>
    </row>
    <row r="628" spans="1:10" ht="23.25">
      <c r="A628" s="164"/>
      <c r="B628" s="135"/>
      <c r="C628" s="157"/>
      <c r="D628" s="157"/>
      <c r="E628" s="237"/>
      <c r="F628" s="237"/>
      <c r="G628" s="237"/>
      <c r="H628" s="238"/>
      <c r="I628" s="138"/>
      <c r="J628" s="138"/>
    </row>
    <row r="629" spans="1:10" ht="23.25">
      <c r="A629" s="164"/>
      <c r="B629" s="135"/>
      <c r="C629" s="157"/>
      <c r="D629" s="157"/>
      <c r="E629" s="237"/>
      <c r="F629" s="237"/>
      <c r="G629" s="237"/>
      <c r="H629" s="238"/>
      <c r="I629" s="138"/>
      <c r="J629" s="138"/>
    </row>
    <row r="630" spans="1:10" ht="23.25">
      <c r="A630" s="164"/>
      <c r="B630" s="135"/>
      <c r="C630" s="157"/>
      <c r="D630" s="157"/>
      <c r="E630" s="237"/>
      <c r="F630" s="237"/>
      <c r="G630" s="237"/>
      <c r="H630" s="238"/>
      <c r="I630" s="138"/>
      <c r="J630" s="138"/>
    </row>
    <row r="631" spans="1:10" ht="23.25">
      <c r="A631" s="164"/>
      <c r="B631" s="135"/>
      <c r="C631" s="157"/>
      <c r="D631" s="157"/>
      <c r="E631" s="237"/>
      <c r="F631" s="237"/>
      <c r="G631" s="237"/>
      <c r="H631" s="238"/>
      <c r="I631" s="138"/>
      <c r="J631" s="138"/>
    </row>
    <row r="632" spans="1:10" ht="23.25">
      <c r="A632" s="164"/>
      <c r="B632" s="135"/>
      <c r="C632" s="157"/>
      <c r="D632" s="157"/>
      <c r="E632" s="237"/>
      <c r="F632" s="237"/>
      <c r="G632" s="237"/>
      <c r="H632" s="238"/>
      <c r="I632" s="138"/>
      <c r="J632" s="138"/>
    </row>
    <row r="633" spans="1:10" ht="23.25">
      <c r="A633" s="164"/>
      <c r="B633" s="135"/>
      <c r="C633" s="157"/>
      <c r="D633" s="157"/>
      <c r="E633" s="237"/>
      <c r="F633" s="237"/>
      <c r="G633" s="237"/>
      <c r="H633" s="238"/>
      <c r="I633" s="138"/>
      <c r="J633" s="138"/>
    </row>
    <row r="634" spans="1:10" ht="23.25">
      <c r="A634" s="164"/>
      <c r="B634" s="135"/>
      <c r="C634" s="157"/>
      <c r="D634" s="157"/>
      <c r="E634" s="237"/>
      <c r="F634" s="237"/>
      <c r="G634" s="237"/>
      <c r="H634" s="238"/>
      <c r="I634" s="138"/>
      <c r="J634" s="138"/>
    </row>
    <row r="635" spans="1:10" ht="23.25">
      <c r="A635" s="164"/>
      <c r="B635" s="135"/>
      <c r="C635" s="157"/>
      <c r="D635" s="157"/>
      <c r="E635" s="237"/>
      <c r="F635" s="237"/>
      <c r="G635" s="237"/>
      <c r="H635" s="238"/>
      <c r="I635" s="138"/>
      <c r="J635" s="138"/>
    </row>
    <row r="636" spans="1:10" ht="23.25">
      <c r="A636" s="164"/>
      <c r="B636" s="135"/>
      <c r="C636" s="157"/>
      <c r="D636" s="157"/>
      <c r="E636" s="237"/>
      <c r="F636" s="237"/>
      <c r="G636" s="237"/>
      <c r="H636" s="238"/>
      <c r="I636" s="138"/>
      <c r="J636" s="138"/>
    </row>
    <row r="637" spans="1:10" ht="23.25">
      <c r="A637" s="164"/>
      <c r="B637" s="135"/>
      <c r="C637" s="157"/>
      <c r="D637" s="157"/>
      <c r="E637" s="237"/>
      <c r="F637" s="237"/>
      <c r="G637" s="237"/>
      <c r="H637" s="238"/>
      <c r="I637" s="138"/>
      <c r="J637" s="138"/>
    </row>
    <row r="638" spans="1:10" ht="23.25">
      <c r="A638" s="164"/>
      <c r="B638" s="135"/>
      <c r="C638" s="157"/>
      <c r="D638" s="157"/>
      <c r="E638" s="237"/>
      <c r="F638" s="237"/>
      <c r="G638" s="237"/>
      <c r="H638" s="238"/>
      <c r="I638" s="138"/>
      <c r="J638" s="138"/>
    </row>
    <row r="639" spans="1:10" ht="23.25">
      <c r="A639" s="164"/>
      <c r="B639" s="135"/>
      <c r="C639" s="157"/>
      <c r="D639" s="157"/>
      <c r="E639" s="237"/>
      <c r="F639" s="237"/>
      <c r="G639" s="237"/>
      <c r="H639" s="238"/>
      <c r="I639" s="138"/>
      <c r="J639" s="138"/>
    </row>
    <row r="640" spans="1:10" ht="23.25">
      <c r="A640" s="164"/>
      <c r="B640" s="135"/>
      <c r="C640" s="157"/>
      <c r="D640" s="157"/>
      <c r="E640" s="237"/>
      <c r="F640" s="237"/>
      <c r="G640" s="237"/>
      <c r="H640" s="238"/>
      <c r="I640" s="138"/>
      <c r="J640" s="138"/>
    </row>
    <row r="641" spans="1:10" ht="23.25">
      <c r="A641" s="164"/>
      <c r="B641" s="135"/>
      <c r="C641" s="157"/>
      <c r="D641" s="157"/>
      <c r="E641" s="237"/>
      <c r="F641" s="237"/>
      <c r="G641" s="237"/>
      <c r="H641" s="238"/>
      <c r="I641" s="138"/>
      <c r="J641" s="138"/>
    </row>
    <row r="642" spans="1:10" ht="23.25">
      <c r="A642" s="164"/>
      <c r="B642" s="135"/>
      <c r="C642" s="157"/>
      <c r="D642" s="157"/>
      <c r="E642" s="237"/>
      <c r="F642" s="237"/>
      <c r="G642" s="237"/>
      <c r="H642" s="238"/>
      <c r="I642" s="138"/>
      <c r="J642" s="138"/>
    </row>
    <row r="643" spans="1:10" ht="23.25">
      <c r="A643" s="164"/>
      <c r="B643" s="135"/>
      <c r="C643" s="157"/>
      <c r="D643" s="157"/>
      <c r="E643" s="237"/>
      <c r="F643" s="237"/>
      <c r="G643" s="237"/>
      <c r="H643" s="238"/>
      <c r="I643" s="138"/>
      <c r="J643" s="138"/>
    </row>
    <row r="644" spans="1:10" ht="23.25">
      <c r="A644" s="164"/>
      <c r="B644" s="135"/>
      <c r="C644" s="157"/>
      <c r="D644" s="157"/>
      <c r="E644" s="237"/>
      <c r="F644" s="237"/>
      <c r="G644" s="237"/>
      <c r="H644" s="238"/>
      <c r="I644" s="138"/>
      <c r="J644" s="138"/>
    </row>
    <row r="645" spans="1:10" ht="23.25">
      <c r="A645" s="164"/>
      <c r="B645" s="135"/>
      <c r="C645" s="157"/>
      <c r="D645" s="157"/>
      <c r="E645" s="237"/>
      <c r="F645" s="237"/>
      <c r="G645" s="237"/>
      <c r="H645" s="238"/>
      <c r="I645" s="138"/>
      <c r="J645" s="138"/>
    </row>
    <row r="646" spans="1:10" ht="23.25">
      <c r="A646" s="164"/>
      <c r="B646" s="135"/>
      <c r="C646" s="157"/>
      <c r="D646" s="157"/>
      <c r="E646" s="237"/>
      <c r="F646" s="237"/>
      <c r="G646" s="237"/>
      <c r="H646" s="238"/>
      <c r="I646" s="138"/>
      <c r="J646" s="138"/>
    </row>
    <row r="647" spans="1:10" ht="23.25">
      <c r="A647" s="164"/>
      <c r="B647" s="135"/>
      <c r="C647" s="157"/>
      <c r="D647" s="157"/>
      <c r="E647" s="237"/>
      <c r="F647" s="237"/>
      <c r="G647" s="237"/>
      <c r="H647" s="238"/>
      <c r="I647" s="138"/>
      <c r="J647" s="138"/>
    </row>
    <row r="648" spans="1:10" ht="23.25">
      <c r="A648" s="164"/>
      <c r="B648" s="135"/>
      <c r="C648" s="157"/>
      <c r="D648" s="157"/>
      <c r="E648" s="237"/>
      <c r="F648" s="237"/>
      <c r="G648" s="237"/>
      <c r="H648" s="238"/>
      <c r="I648" s="138"/>
      <c r="J648" s="138"/>
    </row>
    <row r="649" spans="1:10" ht="23.25">
      <c r="A649" s="164"/>
      <c r="B649" s="135"/>
      <c r="C649" s="157"/>
      <c r="D649" s="157"/>
      <c r="E649" s="237"/>
      <c r="F649" s="237"/>
      <c r="G649" s="237"/>
      <c r="H649" s="238"/>
      <c r="I649" s="138"/>
      <c r="J649" s="138"/>
    </row>
    <row r="650" spans="1:10" ht="23.25">
      <c r="A650" s="164"/>
      <c r="B650" s="135"/>
      <c r="C650" s="157"/>
      <c r="D650" s="157"/>
      <c r="E650" s="237"/>
      <c r="F650" s="237"/>
      <c r="G650" s="237"/>
      <c r="H650" s="238"/>
      <c r="I650" s="138"/>
      <c r="J650" s="138"/>
    </row>
    <row r="651" spans="1:10" ht="23.25">
      <c r="A651" s="164"/>
      <c r="B651" s="135"/>
      <c r="C651" s="157"/>
      <c r="D651" s="157"/>
      <c r="E651" s="237"/>
      <c r="F651" s="237"/>
      <c r="G651" s="237"/>
      <c r="H651" s="238"/>
      <c r="I651" s="138"/>
      <c r="J651" s="138"/>
    </row>
    <row r="652" spans="1:10" ht="23.25">
      <c r="A652" s="164"/>
      <c r="B652" s="135"/>
      <c r="C652" s="157"/>
      <c r="D652" s="157"/>
      <c r="E652" s="237"/>
      <c r="F652" s="237"/>
      <c r="G652" s="237"/>
      <c r="H652" s="238"/>
      <c r="I652" s="138"/>
      <c r="J652" s="138"/>
    </row>
    <row r="653" spans="1:10" ht="23.25">
      <c r="A653" s="164"/>
      <c r="B653" s="135"/>
      <c r="C653" s="157"/>
      <c r="D653" s="157"/>
      <c r="E653" s="237"/>
      <c r="F653" s="237"/>
      <c r="G653" s="237"/>
      <c r="H653" s="238"/>
      <c r="I653" s="138"/>
      <c r="J653" s="138"/>
    </row>
    <row r="654" spans="1:10" ht="23.25">
      <c r="A654" s="164"/>
      <c r="B654" s="135"/>
      <c r="C654" s="157"/>
      <c r="D654" s="157"/>
      <c r="E654" s="237"/>
      <c r="F654" s="237"/>
      <c r="G654" s="237"/>
      <c r="H654" s="238"/>
      <c r="I654" s="138"/>
      <c r="J654" s="138"/>
    </row>
    <row r="655" spans="1:10" ht="23.25">
      <c r="A655" s="164"/>
      <c r="B655" s="135"/>
      <c r="C655" s="157"/>
      <c r="D655" s="157"/>
      <c r="E655" s="237"/>
      <c r="F655" s="237"/>
      <c r="G655" s="237"/>
      <c r="H655" s="238"/>
      <c r="I655" s="138"/>
      <c r="J655" s="138"/>
    </row>
    <row r="656" spans="1:10" ht="23.25">
      <c r="A656" s="164"/>
      <c r="B656" s="135"/>
      <c r="C656" s="157"/>
      <c r="D656" s="157"/>
      <c r="E656" s="237"/>
      <c r="F656" s="237"/>
      <c r="G656" s="237"/>
      <c r="H656" s="238"/>
      <c r="I656" s="138"/>
      <c r="J656" s="138"/>
    </row>
    <row r="657" spans="1:10" ht="23.25">
      <c r="A657" s="164"/>
      <c r="B657" s="135"/>
      <c r="C657" s="157"/>
      <c r="D657" s="157"/>
      <c r="E657" s="237"/>
      <c r="F657" s="237"/>
      <c r="G657" s="237"/>
      <c r="H657" s="238"/>
      <c r="I657" s="138"/>
      <c r="J657" s="138"/>
    </row>
    <row r="658" spans="1:10" ht="23.25">
      <c r="A658" s="164"/>
      <c r="B658" s="135"/>
      <c r="C658" s="157"/>
      <c r="D658" s="157"/>
      <c r="E658" s="237"/>
      <c r="F658" s="237"/>
      <c r="G658" s="237"/>
      <c r="H658" s="238"/>
      <c r="I658" s="138"/>
      <c r="J658" s="138"/>
    </row>
    <row r="659" spans="1:10" ht="23.25">
      <c r="A659" s="164"/>
      <c r="B659" s="135"/>
      <c r="C659" s="157"/>
      <c r="D659" s="157"/>
      <c r="E659" s="237"/>
      <c r="F659" s="237"/>
      <c r="G659" s="237"/>
      <c r="H659" s="238"/>
      <c r="I659" s="138"/>
      <c r="J659" s="138"/>
    </row>
    <row r="660" spans="1:10" ht="23.25">
      <c r="A660" s="164"/>
      <c r="B660" s="135"/>
      <c r="C660" s="157"/>
      <c r="D660" s="157"/>
      <c r="E660" s="237"/>
      <c r="F660" s="237"/>
      <c r="G660" s="237"/>
      <c r="H660" s="238"/>
      <c r="I660" s="138"/>
      <c r="J660" s="138"/>
    </row>
    <row r="661" spans="1:10" ht="23.25">
      <c r="A661" s="164"/>
      <c r="B661" s="135"/>
      <c r="C661" s="157"/>
      <c r="D661" s="157"/>
      <c r="E661" s="237"/>
      <c r="F661" s="237"/>
      <c r="G661" s="237"/>
      <c r="H661" s="238"/>
      <c r="I661" s="138"/>
      <c r="J661" s="138"/>
    </row>
    <row r="662" spans="1:10" ht="23.25">
      <c r="A662" s="164"/>
      <c r="B662" s="135"/>
      <c r="C662" s="157"/>
      <c r="D662" s="157"/>
      <c r="E662" s="237"/>
      <c r="F662" s="237"/>
      <c r="G662" s="237"/>
      <c r="H662" s="238"/>
      <c r="I662" s="138"/>
      <c r="J662" s="138"/>
    </row>
    <row r="663" spans="1:10" ht="23.25">
      <c r="A663" s="164"/>
      <c r="B663" s="135"/>
      <c r="C663" s="157"/>
      <c r="D663" s="157"/>
      <c r="E663" s="237"/>
      <c r="F663" s="237"/>
      <c r="G663" s="237"/>
      <c r="H663" s="238"/>
      <c r="I663" s="138"/>
      <c r="J663" s="138"/>
    </row>
    <row r="664" spans="1:10" ht="23.25">
      <c r="A664" s="164"/>
      <c r="B664" s="135"/>
      <c r="C664" s="157"/>
      <c r="D664" s="157"/>
      <c r="E664" s="237"/>
      <c r="F664" s="237"/>
      <c r="G664" s="237"/>
      <c r="H664" s="238"/>
      <c r="I664" s="138"/>
      <c r="J664" s="138"/>
    </row>
    <row r="665" spans="1:10" ht="23.25">
      <c r="A665" s="164"/>
      <c r="B665" s="135"/>
      <c r="C665" s="157"/>
      <c r="D665" s="157"/>
      <c r="E665" s="237"/>
      <c r="F665" s="237"/>
      <c r="G665" s="237"/>
      <c r="H665" s="238"/>
      <c r="I665" s="138"/>
      <c r="J665" s="138"/>
    </row>
    <row r="666" spans="1:10" ht="23.25">
      <c r="A666" s="164"/>
      <c r="B666" s="135"/>
      <c r="C666" s="157"/>
      <c r="D666" s="157"/>
      <c r="E666" s="237"/>
      <c r="F666" s="237"/>
      <c r="G666" s="237"/>
      <c r="H666" s="238"/>
      <c r="I666" s="138"/>
      <c r="J666" s="138"/>
    </row>
    <row r="667" spans="1:10" ht="23.25">
      <c r="A667" s="164"/>
      <c r="B667" s="135"/>
      <c r="C667" s="157"/>
      <c r="D667" s="157"/>
      <c r="E667" s="237"/>
      <c r="F667" s="237"/>
      <c r="G667" s="237"/>
      <c r="H667" s="238"/>
      <c r="I667" s="138"/>
      <c r="J667" s="138"/>
    </row>
    <row r="668" spans="1:10" ht="23.25">
      <c r="A668" s="164"/>
      <c r="B668" s="135"/>
      <c r="C668" s="157"/>
      <c r="D668" s="157"/>
      <c r="E668" s="237"/>
      <c r="F668" s="237"/>
      <c r="G668" s="237"/>
      <c r="H668" s="238"/>
      <c r="I668" s="138"/>
      <c r="J668" s="138"/>
    </row>
    <row r="669" spans="1:10" ht="23.25">
      <c r="A669" s="164"/>
      <c r="B669" s="135"/>
      <c r="C669" s="157"/>
      <c r="D669" s="157"/>
      <c r="E669" s="237"/>
      <c r="F669" s="237"/>
      <c r="G669" s="237"/>
      <c r="H669" s="238"/>
      <c r="I669" s="138"/>
      <c r="J669" s="138"/>
    </row>
    <row r="670" spans="1:10" ht="23.25">
      <c r="A670" s="164"/>
      <c r="B670" s="135"/>
      <c r="C670" s="157"/>
      <c r="D670" s="157"/>
      <c r="E670" s="237"/>
      <c r="F670" s="237"/>
      <c r="G670" s="237"/>
      <c r="H670" s="238"/>
      <c r="I670" s="138"/>
      <c r="J670" s="138"/>
    </row>
    <row r="671" spans="1:10" ht="23.25">
      <c r="A671" s="164"/>
      <c r="B671" s="135"/>
      <c r="C671" s="157"/>
      <c r="D671" s="157"/>
      <c r="E671" s="237"/>
      <c r="F671" s="237"/>
      <c r="G671" s="237"/>
      <c r="H671" s="238"/>
      <c r="I671" s="138"/>
      <c r="J671" s="138"/>
    </row>
    <row r="672" spans="1:10" ht="23.25">
      <c r="A672" s="164"/>
      <c r="B672" s="135"/>
      <c r="C672" s="157"/>
      <c r="D672" s="157"/>
      <c r="E672" s="237"/>
      <c r="F672" s="237"/>
      <c r="G672" s="237"/>
      <c r="H672" s="238"/>
      <c r="I672" s="138"/>
      <c r="J672" s="138"/>
    </row>
    <row r="673" spans="1:10" ht="23.25">
      <c r="A673" s="164"/>
      <c r="B673" s="135"/>
      <c r="C673" s="157"/>
      <c r="D673" s="157"/>
      <c r="E673" s="237"/>
      <c r="F673" s="237"/>
      <c r="G673" s="237"/>
      <c r="H673" s="238"/>
      <c r="I673" s="138"/>
      <c r="J673" s="138"/>
    </row>
    <row r="674" spans="1:10" ht="23.25">
      <c r="A674" s="164"/>
      <c r="B674" s="135"/>
      <c r="C674" s="157"/>
      <c r="D674" s="157"/>
      <c r="E674" s="237"/>
      <c r="F674" s="237"/>
      <c r="G674" s="237"/>
      <c r="H674" s="238"/>
      <c r="I674" s="138"/>
      <c r="J674" s="138"/>
    </row>
    <row r="675" spans="1:10" ht="23.25">
      <c r="A675" s="164"/>
      <c r="B675" s="135"/>
      <c r="C675" s="157"/>
      <c r="D675" s="157"/>
      <c r="E675" s="237"/>
      <c r="F675" s="237"/>
      <c r="G675" s="237"/>
      <c r="H675" s="238"/>
      <c r="I675" s="138"/>
      <c r="J675" s="138"/>
    </row>
    <row r="676" spans="1:10" ht="23.25">
      <c r="A676" s="164"/>
      <c r="B676" s="135"/>
      <c r="C676" s="157"/>
      <c r="D676" s="157"/>
      <c r="E676" s="237"/>
      <c r="F676" s="237"/>
      <c r="G676" s="237"/>
      <c r="H676" s="238"/>
      <c r="I676" s="138"/>
      <c r="J676" s="138"/>
    </row>
    <row r="677" spans="1:10" ht="23.25">
      <c r="A677" s="164"/>
      <c r="B677" s="135"/>
      <c r="C677" s="157"/>
      <c r="D677" s="157"/>
      <c r="E677" s="237"/>
      <c r="F677" s="237"/>
      <c r="G677" s="237"/>
      <c r="H677" s="238"/>
      <c r="I677" s="138"/>
      <c r="J677" s="138"/>
    </row>
    <row r="678" spans="1:10" ht="23.25">
      <c r="A678" s="164"/>
      <c r="B678" s="135"/>
      <c r="C678" s="157"/>
      <c r="D678" s="157"/>
      <c r="E678" s="237"/>
      <c r="F678" s="237"/>
      <c r="G678" s="237"/>
      <c r="H678" s="238"/>
      <c r="I678" s="138"/>
      <c r="J678" s="138"/>
    </row>
    <row r="679" spans="1:10" ht="23.25">
      <c r="A679" s="164"/>
      <c r="B679" s="135"/>
      <c r="C679" s="157"/>
      <c r="D679" s="157"/>
      <c r="E679" s="237"/>
      <c r="F679" s="237"/>
      <c r="G679" s="237"/>
      <c r="H679" s="238"/>
      <c r="I679" s="138"/>
      <c r="J679" s="138"/>
    </row>
    <row r="680" spans="1:10" ht="23.25">
      <c r="A680" s="164"/>
      <c r="B680" s="135"/>
      <c r="C680" s="157"/>
      <c r="D680" s="157"/>
      <c r="E680" s="237"/>
      <c r="F680" s="237"/>
      <c r="G680" s="237"/>
      <c r="H680" s="238"/>
      <c r="I680" s="138"/>
      <c r="J680" s="138"/>
    </row>
    <row r="681" spans="1:10" ht="23.25">
      <c r="A681" s="164"/>
      <c r="B681" s="135"/>
      <c r="C681" s="157"/>
      <c r="D681" s="157"/>
      <c r="E681" s="237"/>
      <c r="F681" s="237"/>
      <c r="G681" s="237"/>
      <c r="H681" s="238"/>
      <c r="I681" s="138"/>
      <c r="J681" s="138"/>
    </row>
    <row r="682" spans="1:10" ht="23.25">
      <c r="A682" s="164"/>
      <c r="B682" s="135"/>
      <c r="C682" s="157"/>
      <c r="D682" s="157"/>
      <c r="E682" s="237"/>
      <c r="F682" s="237"/>
      <c r="G682" s="237"/>
      <c r="H682" s="238"/>
      <c r="I682" s="138"/>
      <c r="J682" s="138"/>
    </row>
    <row r="683" spans="1:10" ht="23.25">
      <c r="A683" s="164"/>
      <c r="B683" s="135"/>
      <c r="C683" s="157"/>
      <c r="D683" s="157"/>
      <c r="E683" s="237"/>
      <c r="F683" s="237"/>
      <c r="G683" s="237"/>
      <c r="H683" s="238"/>
      <c r="I683" s="138"/>
      <c r="J683" s="138"/>
    </row>
    <row r="684" spans="1:10" ht="23.25">
      <c r="A684" s="164"/>
      <c r="B684" s="135"/>
      <c r="C684" s="157"/>
      <c r="D684" s="157"/>
      <c r="E684" s="237"/>
      <c r="F684" s="237"/>
      <c r="G684" s="237"/>
      <c r="H684" s="238"/>
      <c r="I684" s="138"/>
      <c r="J684" s="138"/>
    </row>
    <row r="685" spans="1:10" ht="23.25">
      <c r="A685" s="164"/>
      <c r="B685" s="135"/>
      <c r="C685" s="157"/>
      <c r="D685" s="157"/>
      <c r="E685" s="237"/>
      <c r="F685" s="237"/>
      <c r="G685" s="237"/>
      <c r="H685" s="238"/>
      <c r="I685" s="138"/>
      <c r="J685" s="138"/>
    </row>
    <row r="686" spans="1:10" ht="23.25">
      <c r="A686" s="164"/>
      <c r="B686" s="135"/>
      <c r="C686" s="157"/>
      <c r="D686" s="157"/>
      <c r="E686" s="237"/>
      <c r="F686" s="237"/>
      <c r="G686" s="237"/>
      <c r="H686" s="238"/>
      <c r="I686" s="138"/>
      <c r="J686" s="138"/>
    </row>
    <row r="687" spans="1:10" ht="23.25">
      <c r="A687" s="164"/>
      <c r="B687" s="135"/>
      <c r="C687" s="157"/>
      <c r="D687" s="157"/>
      <c r="E687" s="237"/>
      <c r="F687" s="237"/>
      <c r="G687" s="237"/>
      <c r="H687" s="238"/>
      <c r="I687" s="138"/>
      <c r="J687" s="138"/>
    </row>
    <row r="688" spans="1:10" ht="23.25">
      <c r="A688" s="164"/>
      <c r="B688" s="135"/>
      <c r="C688" s="157"/>
      <c r="D688" s="157"/>
      <c r="E688" s="237"/>
      <c r="F688" s="237"/>
      <c r="G688" s="237"/>
      <c r="H688" s="238"/>
      <c r="I688" s="138"/>
      <c r="J688" s="138"/>
    </row>
    <row r="689" spans="1:10" ht="23.25">
      <c r="A689" s="164"/>
      <c r="B689" s="135"/>
      <c r="C689" s="157"/>
      <c r="D689" s="157"/>
      <c r="E689" s="237"/>
      <c r="F689" s="237"/>
      <c r="G689" s="237"/>
      <c r="H689" s="238"/>
      <c r="I689" s="138"/>
      <c r="J689" s="138"/>
    </row>
    <row r="690" spans="1:10" ht="23.25">
      <c r="A690" s="164"/>
      <c r="B690" s="135"/>
      <c r="C690" s="157"/>
      <c r="D690" s="157"/>
      <c r="E690" s="237"/>
      <c r="F690" s="237"/>
      <c r="G690" s="237"/>
      <c r="H690" s="238"/>
      <c r="I690" s="138"/>
      <c r="J690" s="138"/>
    </row>
    <row r="691" spans="1:10" ht="23.25">
      <c r="A691" s="164"/>
      <c r="B691" s="135"/>
      <c r="C691" s="157"/>
      <c r="D691" s="157"/>
      <c r="E691" s="237"/>
      <c r="F691" s="237"/>
      <c r="G691" s="237"/>
      <c r="H691" s="238"/>
      <c r="I691" s="138"/>
      <c r="J691" s="138"/>
    </row>
    <row r="692" spans="1:10" ht="23.25">
      <c r="A692" s="164"/>
      <c r="B692" s="135"/>
      <c r="C692" s="157"/>
      <c r="D692" s="157"/>
      <c r="E692" s="237"/>
      <c r="F692" s="237"/>
      <c r="G692" s="237"/>
      <c r="H692" s="238"/>
      <c r="I692" s="138"/>
      <c r="J692" s="138"/>
    </row>
    <row r="693" spans="1:10" ht="23.25">
      <c r="A693" s="164"/>
      <c r="B693" s="135"/>
      <c r="C693" s="157"/>
      <c r="D693" s="157"/>
      <c r="E693" s="237"/>
      <c r="F693" s="237"/>
      <c r="G693" s="237"/>
      <c r="H693" s="238"/>
      <c r="I693" s="138"/>
      <c r="J693" s="138"/>
    </row>
    <row r="694" spans="1:10" ht="23.25">
      <c r="A694" s="164"/>
      <c r="B694" s="135"/>
      <c r="C694" s="157"/>
      <c r="D694" s="157"/>
      <c r="E694" s="237"/>
      <c r="F694" s="237"/>
      <c r="G694" s="237"/>
      <c r="H694" s="238"/>
      <c r="I694" s="138"/>
      <c r="J694" s="138"/>
    </row>
    <row r="695" spans="1:10" ht="23.25">
      <c r="A695" s="164"/>
      <c r="B695" s="135"/>
      <c r="C695" s="157"/>
      <c r="D695" s="157"/>
      <c r="E695" s="237"/>
      <c r="F695" s="237"/>
      <c r="G695" s="237"/>
      <c r="H695" s="238"/>
      <c r="I695" s="138"/>
      <c r="J695" s="138"/>
    </row>
    <row r="696" spans="1:10" ht="23.25">
      <c r="A696" s="164"/>
      <c r="B696" s="135"/>
      <c r="C696" s="157"/>
      <c r="D696" s="157"/>
      <c r="E696" s="237"/>
      <c r="F696" s="237"/>
      <c r="G696" s="237"/>
      <c r="H696" s="238"/>
      <c r="I696" s="138"/>
      <c r="J696" s="138"/>
    </row>
    <row r="697" spans="1:10" ht="23.25">
      <c r="A697" s="164"/>
      <c r="B697" s="135"/>
      <c r="C697" s="157"/>
      <c r="D697" s="157"/>
      <c r="E697" s="237"/>
      <c r="F697" s="237"/>
      <c r="G697" s="237"/>
      <c r="H697" s="238"/>
      <c r="I697" s="138"/>
      <c r="J697" s="138"/>
    </row>
    <row r="698" spans="1:10" ht="23.25">
      <c r="A698" s="164"/>
      <c r="B698" s="135"/>
      <c r="C698" s="157"/>
      <c r="D698" s="157"/>
      <c r="E698" s="237"/>
      <c r="F698" s="237"/>
      <c r="G698" s="237"/>
      <c r="H698" s="238"/>
      <c r="I698" s="138"/>
      <c r="J698" s="138"/>
    </row>
    <row r="699" spans="1:10" ht="23.25">
      <c r="A699" s="164"/>
      <c r="B699" s="135"/>
      <c r="C699" s="157"/>
      <c r="D699" s="157"/>
      <c r="E699" s="237"/>
      <c r="F699" s="237"/>
      <c r="G699" s="237"/>
      <c r="H699" s="238"/>
      <c r="I699" s="138"/>
      <c r="J699" s="138"/>
    </row>
    <row r="700" spans="1:10" ht="23.25">
      <c r="A700" s="164"/>
      <c r="B700" s="135"/>
      <c r="C700" s="157"/>
      <c r="D700" s="157"/>
      <c r="E700" s="237"/>
      <c r="F700" s="237"/>
      <c r="G700" s="237"/>
      <c r="H700" s="238"/>
      <c r="I700" s="138"/>
      <c r="J700" s="138"/>
    </row>
    <row r="701" spans="1:10" ht="23.25">
      <c r="A701" s="164"/>
      <c r="B701" s="135"/>
      <c r="C701" s="157"/>
      <c r="D701" s="157"/>
      <c r="E701" s="237"/>
      <c r="F701" s="237"/>
      <c r="G701" s="237"/>
      <c r="H701" s="238"/>
      <c r="I701" s="138"/>
      <c r="J701" s="138"/>
    </row>
    <row r="702" spans="1:10" ht="23.25">
      <c r="A702" s="164"/>
      <c r="B702" s="135"/>
      <c r="C702" s="157"/>
      <c r="D702" s="157"/>
      <c r="E702" s="237"/>
      <c r="F702" s="237"/>
      <c r="G702" s="237"/>
      <c r="H702" s="238"/>
      <c r="I702" s="138"/>
      <c r="J702" s="138"/>
    </row>
    <row r="703" spans="1:10" ht="23.25">
      <c r="A703" s="164"/>
      <c r="B703" s="135"/>
      <c r="C703" s="157"/>
      <c r="D703" s="157"/>
      <c r="E703" s="237"/>
      <c r="F703" s="237"/>
      <c r="G703" s="237"/>
      <c r="H703" s="238"/>
      <c r="I703" s="138"/>
      <c r="J703" s="138"/>
    </row>
    <row r="704" spans="1:10" ht="23.25">
      <c r="A704" s="164"/>
      <c r="B704" s="135"/>
      <c r="C704" s="157"/>
      <c r="D704" s="157"/>
      <c r="E704" s="237"/>
      <c r="F704" s="237"/>
      <c r="G704" s="237"/>
      <c r="H704" s="238"/>
      <c r="I704" s="138"/>
      <c r="J704" s="138"/>
    </row>
    <row r="705" spans="1:10" ht="23.25">
      <c r="A705" s="164"/>
      <c r="B705" s="135"/>
      <c r="C705" s="157"/>
      <c r="D705" s="157"/>
      <c r="E705" s="237"/>
      <c r="F705" s="237"/>
      <c r="G705" s="237"/>
      <c r="H705" s="238"/>
      <c r="I705" s="138"/>
      <c r="J705" s="138"/>
    </row>
    <row r="706" spans="1:10" ht="23.25">
      <c r="A706" s="164"/>
      <c r="B706" s="135"/>
      <c r="C706" s="157"/>
      <c r="D706" s="157"/>
      <c r="E706" s="237"/>
      <c r="F706" s="237"/>
      <c r="G706" s="237"/>
      <c r="H706" s="238"/>
      <c r="I706" s="138"/>
      <c r="J706" s="138"/>
    </row>
    <row r="707" spans="1:10" ht="23.25">
      <c r="A707" s="164"/>
      <c r="B707" s="135"/>
      <c r="C707" s="157"/>
      <c r="D707" s="157"/>
      <c r="E707" s="237"/>
      <c r="F707" s="237"/>
      <c r="G707" s="237"/>
      <c r="H707" s="238"/>
      <c r="I707" s="138"/>
      <c r="J707" s="138"/>
    </row>
    <row r="708" spans="1:10" ht="23.25">
      <c r="A708" s="164"/>
      <c r="B708" s="135"/>
      <c r="C708" s="157"/>
      <c r="D708" s="157"/>
      <c r="E708" s="237"/>
      <c r="F708" s="237"/>
      <c r="G708" s="237"/>
      <c r="H708" s="238"/>
      <c r="I708" s="138"/>
      <c r="J708" s="138"/>
    </row>
    <row r="709" spans="1:10" ht="23.25">
      <c r="A709" s="164"/>
      <c r="B709" s="135"/>
      <c r="C709" s="157"/>
      <c r="D709" s="157"/>
      <c r="E709" s="237"/>
      <c r="F709" s="237"/>
      <c r="G709" s="237"/>
      <c r="H709" s="238"/>
      <c r="I709" s="138"/>
      <c r="J709" s="138"/>
    </row>
    <row r="710" spans="1:10" ht="23.25">
      <c r="A710" s="164"/>
      <c r="B710" s="135"/>
      <c r="C710" s="157"/>
      <c r="D710" s="157"/>
      <c r="E710" s="237"/>
      <c r="F710" s="237"/>
      <c r="G710" s="237"/>
      <c r="H710" s="238"/>
      <c r="I710" s="138"/>
      <c r="J710" s="138"/>
    </row>
    <row r="711" spans="1:10" ht="23.25">
      <c r="A711" s="164"/>
      <c r="B711" s="135"/>
      <c r="C711" s="157"/>
      <c r="D711" s="157"/>
      <c r="E711" s="237"/>
      <c r="F711" s="237"/>
      <c r="G711" s="237"/>
      <c r="H711" s="238"/>
      <c r="I711" s="138"/>
      <c r="J711" s="138"/>
    </row>
    <row r="712" spans="1:10" ht="23.25">
      <c r="A712" s="164"/>
      <c r="B712" s="135"/>
      <c r="C712" s="157"/>
      <c r="D712" s="157"/>
      <c r="E712" s="237"/>
      <c r="F712" s="237"/>
      <c r="G712" s="237"/>
      <c r="H712" s="238"/>
      <c r="I712" s="138"/>
      <c r="J712" s="138"/>
    </row>
    <row r="713" spans="1:10" ht="23.25">
      <c r="A713" s="164"/>
      <c r="B713" s="135"/>
      <c r="C713" s="157"/>
      <c r="D713" s="157"/>
      <c r="E713" s="237"/>
      <c r="F713" s="237"/>
      <c r="G713" s="237"/>
      <c r="H713" s="238"/>
      <c r="I713" s="138"/>
      <c r="J713" s="138"/>
    </row>
    <row r="714" spans="1:10" ht="23.25">
      <c r="A714" s="164"/>
      <c r="B714" s="135"/>
      <c r="C714" s="157"/>
      <c r="D714" s="157"/>
      <c r="E714" s="237"/>
      <c r="F714" s="237"/>
      <c r="G714" s="237"/>
      <c r="H714" s="238"/>
      <c r="I714" s="138"/>
      <c r="J714" s="138"/>
    </row>
    <row r="715" spans="1:10" ht="23.25">
      <c r="A715" s="164"/>
      <c r="B715" s="135"/>
      <c r="C715" s="157"/>
      <c r="D715" s="157"/>
      <c r="E715" s="237"/>
      <c r="F715" s="237"/>
      <c r="G715" s="237"/>
      <c r="H715" s="238"/>
      <c r="I715" s="138"/>
      <c r="J715" s="138"/>
    </row>
    <row r="716" spans="1:10" ht="23.25">
      <c r="A716" s="164"/>
      <c r="B716" s="135"/>
      <c r="C716" s="157"/>
      <c r="D716" s="157"/>
      <c r="E716" s="237"/>
      <c r="F716" s="237"/>
      <c r="G716" s="237"/>
      <c r="H716" s="238"/>
      <c r="I716" s="138"/>
      <c r="J716" s="138"/>
    </row>
    <row r="717" spans="1:10" ht="23.25">
      <c r="A717" s="164"/>
      <c r="B717" s="135"/>
      <c r="C717" s="157"/>
      <c r="D717" s="157"/>
      <c r="E717" s="237"/>
      <c r="F717" s="237"/>
      <c r="G717" s="237"/>
      <c r="H717" s="238"/>
      <c r="I717" s="138"/>
      <c r="J717" s="138"/>
    </row>
    <row r="718" spans="1:10" ht="23.25">
      <c r="A718" s="164"/>
      <c r="B718" s="135"/>
      <c r="C718" s="157"/>
      <c r="D718" s="157"/>
      <c r="E718" s="237"/>
      <c r="F718" s="237"/>
      <c r="G718" s="237"/>
      <c r="H718" s="238"/>
      <c r="I718" s="138"/>
      <c r="J718" s="138"/>
    </row>
    <row r="719" spans="1:10" ht="23.25">
      <c r="A719" s="164"/>
      <c r="B719" s="135"/>
      <c r="C719" s="157"/>
      <c r="D719" s="157"/>
      <c r="E719" s="237"/>
      <c r="F719" s="237"/>
      <c r="G719" s="237"/>
      <c r="H719" s="238"/>
      <c r="I719" s="138"/>
      <c r="J719" s="138"/>
    </row>
    <row r="720" spans="1:10" ht="23.25">
      <c r="A720" s="164"/>
      <c r="B720" s="135"/>
      <c r="C720" s="157"/>
      <c r="D720" s="157"/>
      <c r="E720" s="237"/>
      <c r="F720" s="237"/>
      <c r="G720" s="237"/>
      <c r="H720" s="238"/>
      <c r="I720" s="138"/>
      <c r="J720" s="138"/>
    </row>
    <row r="721" spans="1:10" ht="23.25">
      <c r="A721" s="164"/>
      <c r="B721" s="135"/>
      <c r="C721" s="157"/>
      <c r="D721" s="157"/>
      <c r="E721" s="237"/>
      <c r="F721" s="237"/>
      <c r="G721" s="237"/>
      <c r="H721" s="238"/>
      <c r="I721" s="138"/>
      <c r="J721" s="138"/>
    </row>
    <row r="722" spans="1:10" ht="23.25">
      <c r="A722" s="164"/>
      <c r="B722" s="135"/>
      <c r="C722" s="157"/>
      <c r="D722" s="157"/>
      <c r="E722" s="237"/>
      <c r="F722" s="237"/>
      <c r="G722" s="237"/>
      <c r="H722" s="238"/>
      <c r="I722" s="138"/>
      <c r="J722" s="138"/>
    </row>
    <row r="723" spans="1:10" ht="23.25">
      <c r="A723" s="164"/>
      <c r="B723" s="135"/>
      <c r="C723" s="157"/>
      <c r="D723" s="157"/>
      <c r="E723" s="237"/>
      <c r="F723" s="237"/>
      <c r="G723" s="237"/>
      <c r="H723" s="238"/>
      <c r="I723" s="138"/>
      <c r="J723" s="138"/>
    </row>
    <row r="724" spans="1:10" ht="23.25">
      <c r="A724" s="164"/>
      <c r="B724" s="135"/>
      <c r="C724" s="157"/>
      <c r="D724" s="157"/>
      <c r="E724" s="237"/>
      <c r="F724" s="237"/>
      <c r="G724" s="237"/>
      <c r="H724" s="238"/>
      <c r="I724" s="138"/>
      <c r="J724" s="138"/>
    </row>
    <row r="725" spans="1:10" ht="23.25">
      <c r="A725" s="164"/>
      <c r="B725" s="135"/>
      <c r="C725" s="157"/>
      <c r="D725" s="157"/>
      <c r="E725" s="237"/>
      <c r="F725" s="237"/>
      <c r="G725" s="237"/>
      <c r="H725" s="238"/>
      <c r="I725" s="138"/>
      <c r="J725" s="138"/>
    </row>
    <row r="726" spans="1:10" ht="23.25">
      <c r="A726" s="164"/>
      <c r="B726" s="135"/>
      <c r="C726" s="157"/>
      <c r="D726" s="157"/>
      <c r="E726" s="237"/>
      <c r="F726" s="237"/>
      <c r="G726" s="237"/>
      <c r="H726" s="238"/>
      <c r="I726" s="138"/>
      <c r="J726" s="138"/>
    </row>
    <row r="727" spans="1:10" ht="23.25">
      <c r="A727" s="164"/>
      <c r="B727" s="135"/>
      <c r="C727" s="157"/>
      <c r="D727" s="157"/>
      <c r="E727" s="237"/>
      <c r="F727" s="237"/>
      <c r="G727" s="237"/>
      <c r="H727" s="238"/>
      <c r="I727" s="138"/>
      <c r="J727" s="138"/>
    </row>
    <row r="728" spans="1:10" ht="23.25">
      <c r="A728" s="164"/>
      <c r="B728" s="135"/>
      <c r="C728" s="157"/>
      <c r="D728" s="157"/>
      <c r="E728" s="237"/>
      <c r="F728" s="237"/>
      <c r="G728" s="237"/>
      <c r="H728" s="238"/>
      <c r="I728" s="138"/>
      <c r="J728" s="138"/>
    </row>
    <row r="729" spans="1:10" ht="23.25">
      <c r="A729" s="164"/>
      <c r="B729" s="135"/>
      <c r="C729" s="157"/>
      <c r="D729" s="157"/>
      <c r="E729" s="237"/>
      <c r="F729" s="237"/>
      <c r="G729" s="237"/>
      <c r="H729" s="238"/>
      <c r="I729" s="138"/>
      <c r="J729" s="138"/>
    </row>
    <row r="730" spans="1:10" ht="23.25">
      <c r="A730" s="164"/>
      <c r="B730" s="135"/>
      <c r="C730" s="157"/>
      <c r="D730" s="157"/>
      <c r="E730" s="237"/>
      <c r="F730" s="237"/>
      <c r="G730" s="237"/>
      <c r="H730" s="238"/>
      <c r="I730" s="138"/>
      <c r="J730" s="138"/>
    </row>
    <row r="731" spans="1:10" ht="23.25">
      <c r="A731" s="164"/>
      <c r="B731" s="135"/>
      <c r="C731" s="157"/>
      <c r="D731" s="157"/>
      <c r="E731" s="237"/>
      <c r="F731" s="237"/>
      <c r="G731" s="237"/>
      <c r="H731" s="238"/>
      <c r="I731" s="138"/>
      <c r="J731" s="138"/>
    </row>
    <row r="732" spans="1:10" ht="23.25">
      <c r="A732" s="164"/>
      <c r="B732" s="135"/>
      <c r="C732" s="157"/>
      <c r="D732" s="157"/>
      <c r="E732" s="237"/>
      <c r="F732" s="237"/>
      <c r="G732" s="237"/>
      <c r="H732" s="238"/>
      <c r="I732" s="138"/>
      <c r="J732" s="138"/>
    </row>
    <row r="733" spans="1:10" ht="23.25">
      <c r="A733" s="164"/>
      <c r="B733" s="135"/>
      <c r="C733" s="157"/>
      <c r="D733" s="157"/>
      <c r="E733" s="237"/>
      <c r="F733" s="237"/>
      <c r="G733" s="237"/>
      <c r="H733" s="238"/>
      <c r="I733" s="138"/>
      <c r="J733" s="138"/>
    </row>
    <row r="734" spans="1:10" ht="23.25">
      <c r="A734" s="164"/>
      <c r="B734" s="135"/>
      <c r="C734" s="157"/>
      <c r="D734" s="157"/>
      <c r="E734" s="237"/>
      <c r="F734" s="237"/>
      <c r="G734" s="237"/>
      <c r="H734" s="238"/>
      <c r="I734" s="138"/>
      <c r="J734" s="138"/>
    </row>
    <row r="735" spans="1:10" ht="23.25">
      <c r="A735" s="164"/>
      <c r="B735" s="135"/>
      <c r="C735" s="157"/>
      <c r="D735" s="157"/>
      <c r="E735" s="237"/>
      <c r="F735" s="237"/>
      <c r="G735" s="237"/>
      <c r="H735" s="238"/>
      <c r="I735" s="138"/>
      <c r="J735" s="138"/>
    </row>
    <row r="736" spans="1:10" ht="23.25">
      <c r="A736" s="164"/>
      <c r="B736" s="135"/>
      <c r="C736" s="157"/>
      <c r="D736" s="157"/>
      <c r="E736" s="237"/>
      <c r="F736" s="237"/>
      <c r="G736" s="237"/>
      <c r="H736" s="238"/>
      <c r="I736" s="138"/>
      <c r="J736" s="138"/>
    </row>
    <row r="737" spans="1:10" ht="23.25">
      <c r="A737" s="164"/>
      <c r="B737" s="135"/>
      <c r="C737" s="157"/>
      <c r="D737" s="157"/>
      <c r="E737" s="237"/>
      <c r="F737" s="237"/>
      <c r="G737" s="237"/>
      <c r="H737" s="238"/>
      <c r="I737" s="138"/>
      <c r="J737" s="138"/>
    </row>
    <row r="738" spans="1:10" ht="23.25">
      <c r="A738" s="164"/>
      <c r="B738" s="135"/>
      <c r="C738" s="157"/>
      <c r="D738" s="157"/>
      <c r="E738" s="237"/>
      <c r="F738" s="237"/>
      <c r="G738" s="237"/>
      <c r="H738" s="238"/>
      <c r="I738" s="138"/>
      <c r="J738" s="138"/>
    </row>
    <row r="739" spans="1:10" ht="23.25">
      <c r="A739" s="164"/>
      <c r="B739" s="135"/>
      <c r="C739" s="157"/>
      <c r="D739" s="157"/>
      <c r="E739" s="237"/>
      <c r="F739" s="237"/>
      <c r="G739" s="237"/>
      <c r="H739" s="238"/>
      <c r="I739" s="138"/>
      <c r="J739" s="138"/>
    </row>
    <row r="740" spans="1:10" ht="23.25">
      <c r="A740" s="164"/>
      <c r="B740" s="135"/>
      <c r="C740" s="157"/>
      <c r="D740" s="157"/>
      <c r="E740" s="237"/>
      <c r="F740" s="237"/>
      <c r="G740" s="237"/>
      <c r="H740" s="238"/>
      <c r="I740" s="138"/>
      <c r="J740" s="138"/>
    </row>
    <row r="741" spans="1:10" ht="23.25">
      <c r="A741" s="164"/>
      <c r="B741" s="135"/>
      <c r="C741" s="157"/>
      <c r="D741" s="157"/>
      <c r="E741" s="237"/>
      <c r="F741" s="237"/>
      <c r="G741" s="237"/>
      <c r="H741" s="238"/>
      <c r="I741" s="138"/>
      <c r="J741" s="138"/>
    </row>
    <row r="742" spans="1:10" ht="23.25">
      <c r="A742" s="164"/>
      <c r="B742" s="135"/>
      <c r="C742" s="157"/>
      <c r="D742" s="157"/>
      <c r="E742" s="237"/>
      <c r="F742" s="237"/>
      <c r="G742" s="237"/>
      <c r="H742" s="238"/>
      <c r="I742" s="138"/>
      <c r="J742" s="138"/>
    </row>
    <row r="743" spans="1:10" ht="23.25">
      <c r="A743" s="164"/>
      <c r="B743" s="135"/>
      <c r="C743" s="157"/>
      <c r="D743" s="157"/>
      <c r="E743" s="237"/>
      <c r="F743" s="237"/>
      <c r="G743" s="237"/>
      <c r="H743" s="238"/>
      <c r="I743" s="138"/>
      <c r="J743" s="138"/>
    </row>
    <row r="744" spans="1:10" ht="23.25">
      <c r="A744" s="164"/>
      <c r="B744" s="135"/>
      <c r="C744" s="157"/>
      <c r="D744" s="157"/>
      <c r="E744" s="237"/>
      <c r="F744" s="237"/>
      <c r="G744" s="237"/>
      <c r="H744" s="238"/>
      <c r="I744" s="138"/>
      <c r="J744" s="138"/>
    </row>
    <row r="745" spans="1:10" ht="23.25">
      <c r="A745" s="164"/>
      <c r="B745" s="135"/>
      <c r="C745" s="157"/>
      <c r="D745" s="157"/>
      <c r="E745" s="237"/>
      <c r="F745" s="237"/>
      <c r="G745" s="237"/>
      <c r="H745" s="238"/>
      <c r="I745" s="138"/>
      <c r="J745" s="138"/>
    </row>
    <row r="746" spans="1:10" ht="23.25">
      <c r="A746" s="164"/>
      <c r="B746" s="135"/>
      <c r="C746" s="157"/>
      <c r="D746" s="157"/>
      <c r="E746" s="237"/>
      <c r="F746" s="237"/>
      <c r="G746" s="237"/>
      <c r="H746" s="238"/>
      <c r="I746" s="138"/>
      <c r="J746" s="138"/>
    </row>
    <row r="747" spans="1:10" ht="23.25">
      <c r="A747" s="164"/>
      <c r="B747" s="135"/>
      <c r="C747" s="157"/>
      <c r="D747" s="157"/>
      <c r="E747" s="237"/>
      <c r="F747" s="237"/>
      <c r="G747" s="237"/>
      <c r="H747" s="238"/>
      <c r="I747" s="138"/>
      <c r="J747" s="138"/>
    </row>
    <row r="748" spans="1:10" ht="23.25">
      <c r="A748" s="164"/>
      <c r="B748" s="135"/>
      <c r="C748" s="157"/>
      <c r="D748" s="157"/>
      <c r="E748" s="237"/>
      <c r="F748" s="237"/>
      <c r="G748" s="237"/>
      <c r="H748" s="238"/>
      <c r="I748" s="138"/>
      <c r="J748" s="138"/>
    </row>
    <row r="749" spans="1:10" ht="23.25">
      <c r="A749" s="164"/>
      <c r="B749" s="135"/>
      <c r="C749" s="157"/>
      <c r="D749" s="157"/>
      <c r="E749" s="237"/>
      <c r="F749" s="237"/>
      <c r="G749" s="237"/>
      <c r="H749" s="238"/>
      <c r="I749" s="138"/>
      <c r="J749" s="138"/>
    </row>
    <row r="750" spans="1:10" ht="23.25">
      <c r="A750" s="164"/>
      <c r="B750" s="135"/>
      <c r="C750" s="157"/>
      <c r="D750" s="157"/>
      <c r="E750" s="237"/>
      <c r="F750" s="237"/>
      <c r="G750" s="237"/>
      <c r="H750" s="238"/>
      <c r="I750" s="138"/>
      <c r="J750" s="138"/>
    </row>
    <row r="751" spans="1:10" ht="23.25">
      <c r="A751" s="164"/>
      <c r="B751" s="135"/>
      <c r="C751" s="157"/>
      <c r="D751" s="157"/>
      <c r="E751" s="237"/>
      <c r="F751" s="237"/>
      <c r="G751" s="237"/>
      <c r="H751" s="238"/>
      <c r="I751" s="138"/>
      <c r="J751" s="138"/>
    </row>
    <row r="752" spans="1:10" ht="23.25">
      <c r="A752" s="164"/>
      <c r="B752" s="135"/>
      <c r="C752" s="157"/>
      <c r="D752" s="157"/>
      <c r="E752" s="237"/>
      <c r="F752" s="237"/>
      <c r="G752" s="237"/>
      <c r="H752" s="238"/>
      <c r="I752" s="138"/>
      <c r="J752" s="138"/>
    </row>
    <row r="753" spans="1:10" ht="23.25">
      <c r="A753" s="164"/>
      <c r="B753" s="135"/>
      <c r="C753" s="157"/>
      <c r="D753" s="157"/>
      <c r="E753" s="237"/>
      <c r="F753" s="237"/>
      <c r="G753" s="237"/>
      <c r="H753" s="238"/>
      <c r="I753" s="138"/>
      <c r="J753" s="138"/>
    </row>
    <row r="754" spans="1:10" ht="23.25">
      <c r="A754" s="164"/>
      <c r="B754" s="135"/>
      <c r="C754" s="157"/>
      <c r="D754" s="157"/>
      <c r="E754" s="237"/>
      <c r="F754" s="237"/>
      <c r="G754" s="237"/>
      <c r="H754" s="238"/>
      <c r="I754" s="138"/>
      <c r="J754" s="138"/>
    </row>
    <row r="755" spans="1:10" ht="23.25">
      <c r="A755" s="164"/>
      <c r="B755" s="135"/>
      <c r="C755" s="157"/>
      <c r="D755" s="157"/>
      <c r="E755" s="237"/>
      <c r="F755" s="237"/>
      <c r="G755" s="237"/>
      <c r="H755" s="238"/>
      <c r="I755" s="138"/>
      <c r="J755" s="138"/>
    </row>
    <row r="756" spans="1:10" ht="23.25">
      <c r="A756" s="164"/>
      <c r="B756" s="135"/>
      <c r="C756" s="157"/>
      <c r="D756" s="157"/>
      <c r="E756" s="237"/>
      <c r="F756" s="237"/>
      <c r="G756" s="237"/>
      <c r="H756" s="238"/>
      <c r="I756" s="138"/>
      <c r="J756" s="138"/>
    </row>
    <row r="757" spans="1:10" ht="23.25">
      <c r="A757" s="164"/>
      <c r="B757" s="135"/>
      <c r="C757" s="157"/>
      <c r="D757" s="157"/>
      <c r="E757" s="237"/>
      <c r="F757" s="237"/>
      <c r="G757" s="237"/>
      <c r="H757" s="238"/>
      <c r="I757" s="138"/>
      <c r="J757" s="138"/>
    </row>
    <row r="758" spans="1:10" ht="23.25">
      <c r="A758" s="164"/>
      <c r="B758" s="135"/>
      <c r="C758" s="157"/>
      <c r="D758" s="157"/>
      <c r="E758" s="237"/>
      <c r="F758" s="237"/>
      <c r="G758" s="237"/>
      <c r="H758" s="238"/>
      <c r="I758" s="138"/>
      <c r="J758" s="138"/>
    </row>
    <row r="759" spans="1:10" ht="23.25">
      <c r="A759" s="164"/>
      <c r="B759" s="135"/>
      <c r="C759" s="157"/>
      <c r="D759" s="157"/>
      <c r="E759" s="237"/>
      <c r="F759" s="237"/>
      <c r="G759" s="237"/>
      <c r="H759" s="238"/>
      <c r="I759" s="138"/>
      <c r="J759" s="138"/>
    </row>
    <row r="760" spans="1:10" ht="23.25">
      <c r="A760" s="164"/>
      <c r="B760" s="135"/>
      <c r="C760" s="157"/>
      <c r="D760" s="157"/>
      <c r="E760" s="237"/>
      <c r="F760" s="237"/>
      <c r="G760" s="237"/>
      <c r="H760" s="238"/>
      <c r="I760" s="138"/>
      <c r="J760" s="138"/>
    </row>
    <row r="761" spans="1:10" ht="23.25">
      <c r="A761" s="164"/>
      <c r="B761" s="135"/>
      <c r="C761" s="157"/>
      <c r="D761" s="157"/>
      <c r="E761" s="237"/>
      <c r="F761" s="237"/>
      <c r="G761" s="237"/>
      <c r="H761" s="238"/>
      <c r="I761" s="138"/>
      <c r="J761" s="138"/>
    </row>
    <row r="762" spans="1:10" ht="23.25">
      <c r="A762" s="164"/>
      <c r="B762" s="135"/>
      <c r="C762" s="157"/>
      <c r="D762" s="157"/>
      <c r="E762" s="237"/>
      <c r="F762" s="237"/>
      <c r="G762" s="237"/>
      <c r="H762" s="238"/>
      <c r="I762" s="138"/>
      <c r="J762" s="138"/>
    </row>
    <row r="763" spans="1:10" ht="23.25">
      <c r="A763" s="164"/>
      <c r="B763" s="135"/>
      <c r="C763" s="157"/>
      <c r="D763" s="157"/>
      <c r="E763" s="237"/>
      <c r="F763" s="237"/>
      <c r="G763" s="237"/>
      <c r="H763" s="238"/>
      <c r="I763" s="138"/>
      <c r="J763" s="138"/>
    </row>
    <row r="764" spans="1:10" ht="23.25">
      <c r="A764" s="164"/>
      <c r="B764" s="135"/>
      <c r="C764" s="157"/>
      <c r="D764" s="157"/>
      <c r="E764" s="237"/>
      <c r="F764" s="237"/>
      <c r="G764" s="237"/>
      <c r="H764" s="238"/>
      <c r="I764" s="138"/>
      <c r="J764" s="138"/>
    </row>
    <row r="765" spans="1:10" ht="23.25">
      <c r="A765" s="164"/>
      <c r="B765" s="135"/>
      <c r="C765" s="157"/>
      <c r="D765" s="157"/>
      <c r="E765" s="237"/>
      <c r="F765" s="237"/>
      <c r="G765" s="237"/>
      <c r="H765" s="238"/>
      <c r="I765" s="138"/>
      <c r="J765" s="138"/>
    </row>
    <row r="766" spans="1:10" ht="23.25">
      <c r="A766" s="164"/>
      <c r="B766" s="135"/>
      <c r="C766" s="157"/>
      <c r="D766" s="157"/>
      <c r="E766" s="237"/>
      <c r="F766" s="237"/>
      <c r="G766" s="237"/>
      <c r="H766" s="238"/>
      <c r="I766" s="138"/>
      <c r="J766" s="138"/>
    </row>
    <row r="767" spans="1:10" ht="23.25">
      <c r="A767" s="164"/>
      <c r="B767" s="135"/>
      <c r="C767" s="157"/>
      <c r="D767" s="157"/>
      <c r="E767" s="237"/>
      <c r="F767" s="237"/>
      <c r="G767" s="237"/>
      <c r="H767" s="238"/>
      <c r="I767" s="138"/>
      <c r="J767" s="138"/>
    </row>
    <row r="768" spans="1:10" ht="23.25">
      <c r="A768" s="164"/>
      <c r="B768" s="135"/>
      <c r="C768" s="157"/>
      <c r="D768" s="157"/>
      <c r="E768" s="237"/>
      <c r="F768" s="237"/>
      <c r="G768" s="237"/>
      <c r="H768" s="238"/>
      <c r="I768" s="138"/>
      <c r="J768" s="138"/>
    </row>
    <row r="769" spans="1:10" ht="23.25">
      <c r="A769" s="164"/>
      <c r="B769" s="135"/>
      <c r="C769" s="157"/>
      <c r="D769" s="157"/>
      <c r="E769" s="237"/>
      <c r="F769" s="237"/>
      <c r="G769" s="237"/>
      <c r="H769" s="238"/>
      <c r="I769" s="138"/>
      <c r="J769" s="138"/>
    </row>
    <row r="770" spans="1:10" ht="23.25">
      <c r="A770" s="164"/>
      <c r="B770" s="135"/>
      <c r="C770" s="157"/>
      <c r="D770" s="157"/>
      <c r="E770" s="237"/>
      <c r="F770" s="237"/>
      <c r="G770" s="237"/>
      <c r="H770" s="238"/>
      <c r="I770" s="138"/>
      <c r="J770" s="138"/>
    </row>
    <row r="771" spans="1:10" ht="23.25">
      <c r="A771" s="164"/>
      <c r="B771" s="135"/>
      <c r="C771" s="157"/>
      <c r="D771" s="157"/>
      <c r="E771" s="237"/>
      <c r="F771" s="237"/>
      <c r="G771" s="237"/>
      <c r="H771" s="238"/>
      <c r="I771" s="138"/>
      <c r="J771" s="138"/>
    </row>
    <row r="772" spans="1:10" ht="23.25">
      <c r="A772" s="164"/>
      <c r="B772" s="135"/>
      <c r="C772" s="157"/>
      <c r="D772" s="157"/>
      <c r="E772" s="237"/>
      <c r="F772" s="237"/>
      <c r="G772" s="237"/>
      <c r="H772" s="238"/>
      <c r="I772" s="138"/>
      <c r="J772" s="138"/>
    </row>
    <row r="773" spans="1:10" ht="23.25">
      <c r="A773" s="164"/>
      <c r="B773" s="135"/>
      <c r="C773" s="157"/>
      <c r="D773" s="157"/>
      <c r="E773" s="237"/>
      <c r="F773" s="237"/>
      <c r="G773" s="237"/>
      <c r="H773" s="238"/>
      <c r="I773" s="138"/>
      <c r="J773" s="138"/>
    </row>
    <row r="774" spans="1:10" ht="23.25">
      <c r="A774" s="164"/>
      <c r="B774" s="135"/>
      <c r="C774" s="157"/>
      <c r="D774" s="157"/>
      <c r="E774" s="237"/>
      <c r="F774" s="237"/>
      <c r="G774" s="237"/>
      <c r="H774" s="238"/>
      <c r="I774" s="138"/>
      <c r="J774" s="138"/>
    </row>
    <row r="775" spans="1:10" ht="23.25">
      <c r="A775" s="164"/>
      <c r="B775" s="135"/>
      <c r="C775" s="157"/>
      <c r="D775" s="157"/>
      <c r="E775" s="237"/>
      <c r="F775" s="237"/>
      <c r="G775" s="237"/>
      <c r="H775" s="238"/>
      <c r="I775" s="138"/>
      <c r="J775" s="138"/>
    </row>
    <row r="776" spans="1:10" ht="23.25">
      <c r="A776" s="164"/>
      <c r="B776" s="135"/>
      <c r="C776" s="157"/>
      <c r="D776" s="157"/>
      <c r="E776" s="237"/>
      <c r="F776" s="237"/>
      <c r="G776" s="237"/>
      <c r="H776" s="238"/>
      <c r="I776" s="138"/>
      <c r="J776" s="138"/>
    </row>
    <row r="777" spans="1:10" ht="23.25">
      <c r="A777" s="164"/>
      <c r="B777" s="135"/>
      <c r="C777" s="157"/>
      <c r="D777" s="157"/>
      <c r="E777" s="237"/>
      <c r="F777" s="237"/>
      <c r="G777" s="237"/>
      <c r="H777" s="238"/>
      <c r="I777" s="138"/>
      <c r="J777" s="138"/>
    </row>
    <row r="778" spans="1:10" ht="23.25">
      <c r="A778" s="164"/>
      <c r="B778" s="135"/>
      <c r="C778" s="157"/>
      <c r="D778" s="157"/>
      <c r="E778" s="237"/>
      <c r="F778" s="237"/>
      <c r="G778" s="237"/>
      <c r="H778" s="238"/>
      <c r="I778" s="138"/>
      <c r="J778" s="138"/>
    </row>
    <row r="779" spans="1:10" ht="23.25">
      <c r="A779" s="164"/>
      <c r="B779" s="135"/>
      <c r="C779" s="157"/>
      <c r="D779" s="157"/>
      <c r="E779" s="237"/>
      <c r="F779" s="237"/>
      <c r="G779" s="237"/>
      <c r="H779" s="238"/>
      <c r="I779" s="138"/>
      <c r="J779" s="138"/>
    </row>
    <row r="780" spans="1:10" ht="23.25">
      <c r="A780" s="164"/>
      <c r="B780" s="135"/>
      <c r="C780" s="157"/>
      <c r="D780" s="157"/>
      <c r="E780" s="237"/>
      <c r="F780" s="237"/>
      <c r="G780" s="237"/>
      <c r="H780" s="238"/>
      <c r="I780" s="138"/>
      <c r="J780" s="138"/>
    </row>
    <row r="781" spans="1:10" ht="23.25">
      <c r="A781" s="164"/>
      <c r="B781" s="135"/>
      <c r="C781" s="157"/>
      <c r="D781" s="157"/>
      <c r="E781" s="237"/>
      <c r="F781" s="237"/>
      <c r="G781" s="237"/>
      <c r="H781" s="238"/>
      <c r="I781" s="138"/>
      <c r="J781" s="138"/>
    </row>
    <row r="782" spans="1:10" ht="23.25">
      <c r="A782" s="164"/>
      <c r="B782" s="135"/>
      <c r="C782" s="157"/>
      <c r="D782" s="157"/>
      <c r="E782" s="237"/>
      <c r="F782" s="237"/>
      <c r="G782" s="237"/>
      <c r="H782" s="238"/>
      <c r="I782" s="138"/>
      <c r="J782" s="138"/>
    </row>
    <row r="783" spans="1:10" ht="23.25">
      <c r="A783" s="164"/>
      <c r="B783" s="135"/>
      <c r="C783" s="157"/>
      <c r="D783" s="157"/>
      <c r="E783" s="237"/>
      <c r="F783" s="237"/>
      <c r="G783" s="237"/>
      <c r="H783" s="238"/>
      <c r="I783" s="138"/>
      <c r="J783" s="138"/>
    </row>
    <row r="784" spans="1:10" ht="23.25">
      <c r="A784" s="164"/>
      <c r="B784" s="135"/>
      <c r="C784" s="157"/>
      <c r="D784" s="157"/>
      <c r="E784" s="237"/>
      <c r="F784" s="237"/>
      <c r="G784" s="237"/>
      <c r="H784" s="238"/>
      <c r="I784" s="138"/>
      <c r="J784" s="138"/>
    </row>
    <row r="785" spans="1:10" ht="23.25">
      <c r="A785" s="164"/>
      <c r="B785" s="135"/>
      <c r="C785" s="157"/>
      <c r="D785" s="157"/>
      <c r="E785" s="237"/>
      <c r="F785" s="237"/>
      <c r="G785" s="237"/>
      <c r="H785" s="238"/>
      <c r="I785" s="138"/>
      <c r="J785" s="138"/>
    </row>
    <row r="786" spans="1:10" ht="23.25">
      <c r="A786" s="164"/>
      <c r="B786" s="135"/>
      <c r="C786" s="157"/>
      <c r="D786" s="157"/>
      <c r="E786" s="237"/>
      <c r="F786" s="237"/>
      <c r="G786" s="237"/>
      <c r="H786" s="238"/>
      <c r="I786" s="138"/>
      <c r="J786" s="138"/>
    </row>
    <row r="787" spans="1:10" ht="23.25">
      <c r="A787" s="164"/>
      <c r="B787" s="135"/>
      <c r="C787" s="157"/>
      <c r="D787" s="157"/>
      <c r="E787" s="237"/>
      <c r="F787" s="237"/>
      <c r="G787" s="237"/>
      <c r="H787" s="238"/>
      <c r="I787" s="138"/>
      <c r="J787" s="138"/>
    </row>
    <row r="788" spans="1:10" ht="23.25">
      <c r="A788" s="164"/>
      <c r="B788" s="135"/>
      <c r="C788" s="157"/>
      <c r="D788" s="157"/>
      <c r="E788" s="237"/>
      <c r="F788" s="237"/>
      <c r="G788" s="237"/>
      <c r="H788" s="238"/>
      <c r="I788" s="138"/>
      <c r="J788" s="138"/>
    </row>
    <row r="789" spans="1:10" ht="23.25">
      <c r="A789" s="164"/>
      <c r="B789" s="135"/>
      <c r="C789" s="157"/>
      <c r="D789" s="157"/>
      <c r="E789" s="237"/>
      <c r="F789" s="237"/>
      <c r="G789" s="237"/>
      <c r="H789" s="238"/>
      <c r="I789" s="138"/>
      <c r="J789" s="138"/>
    </row>
    <row r="790" spans="1:10" ht="23.25">
      <c r="A790" s="164"/>
      <c r="B790" s="135"/>
      <c r="C790" s="157"/>
      <c r="D790" s="157"/>
      <c r="E790" s="237"/>
      <c r="F790" s="237"/>
      <c r="G790" s="237"/>
      <c r="H790" s="238"/>
      <c r="I790" s="138"/>
      <c r="J790" s="138"/>
    </row>
    <row r="791" spans="1:10" ht="23.25">
      <c r="A791" s="164"/>
      <c r="B791" s="135"/>
      <c r="C791" s="157"/>
      <c r="D791" s="157"/>
      <c r="E791" s="237"/>
      <c r="F791" s="237"/>
      <c r="G791" s="237"/>
      <c r="H791" s="238"/>
      <c r="I791" s="138"/>
      <c r="J791" s="138"/>
    </row>
    <row r="792" spans="1:10" ht="23.25">
      <c r="A792" s="164"/>
      <c r="B792" s="135"/>
      <c r="C792" s="157"/>
      <c r="D792" s="157"/>
      <c r="E792" s="237"/>
      <c r="F792" s="237"/>
      <c r="G792" s="237"/>
      <c r="H792" s="238"/>
      <c r="I792" s="138"/>
      <c r="J792" s="138"/>
    </row>
    <row r="793" spans="1:10" ht="23.25">
      <c r="A793" s="164"/>
      <c r="B793" s="135"/>
      <c r="C793" s="157"/>
      <c r="D793" s="157"/>
      <c r="E793" s="237"/>
      <c r="F793" s="237"/>
      <c r="G793" s="237"/>
      <c r="H793" s="238"/>
      <c r="I793" s="138"/>
      <c r="J793" s="138"/>
    </row>
    <row r="794" spans="1:10" ht="23.25">
      <c r="A794" s="164"/>
      <c r="B794" s="135"/>
      <c r="C794" s="157"/>
      <c r="D794" s="157"/>
      <c r="E794" s="237"/>
      <c r="F794" s="237"/>
      <c r="G794" s="237"/>
      <c r="H794" s="238"/>
      <c r="I794" s="138"/>
      <c r="J794" s="138"/>
    </row>
    <row r="795" spans="1:10" ht="23.25">
      <c r="A795" s="164"/>
      <c r="B795" s="135"/>
      <c r="C795" s="157"/>
      <c r="D795" s="157"/>
      <c r="E795" s="237"/>
      <c r="F795" s="237"/>
      <c r="G795" s="237"/>
      <c r="H795" s="238"/>
      <c r="I795" s="138"/>
      <c r="J795" s="138"/>
    </row>
    <row r="796" spans="1:10" ht="23.25">
      <c r="A796" s="164"/>
      <c r="B796" s="135"/>
      <c r="C796" s="157"/>
      <c r="D796" s="157"/>
      <c r="E796" s="237"/>
      <c r="F796" s="237"/>
      <c r="G796" s="237"/>
      <c r="H796" s="238"/>
      <c r="I796" s="138"/>
      <c r="J796" s="138"/>
    </row>
    <row r="797" spans="1:10" ht="23.25">
      <c r="A797" s="164"/>
      <c r="B797" s="135"/>
      <c r="C797" s="157"/>
      <c r="D797" s="157"/>
      <c r="E797" s="237"/>
      <c r="F797" s="237"/>
      <c r="G797" s="237"/>
      <c r="H797" s="238"/>
      <c r="I797" s="138"/>
      <c r="J797" s="138"/>
    </row>
    <row r="798" spans="1:10" ht="23.25">
      <c r="A798" s="164"/>
      <c r="B798" s="135"/>
      <c r="C798" s="157"/>
      <c r="D798" s="157"/>
      <c r="E798" s="237"/>
      <c r="F798" s="237"/>
      <c r="G798" s="237"/>
      <c r="H798" s="238"/>
      <c r="I798" s="138"/>
      <c r="J798" s="138"/>
    </row>
    <row r="799" spans="1:10" ht="23.25">
      <c r="A799" s="164"/>
      <c r="B799" s="135"/>
      <c r="C799" s="157"/>
      <c r="D799" s="157"/>
      <c r="E799" s="237"/>
      <c r="F799" s="237"/>
      <c r="G799" s="237"/>
      <c r="H799" s="238"/>
      <c r="I799" s="138"/>
      <c r="J799" s="138"/>
    </row>
    <row r="800" spans="1:10" ht="23.25">
      <c r="A800" s="164"/>
      <c r="B800" s="135"/>
      <c r="C800" s="157"/>
      <c r="D800" s="157"/>
      <c r="E800" s="237"/>
      <c r="F800" s="237"/>
      <c r="G800" s="237"/>
      <c r="H800" s="238"/>
      <c r="I800" s="138"/>
      <c r="J800" s="138"/>
    </row>
    <row r="801" spans="1:10" ht="23.25">
      <c r="A801" s="164"/>
      <c r="B801" s="135"/>
      <c r="C801" s="157"/>
      <c r="D801" s="157"/>
      <c r="E801" s="237"/>
      <c r="F801" s="237"/>
      <c r="G801" s="237"/>
      <c r="H801" s="238"/>
      <c r="I801" s="138"/>
      <c r="J801" s="138"/>
    </row>
    <row r="802" spans="1:10" ht="23.25">
      <c r="A802" s="164"/>
      <c r="B802" s="135"/>
      <c r="C802" s="157"/>
      <c r="D802" s="157"/>
      <c r="E802" s="237"/>
      <c r="F802" s="237"/>
      <c r="G802" s="237"/>
      <c r="H802" s="238"/>
      <c r="I802" s="138"/>
      <c r="J802" s="138"/>
    </row>
    <row r="803" spans="1:10" ht="23.25">
      <c r="A803" s="164"/>
      <c r="B803" s="135"/>
      <c r="C803" s="157"/>
      <c r="D803" s="157"/>
      <c r="E803" s="237"/>
      <c r="F803" s="237"/>
      <c r="G803" s="237"/>
      <c r="H803" s="238"/>
      <c r="I803" s="138"/>
      <c r="J803" s="138"/>
    </row>
    <row r="804" spans="1:10" ht="23.25">
      <c r="A804" s="164"/>
      <c r="B804" s="135"/>
      <c r="C804" s="157"/>
      <c r="D804" s="157"/>
      <c r="E804" s="237"/>
      <c r="F804" s="237"/>
      <c r="G804" s="237"/>
      <c r="H804" s="238"/>
      <c r="I804" s="138"/>
      <c r="J804" s="138"/>
    </row>
    <row r="805" spans="1:10" ht="23.25">
      <c r="A805" s="164"/>
      <c r="B805" s="135"/>
      <c r="C805" s="157"/>
      <c r="D805" s="157"/>
      <c r="E805" s="237"/>
      <c r="F805" s="237"/>
      <c r="G805" s="237"/>
      <c r="H805" s="238"/>
      <c r="I805" s="138"/>
      <c r="J805" s="138"/>
    </row>
    <row r="806" spans="1:10" ht="23.25">
      <c r="A806" s="164"/>
      <c r="B806" s="135"/>
      <c r="C806" s="157"/>
      <c r="D806" s="157"/>
      <c r="E806" s="237"/>
      <c r="F806" s="237"/>
      <c r="G806" s="237"/>
      <c r="H806" s="238"/>
      <c r="I806" s="138"/>
      <c r="J806" s="138"/>
    </row>
    <row r="807" spans="1:10" ht="23.25">
      <c r="A807" s="164"/>
      <c r="B807" s="135"/>
      <c r="C807" s="157"/>
      <c r="D807" s="157"/>
      <c r="E807" s="237"/>
      <c r="F807" s="237"/>
      <c r="G807" s="237"/>
      <c r="H807" s="238"/>
      <c r="I807" s="138"/>
      <c r="J807" s="138"/>
    </row>
    <row r="808" spans="1:10" ht="23.25">
      <c r="A808" s="164"/>
      <c r="B808" s="135"/>
      <c r="C808" s="157"/>
      <c r="D808" s="157"/>
      <c r="E808" s="237"/>
      <c r="F808" s="237"/>
      <c r="G808" s="237"/>
      <c r="H808" s="238"/>
      <c r="I808" s="138"/>
      <c r="J808" s="138"/>
    </row>
    <row r="809" spans="1:10" ht="23.25">
      <c r="A809" s="164"/>
      <c r="B809" s="135"/>
      <c r="C809" s="157"/>
      <c r="D809" s="157"/>
      <c r="E809" s="237"/>
      <c r="F809" s="237"/>
      <c r="G809" s="237"/>
      <c r="H809" s="238"/>
      <c r="I809" s="138"/>
      <c r="J809" s="138"/>
    </row>
    <row r="810" spans="1:10" ht="23.25">
      <c r="A810" s="164"/>
      <c r="B810" s="135"/>
      <c r="C810" s="157"/>
      <c r="D810" s="157"/>
      <c r="E810" s="237"/>
      <c r="F810" s="237"/>
      <c r="G810" s="237"/>
      <c r="H810" s="238"/>
      <c r="I810" s="138"/>
      <c r="J810" s="138"/>
    </row>
    <row r="811" spans="1:10" ht="23.25">
      <c r="A811" s="164"/>
      <c r="B811" s="135"/>
      <c r="C811" s="157"/>
      <c r="D811" s="157"/>
      <c r="E811" s="237"/>
      <c r="F811" s="237"/>
      <c r="G811" s="237"/>
      <c r="H811" s="238"/>
      <c r="I811" s="138"/>
      <c r="J811" s="138"/>
    </row>
    <row r="812" spans="1:10" ht="23.25">
      <c r="A812" s="164"/>
      <c r="B812" s="135"/>
      <c r="C812" s="157"/>
      <c r="D812" s="157"/>
      <c r="E812" s="237"/>
      <c r="F812" s="237"/>
      <c r="G812" s="237"/>
      <c r="H812" s="238"/>
      <c r="I812" s="138"/>
      <c r="J812" s="138"/>
    </row>
    <row r="813" spans="1:10" ht="23.25">
      <c r="A813" s="164"/>
      <c r="B813" s="135"/>
      <c r="C813" s="157"/>
      <c r="D813" s="157"/>
      <c r="E813" s="237"/>
      <c r="F813" s="237"/>
      <c r="G813" s="237"/>
      <c r="H813" s="238"/>
      <c r="I813" s="138"/>
      <c r="J813" s="138"/>
    </row>
    <row r="814" spans="1:10" ht="23.25">
      <c r="A814" s="164"/>
      <c r="B814" s="135"/>
      <c r="C814" s="157"/>
      <c r="D814" s="157"/>
      <c r="E814" s="237"/>
      <c r="F814" s="237"/>
      <c r="G814" s="237"/>
      <c r="H814" s="238"/>
      <c r="I814" s="138"/>
      <c r="J814" s="138"/>
    </row>
    <row r="815" spans="1:10" ht="23.25">
      <c r="A815" s="164"/>
      <c r="B815" s="135"/>
      <c r="C815" s="157"/>
      <c r="D815" s="157"/>
      <c r="E815" s="237"/>
      <c r="F815" s="237"/>
      <c r="G815" s="237"/>
      <c r="H815" s="238"/>
      <c r="I815" s="138"/>
      <c r="J815" s="138"/>
    </row>
    <row r="816" spans="1:10" ht="23.25">
      <c r="A816" s="164"/>
      <c r="B816" s="135"/>
      <c r="C816" s="157"/>
      <c r="D816" s="157"/>
      <c r="E816" s="237"/>
      <c r="F816" s="237"/>
      <c r="G816" s="237"/>
      <c r="H816" s="238"/>
      <c r="I816" s="138"/>
      <c r="J816" s="138"/>
    </row>
    <row r="817" spans="1:10" ht="23.25">
      <c r="A817" s="164"/>
      <c r="B817" s="135"/>
      <c r="C817" s="157"/>
      <c r="D817" s="157"/>
      <c r="E817" s="237"/>
      <c r="F817" s="237"/>
      <c r="G817" s="237"/>
      <c r="H817" s="238"/>
      <c r="I817" s="138"/>
      <c r="J817" s="138"/>
    </row>
    <row r="818" spans="1:10" ht="23.25">
      <c r="A818" s="164"/>
      <c r="B818" s="135"/>
      <c r="C818" s="157"/>
      <c r="D818" s="157"/>
      <c r="E818" s="237"/>
      <c r="F818" s="237"/>
      <c r="G818" s="237"/>
      <c r="H818" s="238"/>
      <c r="I818" s="138"/>
      <c r="J818" s="138"/>
    </row>
    <row r="819" spans="1:10" ht="23.25">
      <c r="A819" s="164"/>
      <c r="B819" s="135"/>
      <c r="C819" s="157"/>
      <c r="D819" s="157"/>
      <c r="E819" s="237"/>
      <c r="F819" s="237"/>
      <c r="G819" s="237"/>
      <c r="H819" s="238"/>
      <c r="I819" s="138"/>
      <c r="J819" s="138"/>
    </row>
    <row r="820" spans="1:10" ht="23.25">
      <c r="A820" s="164"/>
      <c r="B820" s="135"/>
      <c r="C820" s="157"/>
      <c r="D820" s="157"/>
      <c r="E820" s="237"/>
      <c r="F820" s="237"/>
      <c r="G820" s="237"/>
      <c r="H820" s="238"/>
      <c r="I820" s="138"/>
      <c r="J820" s="138"/>
    </row>
    <row r="821" spans="1:10" ht="23.25">
      <c r="A821" s="164"/>
      <c r="B821" s="135"/>
      <c r="C821" s="157"/>
      <c r="D821" s="157"/>
      <c r="E821" s="237"/>
      <c r="F821" s="237"/>
      <c r="G821" s="237"/>
      <c r="H821" s="238"/>
      <c r="I821" s="138"/>
      <c r="J821" s="138"/>
    </row>
    <row r="822" spans="1:10" ht="23.25">
      <c r="A822" s="164"/>
      <c r="B822" s="135"/>
      <c r="C822" s="157"/>
      <c r="D822" s="157"/>
      <c r="E822" s="237"/>
      <c r="F822" s="237"/>
      <c r="G822" s="237"/>
      <c r="H822" s="238"/>
      <c r="I822" s="138"/>
      <c r="J822" s="138"/>
    </row>
    <row r="823" spans="1:10" ht="23.25">
      <c r="A823" s="164"/>
      <c r="B823" s="135"/>
      <c r="C823" s="157"/>
      <c r="D823" s="157"/>
      <c r="E823" s="237"/>
      <c r="F823" s="237"/>
      <c r="G823" s="237"/>
      <c r="H823" s="238"/>
      <c r="I823" s="138"/>
      <c r="J823" s="138"/>
    </row>
    <row r="824" spans="1:10" ht="23.25">
      <c r="A824" s="164"/>
      <c r="B824" s="135"/>
      <c r="C824" s="157"/>
      <c r="D824" s="157"/>
      <c r="E824" s="237"/>
      <c r="F824" s="237"/>
      <c r="G824" s="237"/>
      <c r="H824" s="238"/>
      <c r="I824" s="138"/>
      <c r="J824" s="138"/>
    </row>
    <row r="825" spans="1:10" ht="23.25">
      <c r="A825" s="164"/>
      <c r="B825" s="135"/>
      <c r="C825" s="157"/>
      <c r="D825" s="157"/>
      <c r="E825" s="237"/>
      <c r="F825" s="237"/>
      <c r="G825" s="237"/>
      <c r="H825" s="238"/>
      <c r="I825" s="138"/>
      <c r="J825" s="138"/>
    </row>
    <row r="826" spans="1:10" ht="23.25">
      <c r="A826" s="164"/>
      <c r="B826" s="135"/>
      <c r="C826" s="157"/>
      <c r="D826" s="157"/>
      <c r="E826" s="237"/>
      <c r="F826" s="237"/>
      <c r="G826" s="237"/>
      <c r="H826" s="238"/>
      <c r="I826" s="138"/>
      <c r="J826" s="138"/>
    </row>
    <row r="827" spans="1:10" ht="23.25">
      <c r="A827" s="164"/>
      <c r="B827" s="135"/>
      <c r="C827" s="157"/>
      <c r="D827" s="157"/>
      <c r="E827" s="237"/>
      <c r="F827" s="237"/>
      <c r="G827" s="237"/>
      <c r="H827" s="238"/>
      <c r="I827" s="138"/>
      <c r="J827" s="138"/>
    </row>
    <row r="828" spans="1:10" ht="23.25">
      <c r="A828" s="164"/>
      <c r="B828" s="135"/>
      <c r="C828" s="157"/>
      <c r="D828" s="157"/>
      <c r="E828" s="237"/>
      <c r="F828" s="237"/>
      <c r="G828" s="237"/>
      <c r="H828" s="238"/>
      <c r="I828" s="138"/>
      <c r="J828" s="138"/>
    </row>
    <row r="829" spans="1:10" ht="23.25">
      <c r="A829" s="164"/>
      <c r="B829" s="135"/>
      <c r="C829" s="157"/>
      <c r="D829" s="157"/>
      <c r="E829" s="237"/>
      <c r="F829" s="237"/>
      <c r="G829" s="237"/>
      <c r="H829" s="238"/>
      <c r="I829" s="138"/>
      <c r="J829" s="138"/>
    </row>
    <row r="830" spans="1:10" ht="23.25">
      <c r="A830" s="164"/>
      <c r="B830" s="135"/>
      <c r="C830" s="157"/>
      <c r="D830" s="157"/>
      <c r="E830" s="237"/>
      <c r="F830" s="237"/>
      <c r="G830" s="237"/>
      <c r="H830" s="238"/>
      <c r="I830" s="138"/>
      <c r="J830" s="138"/>
    </row>
    <row r="831" spans="1:10" ht="23.25">
      <c r="A831" s="164"/>
      <c r="B831" s="135"/>
      <c r="C831" s="157"/>
      <c r="D831" s="157"/>
      <c r="E831" s="237"/>
      <c r="F831" s="237"/>
      <c r="G831" s="237"/>
      <c r="H831" s="238"/>
      <c r="I831" s="138"/>
      <c r="J831" s="138"/>
    </row>
    <row r="832" spans="1:10" ht="23.25">
      <c r="A832" s="164"/>
      <c r="B832" s="135"/>
      <c r="C832" s="157"/>
      <c r="D832" s="157"/>
      <c r="E832" s="237"/>
      <c r="F832" s="237"/>
      <c r="G832" s="237"/>
      <c r="H832" s="238"/>
      <c r="I832" s="138"/>
      <c r="J832" s="138"/>
    </row>
    <row r="833" spans="1:10" ht="23.25">
      <c r="A833" s="164"/>
      <c r="B833" s="135"/>
      <c r="C833" s="157"/>
      <c r="D833" s="157"/>
      <c r="E833" s="237"/>
      <c r="F833" s="237"/>
      <c r="G833" s="237"/>
      <c r="H833" s="238"/>
      <c r="I833" s="138"/>
      <c r="J833" s="138"/>
    </row>
    <row r="834" spans="1:10" ht="23.25">
      <c r="A834" s="164"/>
      <c r="B834" s="135"/>
      <c r="C834" s="157"/>
      <c r="D834" s="157"/>
      <c r="E834" s="237"/>
      <c r="F834" s="237"/>
      <c r="G834" s="237"/>
      <c r="H834" s="238"/>
      <c r="I834" s="138"/>
      <c r="J834" s="138"/>
    </row>
    <row r="835" spans="1:10" ht="23.25">
      <c r="A835" s="164"/>
      <c r="B835" s="135"/>
      <c r="C835" s="157"/>
      <c r="D835" s="157"/>
      <c r="E835" s="237"/>
      <c r="F835" s="237"/>
      <c r="G835" s="237"/>
      <c r="H835" s="238"/>
      <c r="I835" s="138"/>
      <c r="J835" s="138"/>
    </row>
    <row r="836" spans="1:10" ht="23.25">
      <c r="A836" s="164"/>
      <c r="B836" s="135"/>
      <c r="C836" s="157"/>
      <c r="D836" s="157"/>
      <c r="E836" s="237"/>
      <c r="F836" s="237"/>
      <c r="G836" s="237"/>
      <c r="H836" s="238"/>
      <c r="I836" s="138"/>
      <c r="J836" s="138"/>
    </row>
    <row r="837" spans="1:10" ht="23.25">
      <c r="A837" s="164"/>
      <c r="B837" s="135"/>
      <c r="C837" s="157"/>
      <c r="D837" s="157"/>
      <c r="E837" s="237"/>
      <c r="F837" s="237"/>
      <c r="G837" s="237"/>
      <c r="H837" s="238"/>
      <c r="I837" s="138"/>
      <c r="J837" s="138"/>
    </row>
    <row r="838" spans="1:10" ht="23.25">
      <c r="A838" s="164"/>
      <c r="B838" s="135"/>
      <c r="C838" s="157"/>
      <c r="D838" s="157"/>
      <c r="E838" s="237"/>
      <c r="F838" s="237"/>
      <c r="G838" s="237"/>
      <c r="H838" s="238"/>
      <c r="I838" s="138"/>
      <c r="J838" s="138"/>
    </row>
    <row r="839" spans="1:10" ht="23.25">
      <c r="A839" s="164"/>
      <c r="B839" s="135"/>
      <c r="C839" s="157"/>
      <c r="D839" s="157"/>
      <c r="E839" s="237"/>
      <c r="F839" s="237"/>
      <c r="G839" s="237"/>
      <c r="H839" s="238"/>
      <c r="I839" s="138"/>
      <c r="J839" s="138"/>
    </row>
    <row r="840" spans="1:10" ht="23.25">
      <c r="A840" s="164"/>
      <c r="B840" s="135"/>
      <c r="C840" s="157"/>
      <c r="D840" s="157"/>
      <c r="E840" s="237"/>
      <c r="F840" s="237"/>
      <c r="G840" s="237"/>
      <c r="H840" s="238"/>
      <c r="I840" s="138"/>
      <c r="J840" s="138"/>
    </row>
    <row r="841" spans="1:10" ht="23.25">
      <c r="A841" s="164"/>
      <c r="B841" s="135"/>
      <c r="C841" s="157"/>
      <c r="D841" s="157"/>
      <c r="E841" s="237"/>
      <c r="F841" s="237"/>
      <c r="G841" s="237"/>
      <c r="H841" s="238"/>
      <c r="I841" s="138"/>
      <c r="J841" s="138"/>
    </row>
    <row r="842" spans="1:10" ht="23.25">
      <c r="A842" s="164"/>
      <c r="B842" s="135"/>
      <c r="C842" s="157"/>
      <c r="D842" s="157"/>
      <c r="E842" s="237"/>
      <c r="F842" s="237"/>
      <c r="G842" s="237"/>
      <c r="H842" s="238"/>
      <c r="I842" s="138"/>
      <c r="J842" s="138"/>
    </row>
    <row r="843" spans="1:10" ht="23.25">
      <c r="A843" s="164"/>
      <c r="B843" s="135"/>
      <c r="C843" s="157"/>
      <c r="D843" s="157"/>
      <c r="E843" s="237"/>
      <c r="F843" s="237"/>
      <c r="G843" s="237"/>
      <c r="H843" s="238"/>
      <c r="I843" s="138"/>
      <c r="J843" s="138"/>
    </row>
    <row r="844" spans="1:10" ht="23.25">
      <c r="A844" s="164"/>
      <c r="B844" s="135"/>
      <c r="C844" s="157"/>
      <c r="D844" s="157"/>
      <c r="E844" s="237"/>
      <c r="F844" s="237"/>
      <c r="G844" s="237"/>
      <c r="H844" s="238"/>
      <c r="I844" s="138"/>
      <c r="J844" s="138"/>
    </row>
    <row r="845" spans="1:10" ht="23.25">
      <c r="A845" s="164"/>
      <c r="B845" s="135"/>
      <c r="C845" s="157"/>
      <c r="D845" s="157"/>
      <c r="E845" s="237"/>
      <c r="F845" s="237"/>
      <c r="G845" s="237"/>
      <c r="H845" s="238"/>
      <c r="I845" s="138"/>
      <c r="J845" s="138"/>
    </row>
    <row r="846" spans="1:10" ht="23.25">
      <c r="A846" s="164"/>
      <c r="B846" s="135"/>
      <c r="C846" s="157"/>
      <c r="D846" s="157"/>
      <c r="E846" s="237"/>
      <c r="F846" s="237"/>
      <c r="G846" s="237"/>
      <c r="H846" s="238"/>
      <c r="I846" s="138"/>
      <c r="J846" s="138"/>
    </row>
    <row r="847" spans="1:10" ht="23.25">
      <c r="A847" s="164"/>
      <c r="B847" s="135"/>
      <c r="C847" s="157"/>
      <c r="D847" s="157"/>
      <c r="E847" s="237"/>
      <c r="F847" s="237"/>
      <c r="G847" s="237"/>
      <c r="H847" s="238"/>
      <c r="I847" s="138"/>
      <c r="J847" s="138"/>
    </row>
    <row r="848" spans="1:10" ht="23.25">
      <c r="A848" s="164"/>
      <c r="B848" s="135"/>
      <c r="C848" s="157"/>
      <c r="D848" s="157"/>
      <c r="E848" s="237"/>
      <c r="F848" s="237"/>
      <c r="G848" s="237"/>
      <c r="H848" s="238"/>
      <c r="I848" s="138"/>
      <c r="J848" s="138"/>
    </row>
    <row r="849" spans="1:10" ht="23.25">
      <c r="A849" s="164"/>
      <c r="B849" s="135"/>
      <c r="C849" s="157"/>
      <c r="D849" s="157"/>
      <c r="E849" s="237"/>
      <c r="F849" s="237"/>
      <c r="G849" s="237"/>
      <c r="H849" s="238"/>
      <c r="I849" s="138"/>
      <c r="J849" s="138"/>
    </row>
    <row r="850" spans="1:10" ht="23.25">
      <c r="A850" s="164"/>
      <c r="B850" s="135"/>
      <c r="C850" s="157"/>
      <c r="D850" s="157"/>
      <c r="E850" s="237"/>
      <c r="F850" s="237"/>
      <c r="G850" s="237"/>
      <c r="H850" s="238"/>
      <c r="I850" s="138"/>
      <c r="J850" s="138"/>
    </row>
    <row r="851" spans="1:10" ht="23.25">
      <c r="A851" s="164"/>
      <c r="B851" s="135"/>
      <c r="C851" s="157"/>
      <c r="D851" s="157"/>
      <c r="E851" s="237"/>
      <c r="F851" s="237"/>
      <c r="G851" s="237"/>
      <c r="H851" s="238"/>
      <c r="I851" s="138"/>
      <c r="J851" s="138"/>
    </row>
    <row r="852" spans="1:10" ht="23.25">
      <c r="A852" s="164"/>
      <c r="B852" s="135"/>
      <c r="C852" s="157"/>
      <c r="D852" s="157"/>
      <c r="E852" s="237"/>
      <c r="F852" s="237"/>
      <c r="G852" s="237"/>
      <c r="H852" s="238"/>
      <c r="I852" s="138"/>
      <c r="J852" s="138"/>
    </row>
    <row r="853" spans="1:10" ht="23.25">
      <c r="A853" s="164"/>
      <c r="B853" s="135"/>
      <c r="C853" s="157"/>
      <c r="D853" s="157"/>
      <c r="E853" s="237"/>
      <c r="F853" s="237"/>
      <c r="G853" s="237"/>
      <c r="H853" s="238"/>
      <c r="I853" s="138"/>
      <c r="J853" s="138"/>
    </row>
    <row r="854" spans="1:10" ht="23.25">
      <c r="A854" s="164"/>
      <c r="B854" s="135"/>
      <c r="C854" s="157"/>
      <c r="D854" s="157"/>
      <c r="E854" s="237"/>
      <c r="F854" s="237"/>
      <c r="G854" s="237"/>
      <c r="H854" s="238"/>
      <c r="I854" s="138"/>
      <c r="J854" s="138"/>
    </row>
    <row r="855" spans="1:10" ht="23.25">
      <c r="A855" s="164"/>
      <c r="B855" s="135"/>
      <c r="C855" s="157"/>
      <c r="D855" s="157"/>
      <c r="E855" s="237"/>
      <c r="F855" s="237"/>
      <c r="G855" s="237"/>
      <c r="H855" s="238"/>
      <c r="I855" s="138"/>
      <c r="J855" s="138"/>
    </row>
    <row r="856" spans="1:10" ht="23.25">
      <c r="A856" s="164"/>
      <c r="B856" s="135"/>
      <c r="C856" s="157"/>
      <c r="D856" s="157"/>
      <c r="E856" s="237"/>
      <c r="F856" s="237"/>
      <c r="G856" s="237"/>
      <c r="H856" s="238"/>
      <c r="I856" s="138"/>
      <c r="J856" s="138"/>
    </row>
    <row r="857" spans="1:10" ht="23.25">
      <c r="A857" s="164"/>
      <c r="B857" s="135"/>
      <c r="C857" s="157"/>
      <c r="D857" s="157"/>
      <c r="E857" s="237"/>
      <c r="F857" s="237"/>
      <c r="G857" s="237"/>
      <c r="H857" s="238"/>
      <c r="I857" s="138"/>
      <c r="J857" s="138"/>
    </row>
    <row r="858" spans="1:10" ht="23.25">
      <c r="A858" s="164"/>
      <c r="B858" s="135"/>
      <c r="C858" s="157"/>
      <c r="D858" s="157"/>
      <c r="E858" s="237"/>
      <c r="F858" s="237"/>
      <c r="G858" s="237"/>
      <c r="H858" s="238"/>
      <c r="I858" s="138"/>
      <c r="J858" s="138"/>
    </row>
    <row r="859" spans="1:10" ht="23.25">
      <c r="A859" s="164"/>
      <c r="B859" s="135"/>
      <c r="C859" s="157"/>
      <c r="D859" s="157"/>
      <c r="E859" s="237"/>
      <c r="F859" s="237"/>
      <c r="G859" s="237"/>
      <c r="H859" s="238"/>
      <c r="I859" s="138"/>
      <c r="J859" s="138"/>
    </row>
    <row r="860" spans="1:10" ht="23.25">
      <c r="A860" s="164"/>
      <c r="B860" s="135"/>
      <c r="C860" s="157"/>
      <c r="D860" s="157"/>
      <c r="E860" s="237"/>
      <c r="F860" s="237"/>
      <c r="G860" s="237"/>
      <c r="H860" s="238"/>
      <c r="I860" s="138"/>
      <c r="J860" s="138"/>
    </row>
    <row r="861" spans="1:10" ht="23.25">
      <c r="A861" s="164"/>
      <c r="B861" s="135"/>
      <c r="C861" s="157"/>
      <c r="D861" s="157"/>
      <c r="E861" s="237"/>
      <c r="F861" s="237"/>
      <c r="G861" s="237"/>
      <c r="H861" s="238"/>
      <c r="I861" s="138"/>
      <c r="J861" s="138"/>
    </row>
    <row r="862" spans="1:10" ht="23.25">
      <c r="A862" s="164"/>
      <c r="B862" s="135"/>
      <c r="C862" s="157"/>
      <c r="D862" s="157"/>
      <c r="E862" s="237"/>
      <c r="F862" s="237"/>
      <c r="G862" s="237"/>
      <c r="H862" s="238"/>
      <c r="I862" s="138"/>
      <c r="J862" s="138"/>
    </row>
    <row r="863" spans="1:10" ht="23.25">
      <c r="A863" s="164"/>
      <c r="B863" s="135"/>
      <c r="C863" s="157"/>
      <c r="D863" s="157"/>
      <c r="E863" s="237"/>
      <c r="F863" s="237"/>
      <c r="G863" s="237"/>
      <c r="H863" s="238"/>
      <c r="I863" s="138"/>
      <c r="J863" s="138"/>
    </row>
    <row r="864" spans="1:10" ht="23.25">
      <c r="A864" s="164"/>
      <c r="B864" s="135"/>
      <c r="C864" s="157"/>
      <c r="D864" s="157"/>
      <c r="E864" s="237"/>
      <c r="F864" s="237"/>
      <c r="G864" s="237"/>
      <c r="H864" s="238"/>
      <c r="I864" s="138"/>
      <c r="J864" s="138"/>
    </row>
    <row r="865" spans="1:10" ht="23.25">
      <c r="A865" s="164"/>
      <c r="B865" s="135"/>
      <c r="C865" s="157"/>
      <c r="D865" s="157"/>
      <c r="E865" s="237"/>
      <c r="F865" s="237"/>
      <c r="G865" s="237"/>
      <c r="H865" s="238"/>
      <c r="I865" s="138"/>
      <c r="J865" s="138"/>
    </row>
    <row r="866" spans="1:10" ht="23.25">
      <c r="A866" s="164"/>
      <c r="B866" s="135"/>
      <c r="C866" s="157"/>
      <c r="D866" s="157"/>
      <c r="E866" s="237"/>
      <c r="F866" s="237"/>
      <c r="G866" s="237"/>
      <c r="H866" s="238"/>
      <c r="I866" s="138"/>
      <c r="J866" s="138"/>
    </row>
    <row r="867" spans="1:10" ht="23.25">
      <c r="A867" s="164"/>
      <c r="B867" s="135"/>
      <c r="C867" s="157"/>
      <c r="D867" s="157"/>
      <c r="E867" s="237"/>
      <c r="F867" s="237"/>
      <c r="G867" s="237"/>
      <c r="H867" s="238"/>
      <c r="I867" s="138"/>
      <c r="J867" s="138"/>
    </row>
    <row r="868" spans="1:10" ht="23.25">
      <c r="A868" s="164"/>
      <c r="B868" s="135"/>
      <c r="C868" s="157"/>
      <c r="D868" s="157"/>
      <c r="E868" s="237"/>
      <c r="F868" s="237"/>
      <c r="G868" s="237"/>
      <c r="H868" s="238"/>
      <c r="I868" s="138"/>
      <c r="J868" s="138"/>
    </row>
    <row r="869" spans="1:10" ht="23.25">
      <c r="A869" s="164"/>
      <c r="B869" s="135"/>
      <c r="C869" s="157"/>
      <c r="D869" s="157"/>
      <c r="E869" s="237"/>
      <c r="F869" s="237"/>
      <c r="G869" s="237"/>
      <c r="H869" s="238"/>
      <c r="I869" s="138"/>
      <c r="J869" s="138"/>
    </row>
    <row r="870" spans="1:10" ht="23.25">
      <c r="A870" s="164"/>
      <c r="B870" s="135"/>
      <c r="C870" s="157"/>
      <c r="D870" s="157"/>
      <c r="E870" s="237"/>
      <c r="F870" s="237"/>
      <c r="G870" s="237"/>
      <c r="H870" s="238"/>
      <c r="I870" s="138"/>
      <c r="J870" s="138"/>
    </row>
    <row r="871" spans="1:10" ht="23.25">
      <c r="A871" s="164"/>
      <c r="B871" s="135"/>
      <c r="C871" s="157"/>
      <c r="D871" s="157"/>
      <c r="E871" s="237"/>
      <c r="F871" s="237"/>
      <c r="G871" s="237"/>
      <c r="H871" s="238"/>
      <c r="I871" s="138"/>
      <c r="J871" s="138"/>
    </row>
    <row r="872" spans="1:10" ht="23.25">
      <c r="A872" s="164"/>
      <c r="B872" s="135"/>
      <c r="C872" s="157"/>
      <c r="D872" s="157"/>
      <c r="E872" s="237"/>
      <c r="F872" s="237"/>
      <c r="G872" s="237"/>
      <c r="H872" s="238"/>
      <c r="I872" s="138"/>
      <c r="J872" s="138"/>
    </row>
    <row r="873" spans="1:10" ht="23.25">
      <c r="A873" s="164"/>
      <c r="B873" s="135"/>
      <c r="C873" s="157"/>
      <c r="D873" s="157"/>
      <c r="E873" s="237"/>
      <c r="F873" s="237"/>
      <c r="G873" s="237"/>
      <c r="H873" s="238"/>
      <c r="I873" s="138"/>
      <c r="J873" s="138"/>
    </row>
    <row r="874" spans="1:10" ht="23.25">
      <c r="A874" s="164"/>
      <c r="B874" s="135"/>
      <c r="C874" s="157"/>
      <c r="D874" s="157"/>
      <c r="E874" s="237"/>
      <c r="F874" s="237"/>
      <c r="G874" s="237"/>
      <c r="H874" s="238"/>
      <c r="I874" s="138"/>
      <c r="J874" s="138"/>
    </row>
    <row r="875" spans="1:10" ht="23.25">
      <c r="A875" s="164"/>
      <c r="B875" s="135"/>
      <c r="C875" s="157"/>
      <c r="D875" s="157"/>
      <c r="E875" s="237"/>
      <c r="F875" s="237"/>
      <c r="G875" s="237"/>
      <c r="H875" s="238"/>
      <c r="I875" s="138"/>
      <c r="J875" s="138"/>
    </row>
    <row r="876" spans="1:10" ht="23.25">
      <c r="A876" s="164"/>
      <c r="B876" s="135"/>
      <c r="C876" s="157"/>
      <c r="D876" s="157"/>
      <c r="E876" s="237"/>
      <c r="F876" s="237"/>
      <c r="G876" s="237"/>
      <c r="H876" s="238"/>
      <c r="I876" s="138"/>
      <c r="J876" s="138"/>
    </row>
    <row r="877" spans="1:10" ht="23.25">
      <c r="A877" s="164"/>
      <c r="B877" s="135"/>
      <c r="C877" s="157"/>
      <c r="D877" s="157"/>
      <c r="E877" s="237"/>
      <c r="F877" s="237"/>
      <c r="G877" s="237"/>
      <c r="H877" s="238"/>
      <c r="I877" s="138"/>
      <c r="J877" s="138"/>
    </row>
    <row r="878" spans="1:10" ht="23.25">
      <c r="A878" s="164"/>
      <c r="B878" s="135"/>
      <c r="C878" s="157"/>
      <c r="D878" s="157"/>
      <c r="E878" s="237"/>
      <c r="F878" s="237"/>
      <c r="G878" s="237"/>
      <c r="H878" s="238"/>
      <c r="I878" s="138"/>
      <c r="J878" s="138"/>
    </row>
    <row r="879" spans="1:10" ht="23.25">
      <c r="A879" s="164"/>
      <c r="B879" s="135"/>
      <c r="C879" s="157"/>
      <c r="D879" s="157"/>
      <c r="E879" s="237"/>
      <c r="F879" s="237"/>
      <c r="G879" s="237"/>
      <c r="H879" s="238"/>
      <c r="I879" s="138"/>
      <c r="J879" s="138"/>
    </row>
    <row r="880" spans="1:10" ht="23.25">
      <c r="A880" s="164"/>
      <c r="B880" s="135"/>
      <c r="C880" s="157"/>
      <c r="D880" s="157"/>
      <c r="E880" s="237"/>
      <c r="F880" s="237"/>
      <c r="G880" s="237"/>
      <c r="H880" s="238"/>
      <c r="I880" s="138"/>
      <c r="J880" s="138"/>
    </row>
    <row r="881" spans="1:10" ht="23.25">
      <c r="A881" s="164"/>
      <c r="B881" s="135"/>
      <c r="C881" s="157"/>
      <c r="D881" s="157"/>
      <c r="E881" s="237"/>
      <c r="F881" s="237"/>
      <c r="G881" s="237"/>
      <c r="H881" s="238"/>
      <c r="I881" s="138"/>
      <c r="J881" s="138"/>
    </row>
    <row r="882" spans="1:10" ht="23.25">
      <c r="A882" s="164"/>
      <c r="B882" s="135"/>
      <c r="C882" s="157"/>
      <c r="D882" s="157"/>
      <c r="E882" s="237"/>
      <c r="F882" s="237"/>
      <c r="G882" s="237"/>
      <c r="H882" s="238"/>
      <c r="I882" s="138"/>
      <c r="J882" s="138"/>
    </row>
    <row r="883" spans="1:10" ht="23.25">
      <c r="A883" s="164"/>
      <c r="B883" s="135"/>
      <c r="C883" s="157"/>
      <c r="D883" s="157"/>
      <c r="E883" s="237"/>
      <c r="F883" s="237"/>
      <c r="G883" s="237"/>
      <c r="H883" s="238"/>
      <c r="I883" s="138"/>
      <c r="J883" s="138"/>
    </row>
    <row r="884" spans="1:10" ht="23.25">
      <c r="A884" s="164"/>
      <c r="B884" s="135"/>
      <c r="C884" s="157"/>
      <c r="D884" s="157"/>
      <c r="E884" s="237"/>
      <c r="F884" s="237"/>
      <c r="G884" s="237"/>
      <c r="H884" s="238"/>
      <c r="I884" s="138"/>
      <c r="J884" s="138"/>
    </row>
    <row r="885" spans="1:10" ht="23.25">
      <c r="A885" s="164"/>
      <c r="B885" s="135"/>
      <c r="C885" s="157"/>
      <c r="D885" s="157"/>
      <c r="E885" s="237"/>
      <c r="F885" s="237"/>
      <c r="G885" s="237"/>
      <c r="H885" s="238"/>
      <c r="I885" s="138"/>
      <c r="J885" s="138"/>
    </row>
    <row r="886" spans="1:10" ht="23.25">
      <c r="A886" s="164"/>
      <c r="B886" s="135"/>
      <c r="C886" s="157"/>
      <c r="D886" s="157"/>
      <c r="E886" s="237"/>
      <c r="F886" s="237"/>
      <c r="G886" s="237"/>
      <c r="H886" s="238"/>
      <c r="I886" s="138"/>
      <c r="J886" s="138"/>
    </row>
    <row r="887" spans="1:10" ht="23.25">
      <c r="A887" s="164"/>
      <c r="B887" s="135"/>
      <c r="C887" s="157"/>
      <c r="D887" s="157"/>
      <c r="E887" s="237"/>
      <c r="F887" s="237"/>
      <c r="G887" s="237"/>
      <c r="H887" s="238"/>
      <c r="I887" s="138"/>
      <c r="J887" s="138"/>
    </row>
    <row r="888" spans="1:10" ht="23.25">
      <c r="A888" s="164"/>
      <c r="B888" s="135"/>
      <c r="C888" s="157"/>
      <c r="D888" s="157"/>
      <c r="E888" s="237"/>
      <c r="F888" s="237"/>
      <c r="G888" s="237"/>
      <c r="H888" s="238"/>
      <c r="I888" s="138"/>
      <c r="J888" s="138"/>
    </row>
    <row r="889" spans="1:10" ht="23.25">
      <c r="A889" s="164"/>
      <c r="B889" s="135"/>
      <c r="C889" s="157"/>
      <c r="D889" s="157"/>
      <c r="E889" s="237"/>
      <c r="F889" s="237"/>
      <c r="G889" s="237"/>
      <c r="H889" s="238"/>
      <c r="I889" s="138"/>
      <c r="J889" s="138"/>
    </row>
    <row r="890" spans="1:10" ht="23.25">
      <c r="A890" s="164"/>
      <c r="B890" s="135"/>
      <c r="C890" s="157"/>
      <c r="D890" s="157"/>
      <c r="E890" s="237"/>
      <c r="F890" s="237"/>
      <c r="G890" s="237"/>
      <c r="H890" s="238"/>
      <c r="I890" s="138"/>
      <c r="J890" s="138"/>
    </row>
    <row r="891" spans="1:10" ht="23.25">
      <c r="A891" s="164"/>
      <c r="B891" s="135"/>
      <c r="C891" s="157"/>
      <c r="D891" s="157"/>
      <c r="E891" s="237"/>
      <c r="F891" s="237"/>
      <c r="G891" s="237"/>
      <c r="H891" s="238"/>
      <c r="I891" s="138"/>
      <c r="J891" s="138"/>
    </row>
    <row r="892" spans="1:10" ht="23.25">
      <c r="A892" s="164"/>
      <c r="B892" s="135"/>
      <c r="C892" s="157"/>
      <c r="D892" s="157"/>
      <c r="E892" s="237"/>
      <c r="F892" s="237"/>
      <c r="G892" s="237"/>
      <c r="H892" s="238"/>
      <c r="I892" s="138"/>
      <c r="J892" s="138"/>
    </row>
    <row r="893" spans="1:10" ht="23.25">
      <c r="A893" s="164"/>
      <c r="B893" s="135"/>
      <c r="C893" s="157"/>
      <c r="D893" s="157"/>
      <c r="E893" s="237"/>
      <c r="F893" s="237"/>
      <c r="G893" s="237"/>
      <c r="H893" s="238"/>
      <c r="I893" s="138"/>
      <c r="J893" s="138"/>
    </row>
    <row r="894" spans="1:10" ht="23.25">
      <c r="A894" s="164"/>
      <c r="B894" s="135"/>
      <c r="C894" s="157"/>
      <c r="D894" s="157"/>
      <c r="E894" s="237"/>
      <c r="F894" s="237"/>
      <c r="G894" s="237"/>
      <c r="H894" s="238"/>
      <c r="I894" s="138"/>
      <c r="J894" s="138"/>
    </row>
    <row r="895" spans="1:10" ht="23.25">
      <c r="A895" s="164"/>
      <c r="B895" s="135"/>
      <c r="C895" s="157"/>
      <c r="D895" s="157"/>
      <c r="E895" s="237"/>
      <c r="F895" s="237"/>
      <c r="G895" s="237"/>
      <c r="H895" s="238"/>
      <c r="I895" s="138"/>
      <c r="J895" s="138"/>
    </row>
    <row r="896" spans="1:10" ht="23.25">
      <c r="A896" s="164"/>
      <c r="B896" s="135"/>
      <c r="C896" s="157"/>
      <c r="D896" s="157"/>
      <c r="E896" s="237"/>
      <c r="F896" s="237"/>
      <c r="G896" s="237"/>
      <c r="H896" s="238"/>
      <c r="I896" s="138"/>
      <c r="J896" s="138"/>
    </row>
    <row r="897" spans="1:10" ht="23.25">
      <c r="A897" s="164"/>
      <c r="B897" s="135"/>
      <c r="C897" s="157"/>
      <c r="D897" s="157"/>
      <c r="E897" s="237"/>
      <c r="F897" s="237"/>
      <c r="G897" s="237"/>
      <c r="H897" s="238"/>
      <c r="I897" s="138"/>
      <c r="J897" s="138"/>
    </row>
    <row r="898" spans="1:10" ht="23.25">
      <c r="A898" s="164"/>
      <c r="B898" s="135"/>
      <c r="C898" s="157"/>
      <c r="D898" s="157"/>
      <c r="E898" s="237"/>
      <c r="F898" s="237"/>
      <c r="G898" s="237"/>
      <c r="H898" s="238"/>
      <c r="I898" s="138"/>
      <c r="J898" s="138"/>
    </row>
    <row r="899" spans="1:10" ht="23.25">
      <c r="A899" s="164"/>
      <c r="B899" s="135"/>
      <c r="C899" s="157"/>
      <c r="D899" s="157"/>
      <c r="E899" s="237"/>
      <c r="F899" s="237"/>
      <c r="G899" s="237"/>
      <c r="H899" s="238"/>
      <c r="I899" s="138"/>
      <c r="J899" s="138"/>
    </row>
    <row r="900" spans="1:10" ht="23.25">
      <c r="A900" s="164"/>
      <c r="B900" s="135"/>
      <c r="C900" s="157"/>
      <c r="D900" s="157"/>
      <c r="E900" s="237"/>
      <c r="F900" s="237"/>
      <c r="G900" s="237"/>
      <c r="H900" s="238"/>
      <c r="I900" s="138"/>
      <c r="J900" s="138"/>
    </row>
    <row r="901" spans="1:10" ht="23.25">
      <c r="A901" s="164"/>
      <c r="B901" s="135"/>
      <c r="C901" s="157"/>
      <c r="D901" s="157"/>
      <c r="E901" s="237"/>
      <c r="F901" s="237"/>
      <c r="G901" s="237"/>
      <c r="H901" s="238"/>
      <c r="I901" s="138"/>
      <c r="J901" s="138"/>
    </row>
    <row r="902" spans="1:10" ht="23.25">
      <c r="A902" s="164"/>
      <c r="B902" s="135"/>
      <c r="C902" s="157"/>
      <c r="D902" s="157"/>
      <c r="E902" s="237"/>
      <c r="F902" s="237"/>
      <c r="G902" s="237"/>
      <c r="H902" s="238"/>
      <c r="I902" s="138"/>
      <c r="J902" s="138"/>
    </row>
    <row r="903" spans="1:10" ht="23.25">
      <c r="A903" s="164"/>
      <c r="B903" s="135"/>
      <c r="C903" s="157"/>
      <c r="D903" s="157"/>
      <c r="E903" s="237"/>
      <c r="F903" s="237"/>
      <c r="G903" s="237"/>
      <c r="H903" s="238"/>
      <c r="I903" s="138"/>
      <c r="J903" s="138"/>
    </row>
    <row r="904" spans="1:10" ht="23.25">
      <c r="A904" s="164"/>
      <c r="B904" s="135"/>
      <c r="C904" s="157"/>
      <c r="D904" s="157"/>
      <c r="E904" s="237"/>
      <c r="F904" s="237"/>
      <c r="G904" s="237"/>
      <c r="H904" s="238"/>
      <c r="I904" s="138"/>
      <c r="J904" s="138"/>
    </row>
    <row r="905" spans="1:10" ht="23.25">
      <c r="A905" s="164"/>
      <c r="B905" s="135"/>
      <c r="C905" s="157"/>
      <c r="D905" s="157"/>
      <c r="E905" s="237"/>
      <c r="F905" s="237"/>
      <c r="G905" s="237"/>
      <c r="H905" s="238"/>
      <c r="I905" s="138"/>
      <c r="J905" s="138"/>
    </row>
    <row r="906" spans="1:10" ht="23.25">
      <c r="A906" s="164"/>
      <c r="B906" s="135"/>
      <c r="C906" s="157"/>
      <c r="D906" s="157"/>
      <c r="E906" s="237"/>
      <c r="F906" s="237"/>
      <c r="G906" s="237"/>
      <c r="H906" s="238"/>
      <c r="I906" s="138"/>
      <c r="J906" s="138"/>
    </row>
    <row r="907" spans="1:10" ht="23.25">
      <c r="A907" s="164"/>
      <c r="B907" s="135"/>
      <c r="C907" s="157"/>
      <c r="D907" s="157"/>
      <c r="E907" s="237"/>
      <c r="F907" s="237"/>
      <c r="G907" s="237"/>
      <c r="H907" s="238"/>
      <c r="I907" s="138"/>
      <c r="J907" s="138"/>
    </row>
    <row r="908" spans="1:10" ht="23.25">
      <c r="A908" s="164"/>
      <c r="B908" s="135"/>
      <c r="C908" s="157"/>
      <c r="D908" s="157"/>
      <c r="E908" s="237"/>
      <c r="F908" s="237"/>
      <c r="G908" s="237"/>
      <c r="H908" s="238"/>
      <c r="I908" s="138"/>
      <c r="J908" s="138"/>
    </row>
    <row r="909" spans="1:10" ht="23.25">
      <c r="A909" s="164"/>
      <c r="B909" s="135"/>
      <c r="C909" s="157"/>
      <c r="D909" s="157"/>
      <c r="E909" s="237"/>
      <c r="F909" s="237"/>
      <c r="G909" s="237"/>
      <c r="H909" s="238"/>
      <c r="I909" s="138"/>
      <c r="J909" s="138"/>
    </row>
    <row r="910" spans="1:10" ht="23.25">
      <c r="A910" s="164"/>
      <c r="B910" s="135"/>
      <c r="C910" s="157"/>
      <c r="D910" s="157"/>
      <c r="E910" s="237"/>
      <c r="F910" s="237"/>
      <c r="G910" s="237"/>
      <c r="H910" s="238"/>
      <c r="I910" s="138"/>
      <c r="J910" s="138"/>
    </row>
    <row r="911" spans="1:10" ht="23.25">
      <c r="A911" s="164"/>
      <c r="B911" s="135"/>
      <c r="C911" s="157"/>
      <c r="D911" s="157"/>
      <c r="E911" s="237"/>
      <c r="F911" s="237"/>
      <c r="G911" s="237"/>
      <c r="H911" s="238"/>
      <c r="I911" s="138"/>
      <c r="J911" s="138"/>
    </row>
    <row r="912" spans="1:10" ht="23.25">
      <c r="A912" s="164"/>
      <c r="B912" s="135"/>
      <c r="C912" s="157"/>
      <c r="D912" s="157"/>
      <c r="E912" s="237"/>
      <c r="F912" s="237"/>
      <c r="G912" s="237"/>
      <c r="H912" s="238"/>
      <c r="I912" s="138"/>
      <c r="J912" s="138"/>
    </row>
    <row r="913" spans="1:10" ht="23.25">
      <c r="A913" s="164"/>
      <c r="B913" s="135"/>
      <c r="C913" s="157"/>
      <c r="D913" s="157"/>
      <c r="E913" s="237"/>
      <c r="F913" s="237"/>
      <c r="G913" s="237"/>
      <c r="H913" s="238"/>
      <c r="I913" s="138"/>
      <c r="J913" s="138"/>
    </row>
    <row r="914" spans="1:10" ht="23.25">
      <c r="A914" s="164"/>
      <c r="B914" s="135"/>
      <c r="C914" s="157"/>
      <c r="D914" s="157"/>
      <c r="E914" s="237"/>
      <c r="F914" s="237"/>
      <c r="G914" s="237"/>
      <c r="H914" s="238"/>
      <c r="I914" s="138"/>
      <c r="J914" s="138"/>
    </row>
    <row r="915" spans="1:10" ht="23.25">
      <c r="A915" s="164"/>
      <c r="B915" s="135"/>
      <c r="C915" s="157"/>
      <c r="D915" s="157"/>
      <c r="E915" s="237"/>
      <c r="F915" s="237"/>
      <c r="G915" s="237"/>
      <c r="H915" s="238"/>
      <c r="I915" s="138"/>
      <c r="J915" s="138"/>
    </row>
    <row r="916" spans="1:10" ht="23.25">
      <c r="A916" s="164"/>
      <c r="B916" s="135"/>
      <c r="C916" s="157"/>
      <c r="D916" s="157"/>
      <c r="E916" s="237"/>
      <c r="F916" s="237"/>
      <c r="G916" s="237"/>
      <c r="H916" s="238"/>
      <c r="I916" s="138"/>
      <c r="J916" s="138"/>
    </row>
    <row r="917" spans="1:10" ht="23.25">
      <c r="A917" s="164"/>
      <c r="B917" s="135"/>
      <c r="C917" s="157"/>
      <c r="D917" s="157"/>
      <c r="E917" s="237"/>
      <c r="F917" s="237"/>
      <c r="G917" s="237"/>
      <c r="H917" s="238"/>
      <c r="I917" s="138"/>
      <c r="J917" s="138"/>
    </row>
    <row r="918" spans="1:10" ht="23.25">
      <c r="A918" s="164"/>
      <c r="B918" s="135"/>
      <c r="C918" s="157"/>
      <c r="D918" s="157"/>
      <c r="E918" s="237"/>
      <c r="F918" s="237"/>
      <c r="G918" s="237"/>
      <c r="H918" s="238"/>
      <c r="I918" s="138"/>
      <c r="J918" s="138"/>
    </row>
    <row r="919" spans="1:10" ht="23.25">
      <c r="A919" s="164"/>
      <c r="B919" s="135"/>
      <c r="C919" s="157"/>
      <c r="D919" s="157"/>
      <c r="E919" s="237"/>
      <c r="F919" s="237"/>
      <c r="G919" s="237"/>
      <c r="H919" s="238"/>
      <c r="I919" s="138"/>
      <c r="J919" s="138"/>
    </row>
    <row r="920" spans="1:10" ht="23.25">
      <c r="A920" s="164"/>
      <c r="B920" s="135"/>
      <c r="C920" s="157"/>
      <c r="D920" s="157"/>
      <c r="E920" s="237"/>
      <c r="F920" s="237"/>
      <c r="G920" s="237"/>
      <c r="H920" s="238"/>
      <c r="I920" s="138"/>
      <c r="J920" s="138"/>
    </row>
    <row r="921" spans="1:10" ht="23.25">
      <c r="A921" s="164"/>
      <c r="B921" s="135"/>
      <c r="C921" s="157"/>
      <c r="D921" s="157"/>
      <c r="E921" s="237"/>
      <c r="F921" s="237"/>
      <c r="G921" s="237"/>
      <c r="H921" s="238"/>
      <c r="I921" s="138"/>
      <c r="J921" s="138"/>
    </row>
    <row r="922" spans="1:10" ht="23.25">
      <c r="A922" s="164"/>
      <c r="B922" s="135"/>
      <c r="C922" s="157"/>
      <c r="D922" s="157"/>
      <c r="E922" s="237"/>
      <c r="F922" s="237"/>
      <c r="G922" s="237"/>
      <c r="H922" s="238"/>
      <c r="I922" s="138"/>
      <c r="J922" s="138"/>
    </row>
    <row r="923" spans="1:10" ht="23.25">
      <c r="A923" s="164"/>
      <c r="B923" s="135"/>
      <c r="C923" s="157"/>
      <c r="D923" s="157"/>
      <c r="E923" s="237"/>
      <c r="F923" s="237"/>
      <c r="G923" s="237"/>
      <c r="H923" s="238"/>
      <c r="I923" s="138"/>
      <c r="J923" s="138"/>
    </row>
    <row r="924" spans="1:10" ht="23.25">
      <c r="A924" s="164"/>
      <c r="B924" s="135"/>
      <c r="C924" s="157"/>
      <c r="D924" s="157"/>
      <c r="E924" s="237"/>
      <c r="F924" s="237"/>
      <c r="G924" s="237"/>
      <c r="H924" s="238"/>
      <c r="I924" s="138"/>
      <c r="J924" s="138"/>
    </row>
    <row r="925" spans="1:10" ht="23.25">
      <c r="A925" s="164"/>
      <c r="B925" s="135"/>
      <c r="C925" s="157"/>
      <c r="D925" s="157"/>
      <c r="E925" s="237"/>
      <c r="F925" s="237"/>
      <c r="G925" s="237"/>
      <c r="H925" s="238"/>
      <c r="I925" s="138"/>
      <c r="J925" s="138"/>
    </row>
    <row r="926" spans="1:10" ht="23.25">
      <c r="A926" s="164"/>
      <c r="B926" s="135"/>
      <c r="C926" s="157"/>
      <c r="D926" s="157"/>
      <c r="E926" s="237"/>
      <c r="F926" s="237"/>
      <c r="G926" s="237"/>
      <c r="H926" s="238"/>
      <c r="I926" s="138"/>
      <c r="J926" s="138"/>
    </row>
    <row r="927" spans="1:10" ht="23.25">
      <c r="A927" s="164"/>
      <c r="B927" s="135"/>
      <c r="C927" s="157"/>
      <c r="D927" s="157"/>
      <c r="E927" s="237"/>
      <c r="F927" s="237"/>
      <c r="G927" s="237"/>
      <c r="H927" s="238"/>
      <c r="I927" s="138"/>
      <c r="J927" s="138"/>
    </row>
    <row r="928" spans="1:10" ht="23.25">
      <c r="A928" s="164"/>
      <c r="B928" s="135"/>
      <c r="C928" s="157"/>
      <c r="D928" s="157"/>
      <c r="E928" s="237"/>
      <c r="F928" s="237"/>
      <c r="G928" s="237"/>
      <c r="H928" s="238"/>
      <c r="I928" s="138"/>
      <c r="J928" s="138"/>
    </row>
    <row r="929" spans="1:10" ht="23.25">
      <c r="A929" s="164"/>
      <c r="B929" s="135"/>
      <c r="C929" s="157"/>
      <c r="D929" s="157"/>
      <c r="E929" s="237"/>
      <c r="F929" s="237"/>
      <c r="G929" s="237"/>
      <c r="H929" s="238"/>
      <c r="I929" s="138"/>
      <c r="J929" s="138"/>
    </row>
    <row r="930" spans="1:10" ht="23.25">
      <c r="A930" s="164"/>
      <c r="B930" s="135"/>
      <c r="C930" s="157"/>
      <c r="D930" s="157"/>
      <c r="E930" s="237"/>
      <c r="F930" s="237"/>
      <c r="G930" s="237"/>
      <c r="H930" s="238"/>
      <c r="I930" s="138"/>
      <c r="J930" s="138"/>
    </row>
    <row r="931" spans="1:10" ht="23.25">
      <c r="A931" s="164"/>
      <c r="B931" s="135"/>
      <c r="C931" s="157"/>
      <c r="D931" s="157"/>
      <c r="E931" s="237"/>
      <c r="F931" s="237"/>
      <c r="G931" s="237"/>
      <c r="H931" s="238"/>
      <c r="I931" s="138"/>
      <c r="J931" s="138"/>
    </row>
    <row r="932" spans="1:10" ht="23.25">
      <c r="A932" s="164"/>
      <c r="B932" s="135"/>
      <c r="C932" s="157"/>
      <c r="D932" s="157"/>
      <c r="E932" s="237"/>
      <c r="F932" s="237"/>
      <c r="G932" s="237"/>
      <c r="H932" s="238"/>
      <c r="I932" s="138"/>
      <c r="J932" s="138"/>
    </row>
    <row r="933" spans="1:10" ht="23.25">
      <c r="A933" s="164"/>
      <c r="B933" s="135"/>
      <c r="C933" s="157"/>
      <c r="D933" s="157"/>
      <c r="E933" s="237"/>
      <c r="F933" s="237"/>
      <c r="G933" s="237"/>
      <c r="H933" s="238"/>
      <c r="I933" s="138"/>
      <c r="J933" s="138"/>
    </row>
    <row r="934" spans="1:10" ht="23.25">
      <c r="A934" s="164"/>
      <c r="B934" s="135"/>
      <c r="C934" s="157"/>
      <c r="D934" s="157"/>
      <c r="E934" s="237"/>
      <c r="F934" s="237"/>
      <c r="G934" s="237"/>
      <c r="H934" s="238"/>
      <c r="I934" s="138"/>
      <c r="J934" s="138"/>
    </row>
    <row r="935" spans="1:10" ht="23.25">
      <c r="A935" s="164"/>
      <c r="B935" s="135"/>
      <c r="C935" s="157"/>
      <c r="D935" s="157"/>
      <c r="E935" s="237"/>
      <c r="F935" s="237"/>
      <c r="G935" s="237"/>
      <c r="H935" s="238"/>
      <c r="I935" s="138"/>
      <c r="J935" s="138"/>
    </row>
    <row r="936" spans="1:10" ht="23.25">
      <c r="A936" s="164"/>
      <c r="B936" s="135"/>
      <c r="C936" s="157"/>
      <c r="D936" s="157"/>
      <c r="E936" s="237"/>
      <c r="F936" s="237"/>
      <c r="G936" s="237"/>
      <c r="H936" s="238"/>
      <c r="I936" s="138"/>
      <c r="J936" s="138"/>
    </row>
    <row r="937" spans="1:10" ht="23.25">
      <c r="A937" s="164"/>
      <c r="B937" s="135"/>
      <c r="C937" s="157"/>
      <c r="D937" s="157"/>
      <c r="E937" s="237"/>
      <c r="F937" s="237"/>
      <c r="G937" s="237"/>
      <c r="H937" s="238"/>
      <c r="I937" s="138"/>
      <c r="J937" s="138"/>
    </row>
    <row r="938" spans="1:10" ht="23.25">
      <c r="A938" s="164"/>
      <c r="B938" s="135"/>
      <c r="C938" s="157"/>
      <c r="D938" s="157"/>
      <c r="E938" s="237"/>
      <c r="F938" s="237"/>
      <c r="G938" s="237"/>
      <c r="H938" s="238"/>
      <c r="I938" s="138"/>
      <c r="J938" s="138"/>
    </row>
    <row r="939" spans="1:10" ht="23.25">
      <c r="A939" s="164"/>
      <c r="B939" s="135"/>
      <c r="C939" s="157"/>
      <c r="D939" s="157"/>
      <c r="E939" s="237"/>
      <c r="F939" s="237"/>
      <c r="G939" s="237"/>
      <c r="H939" s="238"/>
      <c r="I939" s="138"/>
      <c r="J939" s="138"/>
    </row>
    <row r="940" spans="1:10" ht="23.25">
      <c r="A940" s="164"/>
      <c r="B940" s="135"/>
      <c r="C940" s="157"/>
      <c r="D940" s="157"/>
      <c r="E940" s="237"/>
      <c r="F940" s="237"/>
      <c r="G940" s="237"/>
      <c r="H940" s="238"/>
      <c r="I940" s="138"/>
      <c r="J940" s="138"/>
    </row>
    <row r="941" spans="1:10" ht="23.25">
      <c r="A941" s="164"/>
      <c r="B941" s="135"/>
      <c r="C941" s="157"/>
      <c r="D941" s="157"/>
      <c r="E941" s="237"/>
      <c r="F941" s="237"/>
      <c r="G941" s="237"/>
      <c r="H941" s="238"/>
      <c r="I941" s="138"/>
      <c r="J941" s="138"/>
    </row>
    <row r="942" spans="1:10" ht="23.25">
      <c r="A942" s="164"/>
      <c r="B942" s="135"/>
      <c r="C942" s="157"/>
      <c r="D942" s="157"/>
      <c r="E942" s="237"/>
      <c r="F942" s="237"/>
      <c r="G942" s="237"/>
      <c r="H942" s="238"/>
      <c r="I942" s="138"/>
      <c r="J942" s="138"/>
    </row>
    <row r="943" spans="1:10" ht="23.25">
      <c r="A943" s="164"/>
      <c r="B943" s="135"/>
      <c r="C943" s="157"/>
      <c r="D943" s="157"/>
      <c r="E943" s="237"/>
      <c r="F943" s="237"/>
      <c r="G943" s="237"/>
      <c r="H943" s="238"/>
      <c r="I943" s="138"/>
      <c r="J943" s="138"/>
    </row>
    <row r="944" spans="1:10" ht="23.25">
      <c r="A944" s="164"/>
      <c r="B944" s="135"/>
      <c r="C944" s="157"/>
      <c r="D944" s="157"/>
      <c r="E944" s="237"/>
      <c r="F944" s="237"/>
      <c r="G944" s="237"/>
      <c r="H944" s="238"/>
      <c r="I944" s="138"/>
      <c r="J944" s="138"/>
    </row>
    <row r="945" spans="1:10" ht="23.25">
      <c r="A945" s="164"/>
      <c r="B945" s="135"/>
      <c r="C945" s="157"/>
      <c r="D945" s="157"/>
      <c r="E945" s="237"/>
      <c r="F945" s="237"/>
      <c r="G945" s="237"/>
      <c r="H945" s="238"/>
      <c r="I945" s="138"/>
      <c r="J945" s="138"/>
    </row>
    <row r="946" spans="1:10" ht="23.25">
      <c r="A946" s="164"/>
      <c r="B946" s="135"/>
      <c r="C946" s="157"/>
      <c r="D946" s="157"/>
      <c r="E946" s="237"/>
      <c r="F946" s="237"/>
      <c r="G946" s="237"/>
      <c r="H946" s="238"/>
      <c r="I946" s="138"/>
      <c r="J946" s="138"/>
    </row>
    <row r="947" spans="1:10" ht="23.25">
      <c r="A947" s="164"/>
      <c r="B947" s="135"/>
      <c r="C947" s="157"/>
      <c r="D947" s="157"/>
      <c r="E947" s="237"/>
      <c r="F947" s="237"/>
      <c r="G947" s="237"/>
      <c r="H947" s="238"/>
      <c r="I947" s="138"/>
      <c r="J947" s="138"/>
    </row>
    <row r="948" spans="1:10" ht="23.25">
      <c r="A948" s="164"/>
      <c r="B948" s="135"/>
      <c r="C948" s="157"/>
      <c r="D948" s="157"/>
      <c r="E948" s="237"/>
      <c r="F948" s="237"/>
      <c r="G948" s="237"/>
      <c r="H948" s="238"/>
      <c r="I948" s="138"/>
      <c r="J948" s="138"/>
    </row>
    <row r="949" spans="1:10" ht="23.25">
      <c r="A949" s="164"/>
      <c r="B949" s="135"/>
      <c r="C949" s="157"/>
      <c r="D949" s="157"/>
      <c r="E949" s="237"/>
      <c r="F949" s="237"/>
      <c r="G949" s="237"/>
      <c r="H949" s="238"/>
      <c r="I949" s="138"/>
      <c r="J949" s="138"/>
    </row>
    <row r="950" spans="1:10" ht="23.25">
      <c r="A950" s="164"/>
      <c r="B950" s="135"/>
      <c r="C950" s="157"/>
      <c r="D950" s="157"/>
      <c r="E950" s="237"/>
      <c r="F950" s="237"/>
      <c r="G950" s="237"/>
      <c r="H950" s="238"/>
      <c r="I950" s="138"/>
      <c r="J950" s="138"/>
    </row>
    <row r="951" spans="1:10" ht="23.25">
      <c r="A951" s="164"/>
      <c r="B951" s="135"/>
      <c r="C951" s="157"/>
      <c r="D951" s="157"/>
      <c r="E951" s="237"/>
      <c r="F951" s="237"/>
      <c r="G951" s="237"/>
      <c r="H951" s="238"/>
      <c r="I951" s="138"/>
      <c r="J951" s="138"/>
    </row>
    <row r="952" spans="1:10" ht="23.25">
      <c r="A952" s="164"/>
      <c r="B952" s="135"/>
      <c r="C952" s="157"/>
      <c r="D952" s="157"/>
      <c r="E952" s="237"/>
      <c r="F952" s="237"/>
      <c r="G952" s="237"/>
      <c r="H952" s="238"/>
      <c r="I952" s="138"/>
      <c r="J952" s="138"/>
    </row>
    <row r="953" spans="1:10" ht="23.25">
      <c r="A953" s="164"/>
      <c r="B953" s="135"/>
      <c r="C953" s="157"/>
      <c r="D953" s="157"/>
      <c r="E953" s="237"/>
      <c r="F953" s="237"/>
      <c r="G953" s="237"/>
      <c r="H953" s="238"/>
      <c r="I953" s="138"/>
      <c r="J953" s="138"/>
    </row>
    <row r="954" spans="1:10" ht="23.25">
      <c r="A954" s="164"/>
      <c r="B954" s="135"/>
      <c r="C954" s="157"/>
      <c r="D954" s="157"/>
      <c r="E954" s="237"/>
      <c r="F954" s="237"/>
      <c r="G954" s="237"/>
      <c r="H954" s="238"/>
      <c r="I954" s="138"/>
      <c r="J954" s="138"/>
    </row>
    <row r="955" spans="1:10" ht="23.25">
      <c r="A955" s="164"/>
      <c r="B955" s="135"/>
      <c r="C955" s="157"/>
      <c r="D955" s="157"/>
      <c r="E955" s="237"/>
      <c r="F955" s="237"/>
      <c r="G955" s="237"/>
      <c r="H955" s="238"/>
      <c r="I955" s="138"/>
      <c r="J955" s="138"/>
    </row>
    <row r="956" spans="1:10" ht="23.25">
      <c r="A956" s="164"/>
      <c r="B956" s="135"/>
      <c r="C956" s="157"/>
      <c r="D956" s="157"/>
      <c r="E956" s="237"/>
      <c r="F956" s="237"/>
      <c r="G956" s="237"/>
      <c r="H956" s="238"/>
      <c r="I956" s="138"/>
      <c r="J956" s="138"/>
    </row>
    <row r="957" spans="1:10" ht="23.25">
      <c r="A957" s="164"/>
      <c r="B957" s="135"/>
      <c r="C957" s="157"/>
      <c r="D957" s="157"/>
      <c r="E957" s="237"/>
      <c r="F957" s="237"/>
      <c r="G957" s="237"/>
      <c r="H957" s="238"/>
      <c r="I957" s="138"/>
      <c r="J957" s="138"/>
    </row>
    <row r="958" spans="1:10" ht="23.25">
      <c r="A958" s="164"/>
      <c r="B958" s="135"/>
      <c r="C958" s="157"/>
      <c r="D958" s="157"/>
      <c r="E958" s="237"/>
      <c r="F958" s="237"/>
      <c r="G958" s="237"/>
      <c r="H958" s="238"/>
      <c r="I958" s="138"/>
      <c r="J958" s="138"/>
    </row>
    <row r="959" spans="1:10" ht="23.25">
      <c r="A959" s="164"/>
      <c r="B959" s="135"/>
      <c r="C959" s="157"/>
      <c r="D959" s="157"/>
      <c r="E959" s="237"/>
      <c r="F959" s="237"/>
      <c r="G959" s="237"/>
      <c r="H959" s="238"/>
      <c r="I959" s="138"/>
      <c r="J959" s="138"/>
    </row>
    <row r="960" spans="1:10" ht="23.25">
      <c r="A960" s="164"/>
      <c r="B960" s="135"/>
      <c r="C960" s="157"/>
      <c r="D960" s="157"/>
      <c r="E960" s="237"/>
      <c r="F960" s="237"/>
      <c r="G960" s="237"/>
      <c r="H960" s="238"/>
      <c r="I960" s="138"/>
      <c r="J960" s="138"/>
    </row>
    <row r="961" spans="1:10" ht="23.25">
      <c r="A961" s="164"/>
      <c r="B961" s="135"/>
      <c r="C961" s="157"/>
      <c r="D961" s="157"/>
      <c r="E961" s="237"/>
      <c r="F961" s="237"/>
      <c r="G961" s="237"/>
      <c r="H961" s="238"/>
      <c r="I961" s="138"/>
      <c r="J961" s="138"/>
    </row>
    <row r="962" spans="1:10" ht="23.25">
      <c r="A962" s="164"/>
      <c r="B962" s="135"/>
      <c r="C962" s="157"/>
      <c r="D962" s="157"/>
      <c r="E962" s="237"/>
      <c r="F962" s="237"/>
      <c r="G962" s="237"/>
      <c r="H962" s="238"/>
      <c r="I962" s="138"/>
      <c r="J962" s="138"/>
    </row>
    <row r="963" spans="1:10" ht="23.25">
      <c r="A963" s="164"/>
      <c r="B963" s="135"/>
      <c r="C963" s="157"/>
      <c r="D963" s="157"/>
      <c r="E963" s="237"/>
      <c r="F963" s="237"/>
      <c r="G963" s="237"/>
      <c r="H963" s="238"/>
      <c r="I963" s="138"/>
      <c r="J963" s="138"/>
    </row>
    <row r="964" spans="1:10" ht="23.25">
      <c r="A964" s="164"/>
      <c r="B964" s="135"/>
      <c r="C964" s="157"/>
      <c r="D964" s="157"/>
      <c r="E964" s="237"/>
      <c r="F964" s="237"/>
      <c r="G964" s="237"/>
      <c r="H964" s="238"/>
      <c r="I964" s="138"/>
      <c r="J964" s="138"/>
    </row>
    <row r="965" spans="1:10" ht="23.25">
      <c r="A965" s="164"/>
      <c r="B965" s="135"/>
      <c r="C965" s="157"/>
      <c r="D965" s="157"/>
      <c r="E965" s="237"/>
      <c r="F965" s="237"/>
      <c r="G965" s="237"/>
      <c r="H965" s="238"/>
      <c r="I965" s="138"/>
      <c r="J965" s="138"/>
    </row>
    <row r="966" spans="1:10" ht="23.25">
      <c r="A966" s="164"/>
      <c r="B966" s="135"/>
      <c r="C966" s="157"/>
      <c r="D966" s="157"/>
      <c r="E966" s="237"/>
      <c r="F966" s="237"/>
      <c r="G966" s="237"/>
      <c r="H966" s="238"/>
      <c r="I966" s="138"/>
      <c r="J966" s="138"/>
    </row>
    <row r="967" spans="1:10" ht="23.25">
      <c r="A967" s="164"/>
      <c r="B967" s="135"/>
      <c r="C967" s="157"/>
      <c r="D967" s="157"/>
      <c r="E967" s="237"/>
      <c r="F967" s="237"/>
      <c r="G967" s="237"/>
      <c r="H967" s="238"/>
      <c r="I967" s="138"/>
      <c r="J967" s="138"/>
    </row>
    <row r="968" spans="1:10" ht="23.25">
      <c r="A968" s="164"/>
      <c r="B968" s="135"/>
      <c r="C968" s="157"/>
      <c r="D968" s="157"/>
      <c r="E968" s="237"/>
      <c r="F968" s="237"/>
      <c r="G968" s="237"/>
      <c r="H968" s="238"/>
      <c r="I968" s="138"/>
      <c r="J968" s="138"/>
    </row>
    <row r="969" spans="1:10" ht="23.25">
      <c r="A969" s="164"/>
      <c r="B969" s="135"/>
      <c r="C969" s="157"/>
      <c r="D969" s="157"/>
      <c r="E969" s="237"/>
      <c r="F969" s="237"/>
      <c r="G969" s="237"/>
      <c r="H969" s="238"/>
      <c r="I969" s="138"/>
      <c r="J969" s="138"/>
    </row>
    <row r="970" spans="1:10" ht="23.25">
      <c r="A970" s="164"/>
      <c r="B970" s="135"/>
      <c r="C970" s="157"/>
      <c r="D970" s="157"/>
      <c r="E970" s="237"/>
      <c r="F970" s="237"/>
      <c r="G970" s="237"/>
      <c r="H970" s="238"/>
      <c r="I970" s="138"/>
      <c r="J970" s="138"/>
    </row>
    <row r="971" spans="1:10" ht="23.25">
      <c r="A971" s="164"/>
      <c r="B971" s="135"/>
      <c r="C971" s="157"/>
      <c r="D971" s="157"/>
      <c r="E971" s="237"/>
      <c r="F971" s="237"/>
      <c r="G971" s="237"/>
      <c r="H971" s="238"/>
      <c r="I971" s="138"/>
      <c r="J971" s="138"/>
    </row>
    <row r="972" spans="1:10" ht="23.25">
      <c r="A972" s="164"/>
      <c r="B972" s="135"/>
      <c r="C972" s="157"/>
      <c r="D972" s="157"/>
      <c r="E972" s="237"/>
      <c r="F972" s="237"/>
      <c r="G972" s="237"/>
      <c r="H972" s="238"/>
      <c r="I972" s="138"/>
      <c r="J972" s="138"/>
    </row>
    <row r="973" spans="1:10" ht="23.25">
      <c r="A973" s="164"/>
      <c r="B973" s="135"/>
      <c r="C973" s="157"/>
      <c r="D973" s="157"/>
      <c r="E973" s="237"/>
      <c r="F973" s="237"/>
      <c r="G973" s="237"/>
      <c r="H973" s="238"/>
      <c r="I973" s="138"/>
      <c r="J973" s="138"/>
    </row>
    <row r="974" spans="1:10" ht="23.25">
      <c r="A974" s="164"/>
      <c r="B974" s="135"/>
      <c r="C974" s="157"/>
      <c r="D974" s="157"/>
      <c r="E974" s="237"/>
      <c r="F974" s="237"/>
      <c r="G974" s="237"/>
      <c r="H974" s="238"/>
      <c r="I974" s="138"/>
      <c r="J974" s="138"/>
    </row>
    <row r="975" spans="1:10" ht="23.25">
      <c r="A975" s="164"/>
      <c r="B975" s="135"/>
      <c r="C975" s="157"/>
      <c r="D975" s="157"/>
      <c r="E975" s="237"/>
      <c r="F975" s="237"/>
      <c r="G975" s="237"/>
      <c r="H975" s="238"/>
      <c r="I975" s="138"/>
      <c r="J975" s="138"/>
    </row>
    <row r="976" spans="1:10" ht="23.25">
      <c r="A976" s="164"/>
      <c r="B976" s="135"/>
      <c r="C976" s="157"/>
      <c r="D976" s="157"/>
      <c r="E976" s="237"/>
      <c r="F976" s="237"/>
      <c r="G976" s="237"/>
      <c r="H976" s="238"/>
      <c r="I976" s="138"/>
      <c r="J976" s="138"/>
    </row>
    <row r="977" spans="1:10" ht="23.25">
      <c r="A977" s="164"/>
      <c r="B977" s="135"/>
      <c r="C977" s="157"/>
      <c r="D977" s="157"/>
      <c r="E977" s="237"/>
      <c r="F977" s="237"/>
      <c r="G977" s="237"/>
      <c r="H977" s="238"/>
      <c r="I977" s="138"/>
      <c r="J977" s="138"/>
    </row>
    <row r="978" spans="1:10" ht="23.25">
      <c r="A978" s="164"/>
      <c r="B978" s="135"/>
      <c r="C978" s="157"/>
      <c r="D978" s="157"/>
      <c r="E978" s="237"/>
      <c r="F978" s="237"/>
      <c r="G978" s="237"/>
      <c r="H978" s="238"/>
      <c r="I978" s="138"/>
      <c r="J978" s="138"/>
    </row>
    <row r="979" spans="1:10" ht="23.25">
      <c r="A979" s="164"/>
      <c r="B979" s="135"/>
      <c r="C979" s="157"/>
      <c r="D979" s="157"/>
      <c r="E979" s="237"/>
      <c r="F979" s="237"/>
      <c r="G979" s="237"/>
      <c r="H979" s="238"/>
      <c r="I979" s="138"/>
      <c r="J979" s="138"/>
    </row>
    <row r="980" spans="1:10" ht="23.25">
      <c r="A980" s="164"/>
      <c r="B980" s="135"/>
      <c r="C980" s="157"/>
      <c r="D980" s="157"/>
      <c r="E980" s="237"/>
      <c r="F980" s="237"/>
      <c r="G980" s="237"/>
      <c r="H980" s="238"/>
      <c r="I980" s="138"/>
      <c r="J980" s="138"/>
    </row>
    <row r="981" spans="1:10" ht="23.25">
      <c r="A981" s="164"/>
      <c r="B981" s="135"/>
      <c r="C981" s="157"/>
      <c r="D981" s="157"/>
      <c r="E981" s="237"/>
      <c r="F981" s="237"/>
      <c r="G981" s="237"/>
      <c r="H981" s="238"/>
      <c r="I981" s="138"/>
      <c r="J981" s="138"/>
    </row>
    <row r="982" spans="1:10" ht="23.25">
      <c r="A982" s="164"/>
      <c r="B982" s="135"/>
      <c r="C982" s="157"/>
      <c r="D982" s="157"/>
      <c r="E982" s="237"/>
      <c r="F982" s="237"/>
      <c r="G982" s="237"/>
      <c r="H982" s="238"/>
      <c r="I982" s="138"/>
      <c r="J982" s="138"/>
    </row>
    <row r="983" spans="1:10" ht="23.25">
      <c r="A983" s="164"/>
      <c r="B983" s="135"/>
      <c r="C983" s="157"/>
      <c r="D983" s="157"/>
      <c r="E983" s="237"/>
      <c r="F983" s="237"/>
      <c r="G983" s="237"/>
      <c r="H983" s="238"/>
      <c r="I983" s="138"/>
      <c r="J983" s="138"/>
    </row>
    <row r="984" spans="1:10" ht="23.25">
      <c r="A984" s="164"/>
      <c r="B984" s="135"/>
      <c r="C984" s="157"/>
      <c r="D984" s="157"/>
      <c r="E984" s="237"/>
      <c r="F984" s="237"/>
      <c r="G984" s="237"/>
      <c r="H984" s="238"/>
      <c r="I984" s="138"/>
      <c r="J984" s="138"/>
    </row>
    <row r="985" spans="1:10" ht="23.25">
      <c r="A985" s="164"/>
      <c r="B985" s="135"/>
      <c r="C985" s="157"/>
      <c r="D985" s="157"/>
      <c r="E985" s="237"/>
      <c r="F985" s="237"/>
      <c r="G985" s="237"/>
      <c r="H985" s="238"/>
      <c r="I985" s="138"/>
      <c r="J985" s="138"/>
    </row>
    <row r="986" spans="1:10" ht="23.25">
      <c r="A986" s="164"/>
      <c r="B986" s="135"/>
      <c r="C986" s="157"/>
      <c r="D986" s="157"/>
      <c r="E986" s="237"/>
      <c r="F986" s="237"/>
      <c r="G986" s="237"/>
      <c r="H986" s="238"/>
      <c r="I986" s="138"/>
      <c r="J986" s="138"/>
    </row>
    <row r="987" spans="1:10" ht="23.25">
      <c r="A987" s="164"/>
      <c r="B987" s="135"/>
      <c r="C987" s="157"/>
      <c r="D987" s="157"/>
      <c r="E987" s="237"/>
      <c r="F987" s="237"/>
      <c r="G987" s="237"/>
      <c r="H987" s="238"/>
      <c r="I987" s="138"/>
      <c r="J987" s="138"/>
    </row>
    <row r="988" spans="1:10" ht="23.25">
      <c r="A988" s="164"/>
      <c r="B988" s="135"/>
      <c r="C988" s="157"/>
      <c r="D988" s="157"/>
      <c r="E988" s="237"/>
      <c r="F988" s="237"/>
      <c r="G988" s="237"/>
      <c r="H988" s="238"/>
      <c r="I988" s="138"/>
      <c r="J988" s="138"/>
    </row>
    <row r="989" spans="1:10" ht="23.25">
      <c r="A989" s="164"/>
      <c r="B989" s="135"/>
      <c r="C989" s="157"/>
      <c r="D989" s="157"/>
      <c r="E989" s="237"/>
      <c r="F989" s="237"/>
      <c r="G989" s="237"/>
      <c r="H989" s="238"/>
      <c r="I989" s="138"/>
      <c r="J989" s="138"/>
    </row>
    <row r="990" spans="1:10" ht="23.25">
      <c r="A990" s="164"/>
      <c r="B990" s="135"/>
      <c r="C990" s="157"/>
      <c r="D990" s="157"/>
      <c r="E990" s="237"/>
      <c r="F990" s="237"/>
      <c r="G990" s="237"/>
      <c r="H990" s="238"/>
      <c r="I990" s="138"/>
      <c r="J990" s="138"/>
    </row>
    <row r="991" spans="1:10" ht="23.25">
      <c r="A991" s="164"/>
      <c r="B991" s="135"/>
      <c r="C991" s="157"/>
      <c r="D991" s="157"/>
      <c r="E991" s="237"/>
      <c r="F991" s="237"/>
      <c r="G991" s="237"/>
      <c r="H991" s="238"/>
      <c r="I991" s="138"/>
      <c r="J991" s="138"/>
    </row>
    <row r="992" spans="1:10" ht="23.25">
      <c r="A992" s="164"/>
      <c r="B992" s="135"/>
      <c r="C992" s="157"/>
      <c r="D992" s="157"/>
      <c r="E992" s="237"/>
      <c r="F992" s="237"/>
      <c r="G992" s="237"/>
      <c r="H992" s="238"/>
      <c r="I992" s="138"/>
      <c r="J992" s="138"/>
    </row>
    <row r="993" spans="1:10" ht="23.25">
      <c r="A993" s="164"/>
      <c r="B993" s="135"/>
      <c r="C993" s="157"/>
      <c r="D993" s="157"/>
      <c r="E993" s="237"/>
      <c r="F993" s="237"/>
      <c r="G993" s="237"/>
      <c r="H993" s="238"/>
      <c r="I993" s="138"/>
      <c r="J993" s="138"/>
    </row>
    <row r="994" spans="1:10" ht="23.25">
      <c r="A994" s="164"/>
      <c r="B994" s="135"/>
      <c r="C994" s="157"/>
      <c r="D994" s="157"/>
      <c r="E994" s="237"/>
      <c r="F994" s="237"/>
      <c r="G994" s="237"/>
      <c r="H994" s="238"/>
      <c r="I994" s="138"/>
      <c r="J994" s="138"/>
    </row>
    <row r="995" spans="1:10" ht="23.25">
      <c r="A995" s="164"/>
      <c r="B995" s="135"/>
      <c r="C995" s="157"/>
      <c r="D995" s="157"/>
      <c r="E995" s="237"/>
      <c r="F995" s="237"/>
      <c r="G995" s="237"/>
      <c r="H995" s="238"/>
      <c r="I995" s="138"/>
      <c r="J995" s="138"/>
    </row>
    <row r="996" spans="1:10" ht="23.25">
      <c r="A996" s="164"/>
      <c r="B996" s="135"/>
      <c r="C996" s="157"/>
      <c r="D996" s="157"/>
      <c r="E996" s="237"/>
      <c r="F996" s="237"/>
      <c r="G996" s="237"/>
      <c r="H996" s="238"/>
      <c r="I996" s="138"/>
      <c r="J996" s="138"/>
    </row>
    <row r="997" spans="1:10" ht="23.25">
      <c r="A997" s="164"/>
      <c r="B997" s="135"/>
      <c r="C997" s="157"/>
      <c r="D997" s="157"/>
      <c r="E997" s="237"/>
      <c r="F997" s="237"/>
      <c r="G997" s="237"/>
      <c r="H997" s="238"/>
      <c r="I997" s="138"/>
      <c r="J997" s="138"/>
    </row>
    <row r="998" spans="1:10" ht="23.25">
      <c r="A998" s="164"/>
      <c r="B998" s="135"/>
      <c r="C998" s="157"/>
      <c r="D998" s="157"/>
      <c r="E998" s="237"/>
      <c r="F998" s="237"/>
      <c r="G998" s="237"/>
      <c r="H998" s="238"/>
      <c r="I998" s="138"/>
      <c r="J998" s="138"/>
    </row>
    <row r="999" spans="1:10" ht="23.25">
      <c r="A999" s="164"/>
      <c r="B999" s="135"/>
      <c r="C999" s="157"/>
      <c r="D999" s="157"/>
      <c r="E999" s="237"/>
      <c r="F999" s="237"/>
      <c r="G999" s="237"/>
      <c r="H999" s="238"/>
      <c r="I999" s="138"/>
      <c r="J999" s="138"/>
    </row>
    <row r="1000" spans="1:10" ht="23.25">
      <c r="A1000" s="164"/>
      <c r="B1000" s="135"/>
      <c r="C1000" s="157"/>
      <c r="D1000" s="157"/>
      <c r="E1000" s="237"/>
      <c r="F1000" s="237"/>
      <c r="G1000" s="237"/>
      <c r="H1000" s="238"/>
      <c r="I1000" s="138"/>
      <c r="J1000" s="138"/>
    </row>
    <row r="1001" spans="1:10" ht="23.25">
      <c r="A1001" s="164"/>
      <c r="B1001" s="135"/>
      <c r="C1001" s="157"/>
      <c r="D1001" s="157"/>
      <c r="E1001" s="237"/>
      <c r="F1001" s="237"/>
      <c r="G1001" s="237"/>
      <c r="H1001" s="238"/>
      <c r="I1001" s="138"/>
      <c r="J1001" s="138"/>
    </row>
    <row r="1002" spans="1:10" ht="23.25">
      <c r="A1002" s="164"/>
      <c r="B1002" s="135"/>
      <c r="C1002" s="157"/>
      <c r="D1002" s="157"/>
      <c r="E1002" s="237"/>
      <c r="F1002" s="237"/>
      <c r="G1002" s="237"/>
      <c r="H1002" s="238"/>
      <c r="I1002" s="138"/>
      <c r="J1002" s="138"/>
    </row>
    <row r="1003" spans="1:10" ht="23.25">
      <c r="A1003" s="164"/>
      <c r="B1003" s="135"/>
      <c r="C1003" s="157"/>
      <c r="D1003" s="157"/>
      <c r="E1003" s="237"/>
      <c r="F1003" s="237"/>
      <c r="G1003" s="237"/>
      <c r="H1003" s="238"/>
      <c r="I1003" s="138"/>
      <c r="J1003" s="138"/>
    </row>
    <row r="1004" spans="1:10" ht="23.25">
      <c r="A1004" s="164"/>
      <c r="B1004" s="135"/>
      <c r="C1004" s="157"/>
      <c r="D1004" s="157"/>
      <c r="E1004" s="237"/>
      <c r="F1004" s="237"/>
      <c r="G1004" s="237"/>
      <c r="H1004" s="238"/>
      <c r="I1004" s="138"/>
      <c r="J1004" s="138"/>
    </row>
    <row r="1005" spans="1:10" ht="23.25">
      <c r="A1005" s="164"/>
      <c r="B1005" s="135"/>
      <c r="C1005" s="157"/>
      <c r="D1005" s="157"/>
      <c r="E1005" s="237"/>
      <c r="F1005" s="237"/>
      <c r="G1005" s="237"/>
      <c r="H1005" s="238"/>
      <c r="I1005" s="138"/>
      <c r="J1005" s="138"/>
    </row>
    <row r="1006" spans="1:10" ht="23.25">
      <c r="A1006" s="164"/>
      <c r="B1006" s="135"/>
      <c r="C1006" s="157"/>
      <c r="D1006" s="157"/>
      <c r="E1006" s="237"/>
      <c r="F1006" s="237"/>
      <c r="G1006" s="237"/>
      <c r="H1006" s="238"/>
      <c r="I1006" s="138"/>
      <c r="J1006" s="138"/>
    </row>
    <row r="1007" spans="1:10" ht="23.25">
      <c r="A1007" s="164"/>
      <c r="B1007" s="135"/>
      <c r="C1007" s="157"/>
      <c r="D1007" s="157"/>
      <c r="E1007" s="237"/>
      <c r="F1007" s="237"/>
      <c r="G1007" s="237"/>
      <c r="H1007" s="238"/>
      <c r="I1007" s="138"/>
      <c r="J1007" s="138"/>
    </row>
    <row r="1008" spans="1:10" ht="23.25">
      <c r="A1008" s="164"/>
      <c r="B1008" s="135"/>
      <c r="C1008" s="157"/>
      <c r="D1008" s="157"/>
      <c r="E1008" s="237"/>
      <c r="F1008" s="237"/>
      <c r="G1008" s="237"/>
      <c r="H1008" s="238"/>
      <c r="I1008" s="138"/>
      <c r="J1008" s="138"/>
    </row>
    <row r="1009" spans="1:10" ht="23.25">
      <c r="A1009" s="164"/>
      <c r="B1009" s="135"/>
      <c r="C1009" s="157"/>
      <c r="D1009" s="157"/>
      <c r="E1009" s="237"/>
      <c r="F1009" s="237"/>
      <c r="G1009" s="237"/>
      <c r="H1009" s="238"/>
      <c r="I1009" s="138"/>
      <c r="J1009" s="138"/>
    </row>
    <row r="1010" spans="1:10" ht="23.25">
      <c r="A1010" s="164"/>
      <c r="B1010" s="135"/>
      <c r="C1010" s="157"/>
      <c r="D1010" s="157"/>
      <c r="E1010" s="237"/>
      <c r="F1010" s="237"/>
      <c r="G1010" s="237"/>
      <c r="H1010" s="238"/>
      <c r="I1010" s="138"/>
      <c r="J1010" s="138"/>
    </row>
    <row r="1011" spans="1:10" ht="23.25">
      <c r="A1011" s="164"/>
      <c r="B1011" s="135"/>
      <c r="C1011" s="157"/>
      <c r="D1011" s="157"/>
      <c r="E1011" s="237"/>
      <c r="F1011" s="237"/>
      <c r="G1011" s="237"/>
      <c r="H1011" s="238"/>
      <c r="I1011" s="138"/>
      <c r="J1011" s="138"/>
    </row>
    <row r="1012" spans="1:10" ht="23.25">
      <c r="A1012" s="164"/>
      <c r="B1012" s="135"/>
      <c r="C1012" s="157"/>
      <c r="D1012" s="157"/>
      <c r="E1012" s="237"/>
      <c r="F1012" s="237"/>
      <c r="G1012" s="237"/>
      <c r="H1012" s="238"/>
      <c r="I1012" s="138"/>
      <c r="J1012" s="138"/>
    </row>
    <row r="1013" spans="1:10" ht="23.25">
      <c r="A1013" s="164"/>
      <c r="B1013" s="135"/>
      <c r="C1013" s="157"/>
      <c r="D1013" s="157"/>
      <c r="E1013" s="237"/>
      <c r="F1013" s="237"/>
      <c r="G1013" s="237"/>
      <c r="H1013" s="238"/>
      <c r="I1013" s="138"/>
      <c r="J1013" s="138"/>
    </row>
    <row r="1014" spans="1:10" ht="23.25">
      <c r="A1014" s="164"/>
      <c r="B1014" s="135"/>
      <c r="C1014" s="157"/>
      <c r="D1014" s="157"/>
      <c r="E1014" s="237"/>
      <c r="F1014" s="237"/>
      <c r="G1014" s="237"/>
      <c r="H1014" s="238"/>
      <c r="I1014" s="138"/>
      <c r="J1014" s="138"/>
    </row>
    <row r="1015" spans="1:10" ht="23.25">
      <c r="A1015" s="164"/>
      <c r="B1015" s="135"/>
      <c r="C1015" s="157"/>
      <c r="D1015" s="157"/>
      <c r="E1015" s="237"/>
      <c r="F1015" s="237"/>
      <c r="G1015" s="237"/>
      <c r="H1015" s="238"/>
      <c r="I1015" s="138"/>
      <c r="J1015" s="138"/>
    </row>
    <row r="1016" spans="1:10" ht="23.25">
      <c r="A1016" s="164"/>
      <c r="B1016" s="135"/>
      <c r="C1016" s="157"/>
      <c r="D1016" s="157"/>
      <c r="E1016" s="237"/>
      <c r="F1016" s="237"/>
      <c r="G1016" s="237"/>
      <c r="H1016" s="238"/>
      <c r="I1016" s="138"/>
      <c r="J1016" s="138"/>
    </row>
    <row r="1017" spans="1:10" ht="23.25">
      <c r="A1017" s="164"/>
      <c r="B1017" s="135"/>
      <c r="C1017" s="157"/>
      <c r="D1017" s="157"/>
      <c r="E1017" s="237"/>
      <c r="F1017" s="237"/>
      <c r="G1017" s="237"/>
      <c r="H1017" s="238"/>
      <c r="I1017" s="138"/>
      <c r="J1017" s="138"/>
    </row>
    <row r="1018" spans="1:10" ht="23.25">
      <c r="A1018" s="164"/>
      <c r="B1018" s="135"/>
      <c r="C1018" s="157"/>
      <c r="D1018" s="157"/>
      <c r="E1018" s="237"/>
      <c r="F1018" s="237"/>
      <c r="G1018" s="237"/>
      <c r="H1018" s="238"/>
      <c r="I1018" s="138"/>
      <c r="J1018" s="138"/>
    </row>
    <row r="1019" spans="1:10" ht="23.25">
      <c r="A1019" s="164"/>
      <c r="B1019" s="135"/>
      <c r="C1019" s="157"/>
      <c r="D1019" s="157"/>
      <c r="E1019" s="237"/>
      <c r="F1019" s="237"/>
      <c r="G1019" s="237"/>
      <c r="H1019" s="238"/>
      <c r="I1019" s="138"/>
      <c r="J1019" s="138"/>
    </row>
    <row r="1020" spans="1:10" ht="23.25">
      <c r="A1020" s="164"/>
      <c r="B1020" s="135"/>
      <c r="C1020" s="157"/>
      <c r="D1020" s="157"/>
      <c r="E1020" s="237"/>
      <c r="F1020" s="237"/>
      <c r="G1020" s="237"/>
      <c r="H1020" s="238"/>
      <c r="I1020" s="138"/>
      <c r="J1020" s="138"/>
    </row>
    <row r="1021" spans="1:10" ht="23.25">
      <c r="A1021" s="164"/>
      <c r="B1021" s="135"/>
      <c r="C1021" s="157"/>
      <c r="D1021" s="157"/>
      <c r="E1021" s="237"/>
      <c r="F1021" s="237"/>
      <c r="G1021" s="237"/>
      <c r="H1021" s="238"/>
      <c r="I1021" s="138"/>
      <c r="J1021" s="138"/>
    </row>
    <row r="1022" spans="1:10" ht="23.25">
      <c r="A1022" s="164"/>
      <c r="B1022" s="135"/>
      <c r="C1022" s="157"/>
      <c r="D1022" s="157"/>
      <c r="E1022" s="237"/>
      <c r="F1022" s="237"/>
      <c r="G1022" s="237"/>
      <c r="H1022" s="238"/>
      <c r="I1022" s="138"/>
      <c r="J1022" s="138"/>
    </row>
    <row r="1023" spans="1:10" ht="23.25">
      <c r="A1023" s="164"/>
      <c r="B1023" s="135"/>
      <c r="C1023" s="157"/>
      <c r="D1023" s="157"/>
      <c r="E1023" s="237"/>
      <c r="F1023" s="237"/>
      <c r="G1023" s="237"/>
      <c r="H1023" s="238"/>
      <c r="I1023" s="138"/>
      <c r="J1023" s="138"/>
    </row>
    <row r="1024" spans="1:10" ht="23.25">
      <c r="A1024" s="164"/>
      <c r="B1024" s="135"/>
      <c r="C1024" s="157"/>
      <c r="D1024" s="157"/>
      <c r="E1024" s="237"/>
      <c r="F1024" s="237"/>
      <c r="G1024" s="237"/>
      <c r="H1024" s="238"/>
      <c r="I1024" s="138"/>
      <c r="J1024" s="138"/>
    </row>
    <row r="1025" spans="1:10" ht="23.25">
      <c r="A1025" s="164"/>
      <c r="B1025" s="135"/>
      <c r="C1025" s="157"/>
      <c r="D1025" s="157"/>
      <c r="E1025" s="237"/>
      <c r="F1025" s="237"/>
      <c r="G1025" s="237"/>
      <c r="H1025" s="238"/>
      <c r="I1025" s="138"/>
      <c r="J1025" s="138"/>
    </row>
    <row r="1026" spans="1:10" ht="23.25">
      <c r="A1026" s="164"/>
      <c r="B1026" s="135"/>
      <c r="C1026" s="157"/>
      <c r="D1026" s="157"/>
      <c r="E1026" s="237"/>
      <c r="F1026" s="237"/>
      <c r="G1026" s="237"/>
      <c r="H1026" s="238"/>
      <c r="I1026" s="138"/>
      <c r="J1026" s="138"/>
    </row>
    <row r="1027" spans="1:10" ht="23.25">
      <c r="A1027" s="164"/>
      <c r="B1027" s="135"/>
      <c r="C1027" s="157"/>
      <c r="D1027" s="157"/>
      <c r="E1027" s="237"/>
      <c r="F1027" s="237"/>
      <c r="G1027" s="237"/>
      <c r="H1027" s="238"/>
      <c r="I1027" s="138"/>
      <c r="J1027" s="138"/>
    </row>
    <row r="1028" spans="1:10" ht="23.25">
      <c r="A1028" s="164"/>
      <c r="B1028" s="135"/>
      <c r="C1028" s="157"/>
      <c r="D1028" s="157"/>
      <c r="E1028" s="237"/>
      <c r="F1028" s="237"/>
      <c r="G1028" s="237"/>
      <c r="H1028" s="238"/>
      <c r="I1028" s="138"/>
      <c r="J1028" s="138"/>
    </row>
    <row r="1029" spans="1:10" ht="23.25">
      <c r="A1029" s="164"/>
      <c r="B1029" s="135"/>
      <c r="C1029" s="157"/>
      <c r="D1029" s="157"/>
      <c r="E1029" s="237"/>
      <c r="F1029" s="237"/>
      <c r="G1029" s="237"/>
      <c r="H1029" s="238"/>
      <c r="I1029" s="138"/>
      <c r="J1029" s="138"/>
    </row>
    <row r="1030" spans="1:10" ht="23.25">
      <c r="A1030" s="164"/>
      <c r="B1030" s="135"/>
      <c r="C1030" s="157"/>
      <c r="D1030" s="157"/>
      <c r="E1030" s="237"/>
      <c r="F1030" s="237"/>
      <c r="G1030" s="237"/>
      <c r="H1030" s="238"/>
      <c r="I1030" s="138"/>
      <c r="J1030" s="138"/>
    </row>
    <row r="1031" spans="1:10" ht="23.25">
      <c r="A1031" s="164"/>
      <c r="B1031" s="135"/>
      <c r="C1031" s="157"/>
      <c r="D1031" s="157"/>
      <c r="E1031" s="237"/>
      <c r="F1031" s="237"/>
      <c r="G1031" s="237"/>
      <c r="H1031" s="238"/>
      <c r="I1031" s="138"/>
      <c r="J1031" s="138"/>
    </row>
    <row r="1032" spans="1:10" ht="23.25">
      <c r="A1032" s="164"/>
      <c r="B1032" s="135"/>
      <c r="C1032" s="157"/>
      <c r="D1032" s="157"/>
      <c r="E1032" s="237"/>
      <c r="F1032" s="237"/>
      <c r="G1032" s="237"/>
      <c r="H1032" s="238"/>
      <c r="I1032" s="138"/>
      <c r="J1032" s="138"/>
    </row>
    <row r="1033" spans="1:10" ht="23.25">
      <c r="A1033" s="164"/>
      <c r="B1033" s="135"/>
      <c r="C1033" s="157"/>
      <c r="D1033" s="157"/>
      <c r="E1033" s="237"/>
      <c r="F1033" s="237"/>
      <c r="G1033" s="237"/>
      <c r="H1033" s="238"/>
      <c r="I1033" s="138"/>
      <c r="J1033" s="138"/>
    </row>
    <row r="1034" spans="1:10" ht="23.25">
      <c r="A1034" s="164"/>
      <c r="B1034" s="135"/>
      <c r="C1034" s="157"/>
      <c r="D1034" s="157"/>
      <c r="E1034" s="237"/>
      <c r="F1034" s="237"/>
      <c r="G1034" s="237"/>
      <c r="H1034" s="238"/>
      <c r="I1034" s="138"/>
      <c r="J1034" s="138"/>
    </row>
    <row r="1035" spans="1:10" ht="23.25">
      <c r="A1035" s="164"/>
      <c r="B1035" s="135"/>
      <c r="C1035" s="157"/>
      <c r="D1035" s="157"/>
      <c r="E1035" s="237"/>
      <c r="F1035" s="237"/>
      <c r="G1035" s="237"/>
      <c r="H1035" s="238"/>
      <c r="I1035" s="138"/>
      <c r="J1035" s="138"/>
    </row>
    <row r="1036" spans="1:10" ht="23.25">
      <c r="A1036" s="164"/>
      <c r="B1036" s="135"/>
      <c r="C1036" s="157"/>
      <c r="D1036" s="157"/>
      <c r="E1036" s="237"/>
      <c r="F1036" s="237"/>
      <c r="G1036" s="237"/>
      <c r="H1036" s="238"/>
      <c r="I1036" s="138"/>
      <c r="J1036" s="138"/>
    </row>
    <row r="1037" spans="1:10" ht="23.25">
      <c r="A1037" s="164"/>
      <c r="B1037" s="135"/>
      <c r="C1037" s="157"/>
      <c r="D1037" s="157"/>
      <c r="E1037" s="237"/>
      <c r="F1037" s="237"/>
      <c r="G1037" s="237"/>
      <c r="H1037" s="238"/>
      <c r="I1037" s="138"/>
      <c r="J1037" s="138"/>
    </row>
    <row r="1038" spans="1:10" ht="23.25">
      <c r="A1038" s="164"/>
      <c r="B1038" s="135"/>
      <c r="C1038" s="157"/>
      <c r="D1038" s="157"/>
      <c r="E1038" s="237"/>
      <c r="F1038" s="237"/>
      <c r="G1038" s="237"/>
      <c r="H1038" s="238"/>
      <c r="I1038" s="138"/>
      <c r="J1038" s="138"/>
    </row>
    <row r="1039" spans="1:10" ht="23.25">
      <c r="A1039" s="164"/>
      <c r="B1039" s="135"/>
      <c r="C1039" s="157"/>
      <c r="D1039" s="157"/>
      <c r="E1039" s="237"/>
      <c r="F1039" s="237"/>
      <c r="G1039" s="237"/>
      <c r="H1039" s="238"/>
      <c r="I1039" s="138"/>
      <c r="J1039" s="138"/>
    </row>
    <row r="1040" spans="1:10" ht="23.25">
      <c r="A1040" s="164"/>
      <c r="B1040" s="135"/>
      <c r="C1040" s="157"/>
      <c r="D1040" s="157"/>
      <c r="E1040" s="237"/>
      <c r="F1040" s="237"/>
      <c r="G1040" s="237"/>
      <c r="H1040" s="238"/>
      <c r="I1040" s="138"/>
      <c r="J1040" s="138"/>
    </row>
    <row r="1041" spans="1:10" ht="23.25">
      <c r="A1041" s="164"/>
      <c r="B1041" s="135"/>
      <c r="C1041" s="157"/>
      <c r="D1041" s="157"/>
      <c r="E1041" s="237"/>
      <c r="F1041" s="237"/>
      <c r="G1041" s="237"/>
      <c r="H1041" s="238"/>
      <c r="I1041" s="138"/>
      <c r="J1041" s="138"/>
    </row>
    <row r="1042" spans="1:10" ht="23.25">
      <c r="A1042" s="164"/>
      <c r="B1042" s="135"/>
      <c r="C1042" s="157"/>
      <c r="D1042" s="157"/>
      <c r="E1042" s="237"/>
      <c r="F1042" s="237"/>
      <c r="G1042" s="237"/>
      <c r="H1042" s="238"/>
      <c r="I1042" s="138"/>
      <c r="J1042" s="138"/>
    </row>
    <row r="1043" spans="1:10" ht="23.25">
      <c r="A1043" s="164"/>
      <c r="B1043" s="135"/>
      <c r="C1043" s="157"/>
      <c r="D1043" s="157"/>
      <c r="E1043" s="237"/>
      <c r="F1043" s="237"/>
      <c r="G1043" s="237"/>
      <c r="H1043" s="238"/>
      <c r="I1043" s="138"/>
      <c r="J1043" s="138"/>
    </row>
    <row r="1044" spans="1:10" ht="23.25">
      <c r="A1044" s="164"/>
      <c r="B1044" s="135"/>
      <c r="C1044" s="157"/>
      <c r="D1044" s="157"/>
      <c r="E1044" s="237"/>
      <c r="F1044" s="237"/>
      <c r="G1044" s="237"/>
      <c r="H1044" s="238"/>
      <c r="I1044" s="138"/>
      <c r="J1044" s="138"/>
    </row>
    <row r="1045" spans="1:10" ht="23.25">
      <c r="A1045" s="164"/>
      <c r="B1045" s="135"/>
      <c r="C1045" s="157"/>
      <c r="D1045" s="157"/>
      <c r="E1045" s="237"/>
      <c r="F1045" s="237"/>
      <c r="G1045" s="237"/>
      <c r="H1045" s="238"/>
      <c r="I1045" s="138"/>
      <c r="J1045" s="138"/>
    </row>
    <row r="1046" spans="1:10" ht="23.25">
      <c r="A1046" s="164"/>
      <c r="B1046" s="135"/>
      <c r="C1046" s="157"/>
      <c r="D1046" s="157"/>
      <c r="E1046" s="237"/>
      <c r="F1046" s="237"/>
      <c r="G1046" s="237"/>
      <c r="H1046" s="238"/>
      <c r="I1046" s="138"/>
      <c r="J1046" s="138"/>
    </row>
    <row r="1047" spans="1:10" ht="23.25">
      <c r="A1047" s="164"/>
      <c r="B1047" s="135"/>
      <c r="C1047" s="157"/>
      <c r="D1047" s="157"/>
      <c r="E1047" s="237"/>
      <c r="F1047" s="237"/>
      <c r="G1047" s="237"/>
      <c r="H1047" s="238"/>
      <c r="I1047" s="138"/>
      <c r="J1047" s="138"/>
    </row>
    <row r="1048" spans="1:10" ht="23.25">
      <c r="A1048" s="164"/>
      <c r="B1048" s="135"/>
      <c r="C1048" s="157"/>
      <c r="D1048" s="157"/>
      <c r="E1048" s="237"/>
      <c r="F1048" s="237"/>
      <c r="G1048" s="237"/>
      <c r="H1048" s="238"/>
      <c r="I1048" s="138"/>
      <c r="J1048" s="138"/>
    </row>
    <row r="1049" spans="1:10" ht="23.25">
      <c r="A1049" s="164"/>
      <c r="B1049" s="135"/>
      <c r="C1049" s="157"/>
      <c r="D1049" s="157"/>
      <c r="E1049" s="237"/>
      <c r="F1049" s="237"/>
      <c r="G1049" s="237"/>
      <c r="H1049" s="238"/>
      <c r="I1049" s="138"/>
      <c r="J1049" s="138"/>
    </row>
    <row r="1050" spans="1:10" ht="23.25">
      <c r="A1050" s="164"/>
      <c r="B1050" s="135"/>
      <c r="C1050" s="157"/>
      <c r="D1050" s="157"/>
      <c r="E1050" s="237"/>
      <c r="F1050" s="237"/>
      <c r="G1050" s="237"/>
      <c r="H1050" s="238"/>
      <c r="I1050" s="138"/>
      <c r="J1050" s="138"/>
    </row>
    <row r="1051" spans="1:10" ht="23.25">
      <c r="A1051" s="164"/>
      <c r="B1051" s="135"/>
      <c r="C1051" s="157"/>
      <c r="D1051" s="157"/>
      <c r="E1051" s="237"/>
      <c r="F1051" s="237"/>
      <c r="G1051" s="237"/>
      <c r="H1051" s="238"/>
      <c r="I1051" s="138"/>
      <c r="J1051" s="138"/>
    </row>
    <row r="1052" spans="1:10" ht="23.25">
      <c r="A1052" s="164"/>
      <c r="B1052" s="135"/>
      <c r="C1052" s="157"/>
      <c r="D1052" s="157"/>
      <c r="E1052" s="237"/>
      <c r="F1052" s="237"/>
      <c r="G1052" s="237"/>
      <c r="H1052" s="238"/>
      <c r="I1052" s="138"/>
      <c r="J1052" s="138"/>
    </row>
    <row r="1053" spans="1:10" ht="23.25">
      <c r="A1053" s="164"/>
      <c r="B1053" s="135"/>
      <c r="C1053" s="157"/>
      <c r="D1053" s="157"/>
      <c r="E1053" s="237"/>
      <c r="F1053" s="237"/>
      <c r="G1053" s="237"/>
      <c r="H1053" s="238"/>
      <c r="I1053" s="138"/>
      <c r="J1053" s="138"/>
    </row>
    <row r="1054" spans="1:10" ht="23.25">
      <c r="A1054" s="164"/>
      <c r="B1054" s="135"/>
      <c r="C1054" s="157"/>
      <c r="D1054" s="157"/>
      <c r="E1054" s="237"/>
      <c r="F1054" s="237"/>
      <c r="G1054" s="237"/>
      <c r="H1054" s="238"/>
      <c r="I1054" s="138"/>
      <c r="J1054" s="138"/>
    </row>
    <row r="1055" spans="1:10" ht="23.25">
      <c r="A1055" s="164"/>
      <c r="B1055" s="135"/>
      <c r="C1055" s="157"/>
      <c r="D1055" s="157"/>
      <c r="E1055" s="237"/>
      <c r="F1055" s="237"/>
      <c r="G1055" s="237"/>
      <c r="H1055" s="238"/>
      <c r="I1055" s="138"/>
      <c r="J1055" s="138"/>
    </row>
    <row r="1056" spans="1:10" ht="23.25">
      <c r="A1056" s="164"/>
      <c r="B1056" s="135"/>
      <c r="C1056" s="157"/>
      <c r="D1056" s="157"/>
      <c r="E1056" s="237"/>
      <c r="F1056" s="237"/>
      <c r="G1056" s="237"/>
      <c r="H1056" s="238"/>
      <c r="I1056" s="138"/>
      <c r="J1056" s="138"/>
    </row>
    <row r="1057" spans="1:10" ht="23.25">
      <c r="A1057" s="164"/>
      <c r="B1057" s="135"/>
      <c r="C1057" s="157"/>
      <c r="D1057" s="157"/>
      <c r="E1057" s="237"/>
      <c r="F1057" s="237"/>
      <c r="G1057" s="237"/>
      <c r="H1057" s="238"/>
      <c r="I1057" s="138"/>
      <c r="J1057" s="138"/>
    </row>
    <row r="1058" spans="1:10" ht="23.25">
      <c r="A1058" s="164"/>
      <c r="B1058" s="135"/>
      <c r="C1058" s="157"/>
      <c r="D1058" s="157"/>
      <c r="E1058" s="237"/>
      <c r="F1058" s="237"/>
      <c r="G1058" s="237"/>
      <c r="H1058" s="238"/>
      <c r="I1058" s="138"/>
      <c r="J1058" s="138"/>
    </row>
    <row r="1059" spans="1:10" ht="23.25">
      <c r="A1059" s="164"/>
      <c r="B1059" s="135"/>
      <c r="C1059" s="157"/>
      <c r="D1059" s="157"/>
      <c r="E1059" s="237"/>
      <c r="F1059" s="237"/>
      <c r="G1059" s="237"/>
      <c r="H1059" s="238"/>
      <c r="I1059" s="138"/>
      <c r="J1059" s="138"/>
    </row>
    <row r="1060" spans="1:10" ht="23.25">
      <c r="A1060" s="164"/>
      <c r="B1060" s="135"/>
      <c r="C1060" s="157"/>
      <c r="D1060" s="157"/>
      <c r="E1060" s="237"/>
      <c r="F1060" s="237"/>
      <c r="G1060" s="237"/>
      <c r="H1060" s="238"/>
      <c r="I1060" s="138"/>
      <c r="J1060" s="138"/>
    </row>
    <row r="1061" spans="1:10" ht="23.25">
      <c r="A1061" s="164"/>
      <c r="B1061" s="135"/>
      <c r="C1061" s="157"/>
      <c r="D1061" s="157"/>
      <c r="E1061" s="237"/>
      <c r="F1061" s="237"/>
      <c r="G1061" s="237"/>
      <c r="H1061" s="238"/>
      <c r="I1061" s="138"/>
      <c r="J1061" s="138"/>
    </row>
    <row r="1062" spans="1:10" ht="23.25">
      <c r="A1062" s="164"/>
      <c r="B1062" s="135"/>
      <c r="C1062" s="157"/>
      <c r="D1062" s="157"/>
      <c r="E1062" s="237"/>
      <c r="F1062" s="237"/>
      <c r="G1062" s="237"/>
      <c r="H1062" s="238"/>
      <c r="I1062" s="138"/>
      <c r="J1062" s="138"/>
    </row>
    <row r="1063" spans="1:10" ht="23.25">
      <c r="A1063" s="164"/>
      <c r="B1063" s="135"/>
      <c r="C1063" s="157"/>
      <c r="D1063" s="157"/>
      <c r="E1063" s="237"/>
      <c r="F1063" s="237"/>
      <c r="G1063" s="237"/>
      <c r="H1063" s="238"/>
      <c r="I1063" s="138"/>
      <c r="J1063" s="138"/>
    </row>
    <row r="1064" spans="1:10" ht="23.25">
      <c r="A1064" s="164"/>
      <c r="B1064" s="135"/>
      <c r="C1064" s="157"/>
      <c r="D1064" s="157"/>
      <c r="E1064" s="237"/>
      <c r="F1064" s="237"/>
      <c r="G1064" s="237"/>
      <c r="H1064" s="238"/>
      <c r="I1064" s="138"/>
      <c r="J1064" s="138"/>
    </row>
    <row r="1065" spans="1:10" ht="23.25">
      <c r="A1065" s="164"/>
      <c r="B1065" s="135"/>
      <c r="C1065" s="157"/>
      <c r="D1065" s="157"/>
      <c r="E1065" s="237"/>
      <c r="F1065" s="237"/>
      <c r="G1065" s="237"/>
      <c r="H1065" s="238"/>
      <c r="I1065" s="138"/>
      <c r="J1065" s="138"/>
    </row>
    <row r="1066" spans="1:10" ht="23.25">
      <c r="A1066" s="164"/>
      <c r="B1066" s="135"/>
      <c r="C1066" s="157"/>
      <c r="D1066" s="157"/>
      <c r="E1066" s="237"/>
      <c r="F1066" s="237"/>
      <c r="G1066" s="237"/>
      <c r="H1066" s="238"/>
      <c r="I1066" s="138"/>
      <c r="J1066" s="138"/>
    </row>
    <row r="1067" spans="1:10" ht="23.25">
      <c r="A1067" s="164"/>
      <c r="B1067" s="135"/>
      <c r="C1067" s="157"/>
      <c r="D1067" s="157"/>
      <c r="E1067" s="237"/>
      <c r="F1067" s="237"/>
      <c r="G1067" s="237"/>
      <c r="H1067" s="238"/>
      <c r="I1067" s="138"/>
      <c r="J1067" s="138"/>
    </row>
    <row r="1068" spans="1:10" ht="23.25">
      <c r="A1068" s="164"/>
      <c r="B1068" s="135"/>
      <c r="C1068" s="157"/>
      <c r="D1068" s="157"/>
      <c r="E1068" s="237"/>
      <c r="F1068" s="237"/>
      <c r="G1068" s="237"/>
      <c r="H1068" s="238"/>
      <c r="I1068" s="138"/>
      <c r="J1068" s="138"/>
    </row>
    <row r="1069" spans="1:10" ht="23.25">
      <c r="A1069" s="164"/>
      <c r="B1069" s="135"/>
      <c r="C1069" s="157"/>
      <c r="D1069" s="157"/>
      <c r="E1069" s="237"/>
      <c r="F1069" s="237"/>
      <c r="G1069" s="237"/>
      <c r="H1069" s="238"/>
      <c r="I1069" s="138"/>
      <c r="J1069" s="138"/>
    </row>
    <row r="1070" spans="1:10" ht="23.25">
      <c r="A1070" s="164"/>
      <c r="B1070" s="135"/>
      <c r="C1070" s="157"/>
      <c r="D1070" s="157"/>
      <c r="E1070" s="237"/>
      <c r="F1070" s="237"/>
      <c r="G1070" s="237"/>
      <c r="H1070" s="238"/>
      <c r="I1070" s="138"/>
      <c r="J1070" s="138"/>
    </row>
    <row r="1071" spans="1:10" ht="23.25">
      <c r="A1071" s="164"/>
      <c r="B1071" s="135"/>
      <c r="C1071" s="157"/>
      <c r="D1071" s="157"/>
      <c r="E1071" s="237"/>
      <c r="F1071" s="237"/>
      <c r="G1071" s="237"/>
      <c r="H1071" s="238"/>
      <c r="I1071" s="138"/>
      <c r="J1071" s="138"/>
    </row>
    <row r="1072" spans="1:10" ht="23.25">
      <c r="A1072" s="164"/>
      <c r="B1072" s="135"/>
      <c r="C1072" s="157"/>
      <c r="D1072" s="157"/>
      <c r="E1072" s="237"/>
      <c r="F1072" s="237"/>
      <c r="G1072" s="237"/>
      <c r="H1072" s="238"/>
      <c r="I1072" s="138"/>
      <c r="J1072" s="138"/>
    </row>
    <row r="1073" spans="1:10" ht="23.25">
      <c r="A1073" s="164"/>
      <c r="B1073" s="135"/>
      <c r="C1073" s="157"/>
      <c r="D1073" s="157"/>
      <c r="E1073" s="237"/>
      <c r="F1073" s="237"/>
      <c r="G1073" s="237"/>
      <c r="H1073" s="238"/>
      <c r="I1073" s="138"/>
      <c r="J1073" s="138"/>
    </row>
    <row r="1074" spans="1:10" ht="23.25">
      <c r="A1074" s="164"/>
      <c r="B1074" s="135"/>
      <c r="C1074" s="157"/>
      <c r="D1074" s="157"/>
      <c r="E1074" s="237"/>
      <c r="F1074" s="237"/>
      <c r="G1074" s="237"/>
      <c r="H1074" s="238"/>
      <c r="I1074" s="138"/>
      <c r="J1074" s="138"/>
    </row>
    <row r="1075" spans="1:10" ht="23.25">
      <c r="A1075" s="164"/>
      <c r="B1075" s="135"/>
      <c r="C1075" s="157"/>
      <c r="D1075" s="157"/>
      <c r="E1075" s="237"/>
      <c r="F1075" s="237"/>
      <c r="G1075" s="237"/>
      <c r="H1075" s="238"/>
      <c r="I1075" s="138"/>
      <c r="J1075" s="138"/>
    </row>
    <row r="1076" spans="1:10" ht="23.25">
      <c r="A1076" s="164"/>
      <c r="B1076" s="135"/>
      <c r="C1076" s="157"/>
      <c r="D1076" s="157"/>
      <c r="E1076" s="237"/>
      <c r="F1076" s="237"/>
      <c r="G1076" s="237"/>
      <c r="H1076" s="238"/>
      <c r="I1076" s="138"/>
      <c r="J1076" s="138"/>
    </row>
    <row r="1077" spans="1:10" ht="23.25">
      <c r="A1077" s="164"/>
      <c r="B1077" s="135"/>
      <c r="C1077" s="157"/>
      <c r="D1077" s="157"/>
      <c r="E1077" s="237"/>
      <c r="F1077" s="237"/>
      <c r="G1077" s="237"/>
      <c r="H1077" s="238"/>
      <c r="I1077" s="138"/>
      <c r="J1077" s="138"/>
    </row>
    <row r="1078" spans="1:10" ht="23.25">
      <c r="A1078" s="164"/>
      <c r="B1078" s="135"/>
      <c r="C1078" s="157"/>
      <c r="D1078" s="157"/>
      <c r="E1078" s="237"/>
      <c r="F1078" s="237"/>
      <c r="G1078" s="237"/>
      <c r="H1078" s="238"/>
      <c r="I1078" s="138"/>
      <c r="J1078" s="138"/>
    </row>
    <row r="1079" spans="1:10" ht="23.25">
      <c r="A1079" s="164"/>
      <c r="B1079" s="135"/>
      <c r="C1079" s="157"/>
      <c r="D1079" s="157"/>
      <c r="E1079" s="237"/>
      <c r="F1079" s="237"/>
      <c r="G1079" s="237"/>
      <c r="H1079" s="238"/>
      <c r="I1079" s="138"/>
      <c r="J1079" s="138"/>
    </row>
    <row r="1080" spans="1:10" ht="23.25">
      <c r="A1080" s="164"/>
      <c r="B1080" s="135"/>
      <c r="C1080" s="157"/>
      <c r="D1080" s="157"/>
      <c r="E1080" s="237"/>
      <c r="F1080" s="237"/>
      <c r="G1080" s="237"/>
      <c r="H1080" s="238"/>
      <c r="I1080" s="138"/>
      <c r="J1080" s="138"/>
    </row>
    <row r="1081" spans="1:10" ht="23.25">
      <c r="A1081" s="164"/>
      <c r="B1081" s="135"/>
      <c r="C1081" s="157"/>
      <c r="D1081" s="157"/>
      <c r="E1081" s="237"/>
      <c r="F1081" s="237"/>
      <c r="G1081" s="237"/>
      <c r="H1081" s="238"/>
      <c r="I1081" s="138"/>
      <c r="J1081" s="138"/>
    </row>
    <row r="1082" spans="1:10" ht="23.25">
      <c r="A1082" s="164"/>
      <c r="B1082" s="135"/>
      <c r="C1082" s="157"/>
      <c r="D1082" s="157"/>
      <c r="E1082" s="237"/>
      <c r="F1082" s="237"/>
      <c r="G1082" s="237"/>
      <c r="H1082" s="238"/>
      <c r="I1082" s="138"/>
      <c r="J1082" s="138"/>
    </row>
    <row r="1083" spans="1:10" ht="23.25">
      <c r="A1083" s="164"/>
      <c r="B1083" s="135"/>
      <c r="C1083" s="157"/>
      <c r="D1083" s="157"/>
      <c r="E1083" s="237"/>
      <c r="F1083" s="237"/>
      <c r="G1083" s="237"/>
      <c r="H1083" s="238"/>
      <c r="I1083" s="138"/>
      <c r="J1083" s="138"/>
    </row>
    <row r="1084" spans="1:10" ht="23.25">
      <c r="A1084" s="164"/>
      <c r="B1084" s="135"/>
      <c r="C1084" s="157"/>
      <c r="D1084" s="157"/>
      <c r="E1084" s="237"/>
      <c r="F1084" s="237"/>
      <c r="G1084" s="237"/>
      <c r="H1084" s="238"/>
      <c r="I1084" s="138"/>
      <c r="J1084" s="138"/>
    </row>
    <row r="1085" spans="1:10" ht="23.25">
      <c r="A1085" s="164"/>
      <c r="B1085" s="135"/>
      <c r="C1085" s="157"/>
      <c r="D1085" s="157"/>
      <c r="E1085" s="237"/>
      <c r="F1085" s="237"/>
      <c r="G1085" s="237"/>
      <c r="H1085" s="238"/>
      <c r="I1085" s="138"/>
      <c r="J1085" s="138"/>
    </row>
    <row r="1086" spans="1:10" ht="23.25">
      <c r="A1086" s="164"/>
      <c r="B1086" s="135"/>
      <c r="C1086" s="157"/>
      <c r="D1086" s="157"/>
      <c r="E1086" s="237"/>
      <c r="F1086" s="237"/>
      <c r="G1086" s="237"/>
      <c r="H1086" s="238"/>
      <c r="I1086" s="138"/>
      <c r="J1086" s="138"/>
    </row>
    <row r="1087" spans="1:10" ht="23.25">
      <c r="A1087" s="164"/>
      <c r="B1087" s="135"/>
      <c r="C1087" s="157"/>
      <c r="D1087" s="157"/>
      <c r="E1087" s="237"/>
      <c r="F1087" s="237"/>
      <c r="G1087" s="237"/>
      <c r="H1087" s="238"/>
      <c r="I1087" s="138"/>
      <c r="J1087" s="138"/>
    </row>
    <row r="1088" spans="1:10" ht="23.25">
      <c r="A1088" s="164"/>
      <c r="B1088" s="135"/>
      <c r="C1088" s="157"/>
      <c r="D1088" s="157"/>
      <c r="E1088" s="237"/>
      <c r="F1088" s="237"/>
      <c r="G1088" s="237"/>
      <c r="H1088" s="238"/>
      <c r="I1088" s="138"/>
      <c r="J1088" s="138"/>
    </row>
    <row r="1089" spans="1:10" ht="23.25">
      <c r="A1089" s="164"/>
      <c r="B1089" s="135"/>
      <c r="C1089" s="157"/>
      <c r="D1089" s="157"/>
      <c r="E1089" s="237"/>
      <c r="F1089" s="237"/>
      <c r="G1089" s="237"/>
      <c r="H1089" s="238"/>
      <c r="I1089" s="138"/>
      <c r="J1089" s="138"/>
    </row>
    <row r="1090" spans="1:10" ht="23.25">
      <c r="A1090" s="164"/>
      <c r="B1090" s="135"/>
      <c r="C1090" s="157"/>
      <c r="D1090" s="157"/>
      <c r="E1090" s="237"/>
      <c r="F1090" s="237"/>
      <c r="G1090" s="237"/>
      <c r="H1090" s="238"/>
      <c r="I1090" s="138"/>
      <c r="J1090" s="138"/>
    </row>
    <row r="1091" spans="1:10" ht="23.25">
      <c r="A1091" s="164"/>
      <c r="B1091" s="135"/>
      <c r="C1091" s="157"/>
      <c r="D1091" s="157"/>
      <c r="E1091" s="237"/>
      <c r="F1091" s="237"/>
      <c r="G1091" s="237"/>
      <c r="H1091" s="238"/>
      <c r="I1091" s="138"/>
      <c r="J1091" s="138"/>
    </row>
    <row r="1092" spans="1:10" ht="23.25">
      <c r="A1092" s="164"/>
      <c r="B1092" s="135"/>
      <c r="C1092" s="157"/>
      <c r="D1092" s="157"/>
      <c r="E1092" s="237"/>
      <c r="F1092" s="237"/>
      <c r="G1092" s="237"/>
      <c r="H1092" s="238"/>
      <c r="I1092" s="138"/>
      <c r="J1092" s="138"/>
    </row>
    <row r="1093" spans="1:10" ht="23.25">
      <c r="A1093" s="164"/>
      <c r="B1093" s="135"/>
      <c r="C1093" s="157"/>
      <c r="D1093" s="157"/>
      <c r="E1093" s="237"/>
      <c r="F1093" s="237"/>
      <c r="G1093" s="237"/>
      <c r="H1093" s="238"/>
      <c r="I1093" s="138"/>
      <c r="J1093" s="138"/>
    </row>
    <row r="1094" spans="1:10" ht="23.25">
      <c r="A1094" s="164"/>
      <c r="B1094" s="135"/>
      <c r="C1094" s="157"/>
      <c r="D1094" s="157"/>
      <c r="E1094" s="237"/>
      <c r="F1094" s="237"/>
      <c r="G1094" s="237"/>
      <c r="H1094" s="238"/>
      <c r="I1094" s="138"/>
      <c r="J1094" s="138"/>
    </row>
    <row r="1095" spans="1:10" ht="23.25">
      <c r="A1095" s="164"/>
      <c r="B1095" s="135"/>
      <c r="C1095" s="157"/>
      <c r="D1095" s="157"/>
      <c r="E1095" s="237"/>
      <c r="F1095" s="237"/>
      <c r="G1095" s="237"/>
      <c r="H1095" s="238"/>
      <c r="I1095" s="138"/>
      <c r="J1095" s="138"/>
    </row>
    <row r="1096" spans="1:10" ht="23.25">
      <c r="A1096" s="164"/>
      <c r="B1096" s="135"/>
      <c r="C1096" s="157"/>
      <c r="D1096" s="157"/>
      <c r="E1096" s="237"/>
      <c r="F1096" s="237"/>
      <c r="G1096" s="237"/>
      <c r="H1096" s="238"/>
      <c r="I1096" s="138"/>
      <c r="J1096" s="138"/>
    </row>
    <row r="1097" spans="1:10" ht="23.25">
      <c r="A1097" s="164"/>
      <c r="B1097" s="135"/>
      <c r="C1097" s="157"/>
      <c r="D1097" s="157"/>
      <c r="E1097" s="237"/>
      <c r="F1097" s="237"/>
      <c r="G1097" s="237"/>
      <c r="H1097" s="238"/>
      <c r="I1097" s="138"/>
      <c r="J1097" s="138"/>
    </row>
    <row r="1098" spans="1:10" ht="23.25">
      <c r="A1098" s="164"/>
      <c r="B1098" s="135"/>
      <c r="C1098" s="157"/>
      <c r="D1098" s="157"/>
      <c r="E1098" s="237"/>
      <c r="F1098" s="237"/>
      <c r="G1098" s="237"/>
      <c r="H1098" s="238"/>
      <c r="I1098" s="138"/>
      <c r="J1098" s="138"/>
    </row>
    <row r="1099" spans="1:10" ht="23.25">
      <c r="A1099" s="164"/>
      <c r="B1099" s="135"/>
      <c r="C1099" s="157"/>
      <c r="D1099" s="157"/>
      <c r="E1099" s="237"/>
      <c r="F1099" s="237"/>
      <c r="G1099" s="237"/>
      <c r="H1099" s="238"/>
      <c r="I1099" s="138"/>
      <c r="J1099" s="138"/>
    </row>
    <row r="1100" spans="1:10" ht="23.25">
      <c r="A1100" s="164"/>
      <c r="B1100" s="135"/>
      <c r="C1100" s="157"/>
      <c r="D1100" s="157"/>
      <c r="E1100" s="237"/>
      <c r="F1100" s="237"/>
      <c r="G1100" s="237"/>
      <c r="H1100" s="238"/>
      <c r="I1100" s="138"/>
      <c r="J1100" s="138"/>
    </row>
    <row r="1101" spans="1:10" ht="23.25">
      <c r="A1101" s="164"/>
      <c r="B1101" s="135"/>
      <c r="C1101" s="157"/>
      <c r="D1101" s="157"/>
      <c r="E1101" s="237"/>
      <c r="F1101" s="237"/>
      <c r="G1101" s="237"/>
      <c r="H1101" s="238"/>
      <c r="I1101" s="138"/>
      <c r="J1101" s="138"/>
    </row>
    <row r="1102" spans="1:10" ht="23.25">
      <c r="A1102" s="164"/>
      <c r="B1102" s="135"/>
      <c r="C1102" s="157"/>
      <c r="D1102" s="157"/>
      <c r="E1102" s="237"/>
      <c r="F1102" s="237"/>
      <c r="G1102" s="237"/>
      <c r="H1102" s="238"/>
      <c r="I1102" s="138"/>
      <c r="J1102" s="138"/>
    </row>
    <row r="1103" spans="1:10" ht="23.25">
      <c r="A1103" s="164"/>
      <c r="B1103" s="135"/>
      <c r="C1103" s="157"/>
      <c r="D1103" s="157"/>
      <c r="E1103" s="237"/>
      <c r="F1103" s="237"/>
      <c r="G1103" s="237"/>
      <c r="H1103" s="238"/>
      <c r="I1103" s="138"/>
      <c r="J1103" s="138"/>
    </row>
    <row r="1104" spans="1:10" ht="23.25">
      <c r="A1104" s="164"/>
      <c r="B1104" s="135"/>
      <c r="C1104" s="157"/>
      <c r="D1104" s="157"/>
      <c r="E1104" s="237"/>
      <c r="F1104" s="237"/>
      <c r="G1104" s="237"/>
      <c r="H1104" s="238"/>
      <c r="I1104" s="138"/>
      <c r="J1104" s="138"/>
    </row>
    <row r="1105" spans="1:10" ht="23.25">
      <c r="A1105" s="164"/>
      <c r="B1105" s="135"/>
      <c r="C1105" s="157"/>
      <c r="D1105" s="157"/>
      <c r="E1105" s="237"/>
      <c r="F1105" s="237"/>
      <c r="G1105" s="237"/>
      <c r="H1105" s="238"/>
      <c r="I1105" s="138"/>
      <c r="J1105" s="138"/>
    </row>
    <row r="1106" spans="1:10" ht="23.25">
      <c r="A1106" s="164"/>
      <c r="B1106" s="135"/>
      <c r="C1106" s="157"/>
      <c r="D1106" s="157"/>
      <c r="E1106" s="237"/>
      <c r="F1106" s="237"/>
      <c r="G1106" s="237"/>
      <c r="H1106" s="238"/>
      <c r="I1106" s="138"/>
      <c r="J1106" s="138"/>
    </row>
    <row r="1107" spans="1:10" ht="23.25">
      <c r="A1107" s="164"/>
      <c r="B1107" s="135"/>
      <c r="C1107" s="157"/>
      <c r="D1107" s="157"/>
      <c r="E1107" s="237"/>
      <c r="F1107" s="237"/>
      <c r="G1107" s="237"/>
      <c r="H1107" s="238"/>
      <c r="I1107" s="138"/>
      <c r="J1107" s="138"/>
    </row>
    <row r="1108" spans="1:10" ht="23.25">
      <c r="A1108" s="164"/>
      <c r="B1108" s="135"/>
      <c r="C1108" s="157"/>
      <c r="D1108" s="157"/>
      <c r="E1108" s="237"/>
      <c r="F1108" s="237"/>
      <c r="G1108" s="237"/>
      <c r="H1108" s="238"/>
      <c r="I1108" s="138"/>
      <c r="J1108" s="138"/>
    </row>
    <row r="1109" spans="1:10" ht="23.25">
      <c r="A1109" s="164"/>
      <c r="B1109" s="135"/>
      <c r="C1109" s="157"/>
      <c r="D1109" s="157"/>
      <c r="E1109" s="237"/>
      <c r="F1109" s="237"/>
      <c r="G1109" s="237"/>
      <c r="H1109" s="238"/>
      <c r="I1109" s="138"/>
      <c r="J1109" s="138"/>
    </row>
    <row r="1110" spans="1:10" ht="23.25">
      <c r="A1110" s="164"/>
      <c r="B1110" s="135"/>
      <c r="C1110" s="157"/>
      <c r="D1110" s="157"/>
      <c r="E1110" s="237"/>
      <c r="F1110" s="237"/>
      <c r="G1110" s="237"/>
      <c r="H1110" s="238"/>
      <c r="I1110" s="138"/>
      <c r="J1110" s="138"/>
    </row>
    <row r="1111" spans="1:10" ht="23.25">
      <c r="A1111" s="164"/>
      <c r="B1111" s="135"/>
      <c r="C1111" s="157"/>
      <c r="D1111" s="157"/>
      <c r="E1111" s="237"/>
      <c r="F1111" s="237"/>
      <c r="G1111" s="237"/>
      <c r="H1111" s="238"/>
      <c r="I1111" s="138"/>
      <c r="J1111" s="138"/>
    </row>
    <row r="1112" spans="1:10" ht="23.25">
      <c r="A1112" s="164"/>
      <c r="B1112" s="135"/>
      <c r="C1112" s="157"/>
      <c r="D1112" s="157"/>
      <c r="E1112" s="237"/>
      <c r="F1112" s="237"/>
      <c r="G1112" s="237"/>
      <c r="H1112" s="238"/>
      <c r="I1112" s="138"/>
      <c r="J1112" s="138"/>
    </row>
    <row r="1113" spans="1:10" ht="23.25">
      <c r="A1113" s="164"/>
      <c r="B1113" s="135"/>
      <c r="C1113" s="157"/>
      <c r="D1113" s="157"/>
      <c r="E1113" s="237"/>
      <c r="F1113" s="237"/>
      <c r="G1113" s="237"/>
      <c r="H1113" s="238"/>
      <c r="I1113" s="138"/>
      <c r="J1113" s="138"/>
    </row>
    <row r="1114" spans="1:10" ht="23.25">
      <c r="A1114" s="164"/>
      <c r="B1114" s="135"/>
      <c r="C1114" s="157"/>
      <c r="D1114" s="157"/>
      <c r="E1114" s="237"/>
      <c r="F1114" s="237"/>
      <c r="G1114" s="237"/>
      <c r="H1114" s="238"/>
      <c r="I1114" s="138"/>
      <c r="J1114" s="138"/>
    </row>
    <row r="1115" spans="1:10" ht="23.25">
      <c r="A1115" s="164"/>
      <c r="B1115" s="135"/>
      <c r="C1115" s="157"/>
      <c r="D1115" s="157"/>
      <c r="E1115" s="237"/>
      <c r="F1115" s="237"/>
      <c r="G1115" s="237"/>
      <c r="H1115" s="238"/>
      <c r="I1115" s="138"/>
      <c r="J1115" s="138"/>
    </row>
    <row r="1116" spans="1:10" ht="23.25">
      <c r="A1116" s="164"/>
      <c r="B1116" s="135"/>
      <c r="C1116" s="157"/>
      <c r="D1116" s="157"/>
      <c r="E1116" s="237"/>
      <c r="F1116" s="237"/>
      <c r="G1116" s="237"/>
      <c r="H1116" s="238"/>
      <c r="I1116" s="138"/>
      <c r="J1116" s="138"/>
    </row>
    <row r="1117" spans="1:10" ht="23.25">
      <c r="A1117" s="164"/>
      <c r="B1117" s="135"/>
      <c r="C1117" s="157"/>
      <c r="D1117" s="157"/>
      <c r="E1117" s="237"/>
      <c r="F1117" s="237"/>
      <c r="G1117" s="237"/>
      <c r="H1117" s="238"/>
      <c r="I1117" s="138"/>
      <c r="J1117" s="138"/>
    </row>
    <row r="1118" spans="1:10" ht="23.25">
      <c r="A1118" s="164"/>
      <c r="B1118" s="135"/>
      <c r="C1118" s="157"/>
      <c r="D1118" s="157"/>
      <c r="E1118" s="237"/>
      <c r="F1118" s="237"/>
      <c r="G1118" s="237"/>
      <c r="H1118" s="238"/>
      <c r="I1118" s="138"/>
      <c r="J1118" s="138"/>
    </row>
    <row r="1119" spans="1:10" ht="23.25">
      <c r="A1119" s="164"/>
      <c r="B1119" s="135"/>
      <c r="C1119" s="157"/>
      <c r="D1119" s="157"/>
      <c r="E1119" s="237"/>
      <c r="F1119" s="237"/>
      <c r="G1119" s="237"/>
      <c r="H1119" s="238"/>
      <c r="I1119" s="138"/>
      <c r="J1119" s="138"/>
    </row>
    <row r="1120" spans="1:10" ht="23.25">
      <c r="A1120" s="164"/>
      <c r="B1120" s="135"/>
      <c r="C1120" s="157"/>
      <c r="D1120" s="157"/>
      <c r="E1120" s="237"/>
      <c r="F1120" s="237"/>
      <c r="G1120" s="237"/>
      <c r="H1120" s="238"/>
      <c r="I1120" s="138"/>
      <c r="J1120" s="138"/>
    </row>
    <row r="1121" spans="1:10" ht="23.25">
      <c r="A1121" s="164"/>
      <c r="B1121" s="135"/>
      <c r="C1121" s="157"/>
      <c r="D1121" s="157"/>
      <c r="E1121" s="237"/>
      <c r="F1121" s="237"/>
      <c r="G1121" s="237"/>
      <c r="H1121" s="238"/>
      <c r="I1121" s="138"/>
      <c r="J1121" s="138"/>
    </row>
    <row r="1122" spans="1:10" ht="23.25">
      <c r="A1122" s="164"/>
      <c r="B1122" s="135"/>
      <c r="C1122" s="157"/>
      <c r="D1122" s="157"/>
      <c r="E1122" s="237"/>
      <c r="F1122" s="237"/>
      <c r="G1122" s="237"/>
      <c r="H1122" s="238"/>
      <c r="I1122" s="138"/>
      <c r="J1122" s="138"/>
    </row>
    <row r="1123" spans="1:10" ht="23.25">
      <c r="A1123" s="164"/>
      <c r="B1123" s="135"/>
      <c r="C1123" s="157"/>
      <c r="D1123" s="157"/>
      <c r="E1123" s="237"/>
      <c r="F1123" s="237"/>
      <c r="G1123" s="237"/>
      <c r="H1123" s="238"/>
      <c r="I1123" s="138"/>
      <c r="J1123" s="138"/>
    </row>
    <row r="1124" spans="1:10" ht="23.25">
      <c r="A1124" s="164"/>
      <c r="B1124" s="135"/>
      <c r="C1124" s="157"/>
      <c r="D1124" s="157"/>
      <c r="E1124" s="237"/>
      <c r="F1124" s="237"/>
      <c r="G1124" s="237"/>
      <c r="H1124" s="238"/>
      <c r="I1124" s="138"/>
      <c r="J1124" s="138"/>
    </row>
    <row r="1125" spans="1:10" ht="23.25">
      <c r="A1125" s="164"/>
      <c r="B1125" s="135"/>
      <c r="C1125" s="157"/>
      <c r="D1125" s="157"/>
      <c r="E1125" s="237"/>
      <c r="F1125" s="237"/>
      <c r="G1125" s="237"/>
      <c r="H1125" s="238"/>
      <c r="I1125" s="138"/>
      <c r="J1125" s="138"/>
    </row>
    <row r="1126" spans="1:10" ht="23.25">
      <c r="A1126" s="164"/>
      <c r="B1126" s="135"/>
      <c r="C1126" s="157"/>
      <c r="D1126" s="157"/>
      <c r="E1126" s="237"/>
      <c r="F1126" s="237"/>
      <c r="G1126" s="237"/>
      <c r="H1126" s="238"/>
      <c r="I1126" s="138"/>
      <c r="J1126" s="138"/>
    </row>
    <row r="1127" spans="1:10" ht="23.25">
      <c r="A1127" s="164"/>
      <c r="B1127" s="135"/>
      <c r="C1127" s="157"/>
      <c r="D1127" s="157"/>
      <c r="E1127" s="237"/>
      <c r="F1127" s="237"/>
      <c r="G1127" s="237"/>
      <c r="H1127" s="238"/>
      <c r="I1127" s="138"/>
      <c r="J1127" s="138"/>
    </row>
    <row r="1128" spans="1:10" ht="23.25">
      <c r="A1128" s="164"/>
      <c r="B1128" s="135"/>
      <c r="C1128" s="157"/>
      <c r="D1128" s="157"/>
      <c r="E1128" s="237"/>
      <c r="F1128" s="237"/>
      <c r="G1128" s="237"/>
      <c r="H1128" s="238"/>
      <c r="I1128" s="138"/>
      <c r="J1128" s="138"/>
    </row>
    <row r="1129" spans="1:10" ht="23.25">
      <c r="A1129" s="164"/>
      <c r="B1129" s="135"/>
      <c r="C1129" s="157"/>
      <c r="D1129" s="157"/>
      <c r="E1129" s="237"/>
      <c r="F1129" s="237"/>
      <c r="G1129" s="237"/>
      <c r="H1129" s="238"/>
      <c r="I1129" s="138"/>
      <c r="J1129" s="138"/>
    </row>
    <row r="1130" spans="1:10" ht="23.25">
      <c r="A1130" s="164"/>
      <c r="B1130" s="135"/>
      <c r="C1130" s="157"/>
      <c r="D1130" s="157"/>
      <c r="E1130" s="237"/>
      <c r="F1130" s="237"/>
      <c r="G1130" s="237"/>
      <c r="H1130" s="238"/>
      <c r="I1130" s="138"/>
      <c r="J1130" s="138"/>
    </row>
    <row r="1131" spans="1:10" ht="23.25">
      <c r="A1131" s="164"/>
      <c r="B1131" s="135"/>
      <c r="C1131" s="157"/>
      <c r="D1131" s="157"/>
      <c r="E1131" s="237"/>
      <c r="F1131" s="237"/>
      <c r="G1131" s="237"/>
      <c r="H1131" s="238"/>
      <c r="I1131" s="138"/>
      <c r="J1131" s="138"/>
    </row>
    <row r="1132" spans="1:10" ht="23.25">
      <c r="A1132" s="164"/>
      <c r="B1132" s="135"/>
      <c r="C1132" s="157"/>
      <c r="D1132" s="157"/>
      <c r="E1132" s="237"/>
      <c r="F1132" s="237"/>
      <c r="G1132" s="237"/>
      <c r="H1132" s="238"/>
      <c r="I1132" s="138"/>
      <c r="J1132" s="138"/>
    </row>
    <row r="1133" spans="1:10" ht="23.25">
      <c r="A1133" s="164"/>
      <c r="B1133" s="135"/>
      <c r="C1133" s="157"/>
      <c r="D1133" s="157"/>
      <c r="E1133" s="237"/>
      <c r="F1133" s="237"/>
      <c r="G1133" s="237"/>
      <c r="H1133" s="238"/>
      <c r="I1133" s="138"/>
      <c r="J1133" s="138"/>
    </row>
    <row r="1134" spans="1:10" ht="23.25">
      <c r="A1134" s="164"/>
      <c r="B1134" s="135"/>
      <c r="C1134" s="157"/>
      <c r="D1134" s="157"/>
      <c r="E1134" s="237"/>
      <c r="F1134" s="237"/>
      <c r="G1134" s="237"/>
      <c r="H1134" s="238"/>
      <c r="I1134" s="138"/>
      <c r="J1134" s="138"/>
    </row>
    <row r="1135" spans="1:10" ht="23.25">
      <c r="A1135" s="164"/>
      <c r="B1135" s="135"/>
      <c r="C1135" s="157"/>
      <c r="D1135" s="157"/>
      <c r="E1135" s="237"/>
      <c r="F1135" s="237"/>
      <c r="G1135" s="237"/>
      <c r="H1135" s="238"/>
      <c r="I1135" s="138"/>
      <c r="J1135" s="138"/>
    </row>
    <row r="1136" spans="1:10" ht="23.25">
      <c r="A1136" s="164"/>
      <c r="B1136" s="135"/>
      <c r="C1136" s="157"/>
      <c r="D1136" s="157"/>
      <c r="E1136" s="237"/>
      <c r="F1136" s="237"/>
      <c r="G1136" s="237"/>
      <c r="H1136" s="238"/>
      <c r="I1136" s="138"/>
      <c r="J1136" s="138"/>
    </row>
    <row r="1137" spans="1:10" ht="23.25">
      <c r="A1137" s="164"/>
      <c r="B1137" s="135"/>
      <c r="C1137" s="157"/>
      <c r="D1137" s="157"/>
      <c r="E1137" s="237"/>
      <c r="F1137" s="237"/>
      <c r="G1137" s="237"/>
      <c r="H1137" s="238"/>
      <c r="I1137" s="138"/>
      <c r="J1137" s="138"/>
    </row>
    <row r="1138" spans="1:10" ht="23.25">
      <c r="A1138" s="164"/>
      <c r="B1138" s="135"/>
      <c r="C1138" s="157"/>
      <c r="D1138" s="157"/>
      <c r="E1138" s="237"/>
      <c r="F1138" s="237"/>
      <c r="G1138" s="237"/>
      <c r="H1138" s="238"/>
      <c r="I1138" s="138"/>
      <c r="J1138" s="138"/>
    </row>
    <row r="1139" spans="1:10" ht="23.25">
      <c r="A1139" s="164"/>
      <c r="B1139" s="135"/>
      <c r="C1139" s="157"/>
      <c r="D1139" s="157"/>
      <c r="E1139" s="237"/>
      <c r="F1139" s="237"/>
      <c r="G1139" s="237"/>
      <c r="H1139" s="238"/>
      <c r="I1139" s="138"/>
      <c r="J1139" s="138"/>
    </row>
    <row r="1140" spans="1:10" ht="23.25">
      <c r="A1140" s="164"/>
      <c r="B1140" s="135"/>
      <c r="C1140" s="157"/>
      <c r="D1140" s="157"/>
      <c r="E1140" s="237"/>
      <c r="F1140" s="237"/>
      <c r="G1140" s="237"/>
      <c r="H1140" s="238"/>
      <c r="I1140" s="138"/>
      <c r="J1140" s="138"/>
    </row>
    <row r="1141" spans="1:10" ht="23.25">
      <c r="A1141" s="164"/>
      <c r="B1141" s="135"/>
      <c r="C1141" s="157"/>
      <c r="D1141" s="157"/>
      <c r="E1141" s="237"/>
      <c r="F1141" s="237"/>
      <c r="G1141" s="237"/>
      <c r="H1141" s="238"/>
      <c r="I1141" s="138"/>
      <c r="J1141" s="138"/>
    </row>
    <row r="1142" spans="1:10" ht="23.25">
      <c r="A1142" s="164"/>
      <c r="B1142" s="135"/>
      <c r="C1142" s="157"/>
      <c r="D1142" s="157"/>
      <c r="E1142" s="237"/>
      <c r="F1142" s="237"/>
      <c r="G1142" s="237"/>
      <c r="H1142" s="238"/>
      <c r="I1142" s="138"/>
      <c r="J1142" s="138"/>
    </row>
    <row r="1143" spans="1:10" ht="23.25">
      <c r="A1143" s="164"/>
      <c r="B1143" s="135"/>
      <c r="C1143" s="157"/>
      <c r="D1143" s="157"/>
      <c r="E1143" s="237"/>
      <c r="F1143" s="237"/>
      <c r="G1143" s="237"/>
      <c r="H1143" s="238"/>
      <c r="I1143" s="138"/>
      <c r="J1143" s="138"/>
    </row>
    <row r="1144" spans="1:10" ht="23.25">
      <c r="A1144" s="164"/>
      <c r="B1144" s="135"/>
      <c r="C1144" s="157"/>
      <c r="D1144" s="157"/>
      <c r="E1144" s="237"/>
      <c r="F1144" s="237"/>
      <c r="G1144" s="237"/>
      <c r="H1144" s="238"/>
      <c r="I1144" s="138"/>
      <c r="J1144" s="138"/>
    </row>
    <row r="1145" spans="1:10" ht="23.25">
      <c r="A1145" s="164"/>
      <c r="B1145" s="135"/>
      <c r="C1145" s="157"/>
      <c r="D1145" s="157"/>
      <c r="E1145" s="237"/>
      <c r="F1145" s="237"/>
      <c r="G1145" s="237"/>
      <c r="H1145" s="238"/>
      <c r="I1145" s="138"/>
      <c r="J1145" s="138"/>
    </row>
    <row r="1146" spans="1:10" ht="23.25">
      <c r="A1146" s="164"/>
      <c r="B1146" s="135"/>
      <c r="C1146" s="157"/>
      <c r="D1146" s="157"/>
      <c r="E1146" s="237"/>
      <c r="F1146" s="237"/>
      <c r="G1146" s="237"/>
      <c r="H1146" s="238"/>
      <c r="I1146" s="138"/>
      <c r="J1146" s="138"/>
    </row>
    <row r="1147" spans="1:10" ht="23.25">
      <c r="A1147" s="164"/>
      <c r="B1147" s="135"/>
      <c r="C1147" s="157"/>
      <c r="D1147" s="157"/>
      <c r="E1147" s="237"/>
      <c r="F1147" s="237"/>
      <c r="G1147" s="237"/>
      <c r="H1147" s="238"/>
      <c r="I1147" s="138"/>
      <c r="J1147" s="138"/>
    </row>
    <row r="1148" spans="1:10" ht="23.25">
      <c r="A1148" s="164"/>
      <c r="B1148" s="135"/>
      <c r="C1148" s="157"/>
      <c r="D1148" s="157"/>
      <c r="E1148" s="237"/>
      <c r="F1148" s="237"/>
      <c r="G1148" s="237"/>
      <c r="H1148" s="238"/>
      <c r="I1148" s="138"/>
      <c r="J1148" s="138"/>
    </row>
    <row r="1149" spans="1:10" ht="23.25">
      <c r="A1149" s="164"/>
      <c r="B1149" s="135"/>
      <c r="C1149" s="157"/>
      <c r="D1149" s="157"/>
      <c r="E1149" s="237"/>
      <c r="F1149" s="237"/>
      <c r="G1149" s="237"/>
      <c r="H1149" s="238"/>
      <c r="I1149" s="138"/>
      <c r="J1149" s="138"/>
    </row>
    <row r="1150" spans="1:10" ht="23.25">
      <c r="A1150" s="164"/>
      <c r="B1150" s="135"/>
      <c r="C1150" s="157"/>
      <c r="D1150" s="157"/>
      <c r="E1150" s="237"/>
      <c r="F1150" s="237"/>
      <c r="G1150" s="237"/>
      <c r="H1150" s="238"/>
      <c r="I1150" s="138"/>
      <c r="J1150" s="138"/>
    </row>
    <row r="1151" spans="1:10" ht="23.25">
      <c r="A1151" s="164"/>
      <c r="B1151" s="135"/>
      <c r="C1151" s="157"/>
      <c r="D1151" s="157"/>
      <c r="E1151" s="237"/>
      <c r="F1151" s="237"/>
      <c r="G1151" s="237"/>
      <c r="H1151" s="238"/>
      <c r="I1151" s="138"/>
      <c r="J1151" s="138"/>
    </row>
    <row r="1152" spans="1:10" ht="23.25">
      <c r="A1152" s="164"/>
      <c r="B1152" s="135"/>
      <c r="C1152" s="157"/>
      <c r="D1152" s="157"/>
      <c r="E1152" s="237"/>
      <c r="F1152" s="237"/>
      <c r="G1152" s="237"/>
      <c r="H1152" s="238"/>
      <c r="I1152" s="138"/>
      <c r="J1152" s="138"/>
    </row>
    <row r="1153" spans="1:10" ht="23.25">
      <c r="A1153" s="164"/>
      <c r="B1153" s="135"/>
      <c r="C1153" s="157"/>
      <c r="D1153" s="157"/>
      <c r="E1153" s="237"/>
      <c r="F1153" s="237"/>
      <c r="G1153" s="237"/>
      <c r="H1153" s="238"/>
      <c r="I1153" s="138"/>
      <c r="J1153" s="138"/>
    </row>
    <row r="1154" spans="1:10" ht="23.25">
      <c r="A1154" s="164"/>
      <c r="B1154" s="135"/>
      <c r="C1154" s="157"/>
      <c r="D1154" s="157"/>
      <c r="E1154" s="237"/>
      <c r="F1154" s="237"/>
      <c r="G1154" s="237"/>
      <c r="H1154" s="238"/>
      <c r="I1154" s="138"/>
      <c r="J1154" s="138"/>
    </row>
    <row r="1155" spans="1:10" ht="23.25">
      <c r="A1155" s="164"/>
      <c r="B1155" s="135"/>
      <c r="C1155" s="157"/>
      <c r="D1155" s="157"/>
      <c r="E1155" s="237"/>
      <c r="F1155" s="237"/>
      <c r="G1155" s="237"/>
      <c r="H1155" s="238"/>
      <c r="I1155" s="138"/>
      <c r="J1155" s="138"/>
    </row>
    <row r="1156" spans="1:10" ht="23.25">
      <c r="A1156" s="164"/>
      <c r="B1156" s="135"/>
      <c r="C1156" s="157"/>
      <c r="D1156" s="157"/>
      <c r="E1156" s="237"/>
      <c r="F1156" s="237"/>
      <c r="G1156" s="237"/>
      <c r="H1156" s="238"/>
      <c r="I1156" s="138"/>
      <c r="J1156" s="138"/>
    </row>
    <row r="1157" spans="1:10" ht="23.25">
      <c r="A1157" s="164"/>
      <c r="B1157" s="135"/>
      <c r="C1157" s="157"/>
      <c r="D1157" s="157"/>
      <c r="E1157" s="237"/>
      <c r="F1157" s="237"/>
      <c r="G1157" s="237"/>
      <c r="H1157" s="238"/>
      <c r="I1157" s="138"/>
      <c r="J1157" s="138"/>
    </row>
    <row r="1158" spans="1:10" ht="23.25">
      <c r="A1158" s="164"/>
      <c r="B1158" s="135"/>
      <c r="C1158" s="157"/>
      <c r="D1158" s="157"/>
      <c r="E1158" s="237"/>
      <c r="F1158" s="237"/>
      <c r="G1158" s="237"/>
      <c r="H1158" s="238"/>
      <c r="I1158" s="138"/>
      <c r="J1158" s="138"/>
    </row>
    <row r="1159" spans="1:10" ht="23.25">
      <c r="A1159" s="164"/>
      <c r="B1159" s="135"/>
      <c r="C1159" s="157"/>
      <c r="D1159" s="157"/>
      <c r="E1159" s="237"/>
      <c r="F1159" s="237"/>
      <c r="G1159" s="237"/>
      <c r="H1159" s="238"/>
      <c r="I1159" s="138"/>
      <c r="J1159" s="138"/>
    </row>
    <row r="1160" spans="1:10" ht="23.25">
      <c r="A1160" s="164"/>
      <c r="B1160" s="135"/>
      <c r="C1160" s="157"/>
      <c r="D1160" s="157"/>
      <c r="E1160" s="237"/>
      <c r="F1160" s="237"/>
      <c r="G1160" s="237"/>
      <c r="H1160" s="238"/>
      <c r="I1160" s="138"/>
      <c r="J1160" s="138"/>
    </row>
    <row r="1161" spans="1:10" ht="23.25">
      <c r="A1161" s="164"/>
      <c r="B1161" s="135"/>
      <c r="C1161" s="157"/>
      <c r="D1161" s="157"/>
      <c r="E1161" s="237"/>
      <c r="F1161" s="237"/>
      <c r="G1161" s="237"/>
      <c r="H1161" s="238"/>
      <c r="I1161" s="138"/>
      <c r="J1161" s="138"/>
    </row>
    <row r="1162" spans="1:10" ht="23.25">
      <c r="A1162" s="164"/>
      <c r="B1162" s="135"/>
      <c r="C1162" s="157"/>
      <c r="D1162" s="157"/>
      <c r="E1162" s="237"/>
      <c r="F1162" s="237"/>
      <c r="G1162" s="237"/>
      <c r="H1162" s="238"/>
      <c r="I1162" s="138"/>
      <c r="J1162" s="138"/>
    </row>
    <row r="1163" spans="1:10" ht="23.25">
      <c r="A1163" s="164"/>
      <c r="B1163" s="135"/>
      <c r="C1163" s="157"/>
      <c r="D1163" s="157"/>
      <c r="E1163" s="237"/>
      <c r="F1163" s="237"/>
      <c r="G1163" s="237"/>
      <c r="H1163" s="238"/>
      <c r="I1163" s="138"/>
      <c r="J1163" s="138"/>
    </row>
    <row r="1164" spans="1:10" ht="23.25">
      <c r="A1164" s="164"/>
      <c r="B1164" s="135"/>
      <c r="C1164" s="157"/>
      <c r="D1164" s="157"/>
      <c r="E1164" s="237"/>
      <c r="F1164" s="237"/>
      <c r="G1164" s="237"/>
      <c r="H1164" s="238"/>
      <c r="I1164" s="138"/>
      <c r="J1164" s="138"/>
    </row>
    <row r="1165" spans="1:10" ht="23.25">
      <c r="A1165" s="164"/>
      <c r="B1165" s="135"/>
      <c r="C1165" s="157"/>
      <c r="D1165" s="157"/>
      <c r="E1165" s="237"/>
      <c r="F1165" s="237"/>
      <c r="G1165" s="237"/>
      <c r="H1165" s="238"/>
      <c r="I1165" s="138"/>
      <c r="J1165" s="138"/>
    </row>
    <row r="1166" spans="1:10" ht="23.25">
      <c r="A1166" s="164"/>
      <c r="B1166" s="135"/>
      <c r="C1166" s="157"/>
      <c r="D1166" s="157"/>
      <c r="E1166" s="237"/>
      <c r="F1166" s="237"/>
      <c r="G1166" s="237"/>
      <c r="H1166" s="238"/>
      <c r="I1166" s="138"/>
      <c r="J1166" s="138"/>
    </row>
    <row r="1167" spans="1:10" ht="23.25">
      <c r="A1167" s="164"/>
      <c r="B1167" s="135"/>
      <c r="C1167" s="157"/>
      <c r="D1167" s="157"/>
      <c r="E1167" s="237"/>
      <c r="F1167" s="237"/>
      <c r="G1167" s="237"/>
      <c r="H1167" s="238"/>
      <c r="I1167" s="138"/>
      <c r="J1167" s="138"/>
    </row>
    <row r="1168" spans="1:10" ht="23.25">
      <c r="A1168" s="164"/>
      <c r="B1168" s="135"/>
      <c r="C1168" s="157"/>
      <c r="D1168" s="157"/>
      <c r="E1168" s="237"/>
      <c r="F1168" s="237"/>
      <c r="G1168" s="237"/>
      <c r="H1168" s="238"/>
      <c r="I1168" s="138"/>
      <c r="J1168" s="138"/>
    </row>
    <row r="1169" spans="1:10" ht="23.25">
      <c r="A1169" s="164"/>
      <c r="B1169" s="135"/>
      <c r="C1169" s="157"/>
      <c r="D1169" s="157"/>
      <c r="E1169" s="237"/>
      <c r="F1169" s="237"/>
      <c r="G1169" s="237"/>
      <c r="H1169" s="238"/>
      <c r="I1169" s="138"/>
      <c r="J1169" s="138"/>
    </row>
    <row r="1170" spans="1:10" ht="23.25">
      <c r="A1170" s="164"/>
      <c r="B1170" s="135"/>
      <c r="C1170" s="157"/>
      <c r="D1170" s="157"/>
      <c r="E1170" s="237"/>
      <c r="F1170" s="237"/>
      <c r="G1170" s="237"/>
      <c r="H1170" s="238"/>
      <c r="I1170" s="138"/>
      <c r="J1170" s="138"/>
    </row>
    <row r="1171" spans="1:10" ht="23.25">
      <c r="A1171" s="164"/>
      <c r="B1171" s="135"/>
      <c r="C1171" s="157"/>
      <c r="D1171" s="157"/>
      <c r="E1171" s="237"/>
      <c r="F1171" s="237"/>
      <c r="G1171" s="237"/>
      <c r="H1171" s="238"/>
      <c r="I1171" s="138"/>
      <c r="J1171" s="138"/>
    </row>
    <row r="1172" spans="1:10" ht="23.25">
      <c r="A1172" s="164"/>
      <c r="B1172" s="135"/>
      <c r="C1172" s="157"/>
      <c r="D1172" s="157"/>
      <c r="E1172" s="237"/>
      <c r="F1172" s="237"/>
      <c r="G1172" s="237"/>
      <c r="H1172" s="238"/>
      <c r="I1172" s="138"/>
      <c r="J1172" s="138"/>
    </row>
    <row r="1173" spans="1:10" ht="23.25">
      <c r="A1173" s="164"/>
      <c r="B1173" s="135"/>
      <c r="C1173" s="157"/>
      <c r="D1173" s="157"/>
      <c r="E1173" s="237"/>
      <c r="F1173" s="237"/>
      <c r="G1173" s="237"/>
      <c r="H1173" s="238"/>
      <c r="I1173" s="138"/>
      <c r="J1173" s="138"/>
    </row>
    <row r="1174" spans="1:10" ht="23.25">
      <c r="A1174" s="164"/>
      <c r="B1174" s="135"/>
      <c r="C1174" s="157"/>
      <c r="D1174" s="157"/>
      <c r="E1174" s="237"/>
      <c r="F1174" s="237"/>
      <c r="G1174" s="237"/>
      <c r="H1174" s="238"/>
      <c r="I1174" s="138"/>
      <c r="J1174" s="138"/>
    </row>
    <row r="1175" spans="1:10" ht="23.25">
      <c r="A1175" s="164"/>
      <c r="B1175" s="135"/>
      <c r="C1175" s="157"/>
      <c r="D1175" s="157"/>
      <c r="E1175" s="237"/>
      <c r="F1175" s="237"/>
      <c r="G1175" s="237"/>
      <c r="H1175" s="238"/>
      <c r="I1175" s="138"/>
      <c r="J1175" s="138"/>
    </row>
    <row r="1176" spans="1:10" ht="23.25">
      <c r="A1176" s="164"/>
      <c r="B1176" s="135"/>
      <c r="C1176" s="157"/>
      <c r="D1176" s="157"/>
      <c r="E1176" s="237"/>
      <c r="F1176" s="237"/>
      <c r="G1176" s="237"/>
      <c r="H1176" s="238"/>
      <c r="I1176" s="138"/>
      <c r="J1176" s="138"/>
    </row>
    <row r="1177" spans="1:10" ht="23.25">
      <c r="A1177" s="164"/>
      <c r="B1177" s="135"/>
      <c r="C1177" s="157"/>
      <c r="D1177" s="157"/>
      <c r="E1177" s="237"/>
      <c r="F1177" s="237"/>
      <c r="G1177" s="237"/>
      <c r="H1177" s="238"/>
      <c r="I1177" s="138"/>
      <c r="J1177" s="138"/>
    </row>
    <row r="1178" spans="1:10" ht="23.25">
      <c r="A1178" s="164"/>
      <c r="B1178" s="135"/>
      <c r="C1178" s="157"/>
      <c r="D1178" s="157"/>
      <c r="E1178" s="237"/>
      <c r="F1178" s="237"/>
      <c r="G1178" s="237"/>
      <c r="H1178" s="238"/>
      <c r="I1178" s="138"/>
      <c r="J1178" s="138"/>
    </row>
    <row r="1179" spans="1:10" ht="23.25">
      <c r="A1179" s="164"/>
      <c r="B1179" s="135"/>
      <c r="C1179" s="157"/>
      <c r="D1179" s="157"/>
      <c r="E1179" s="237"/>
      <c r="F1179" s="237"/>
      <c r="G1179" s="237"/>
      <c r="H1179" s="238"/>
      <c r="I1179" s="138"/>
      <c r="J1179" s="138"/>
    </row>
    <row r="1180" spans="1:10" ht="23.25">
      <c r="A1180" s="164"/>
      <c r="B1180" s="135"/>
      <c r="C1180" s="157"/>
      <c r="D1180" s="157"/>
      <c r="E1180" s="237"/>
      <c r="F1180" s="237"/>
      <c r="G1180" s="237"/>
      <c r="H1180" s="238"/>
      <c r="I1180" s="138"/>
      <c r="J1180" s="138"/>
    </row>
    <row r="1181" spans="1:10" ht="23.25">
      <c r="A1181" s="164"/>
      <c r="B1181" s="135"/>
      <c r="C1181" s="157"/>
      <c r="D1181" s="157"/>
      <c r="E1181" s="237"/>
      <c r="F1181" s="237"/>
      <c r="G1181" s="237"/>
      <c r="H1181" s="238"/>
      <c r="I1181" s="138"/>
      <c r="J1181" s="138"/>
    </row>
    <row r="1182" spans="1:10" ht="23.25">
      <c r="A1182" s="164"/>
      <c r="B1182" s="135"/>
      <c r="C1182" s="157"/>
      <c r="D1182" s="157"/>
      <c r="E1182" s="237"/>
      <c r="F1182" s="237"/>
      <c r="G1182" s="237"/>
      <c r="H1182" s="238"/>
      <c r="I1182" s="138"/>
      <c r="J1182" s="138"/>
    </row>
    <row r="1183" spans="1:10" ht="23.25">
      <c r="A1183" s="164"/>
      <c r="B1183" s="135"/>
      <c r="C1183" s="157"/>
      <c r="D1183" s="157"/>
      <c r="E1183" s="237"/>
      <c r="F1183" s="237"/>
      <c r="G1183" s="237"/>
      <c r="H1183" s="238"/>
      <c r="I1183" s="138"/>
      <c r="J1183" s="138"/>
    </row>
    <row r="1184" spans="1:10" ht="23.25">
      <c r="A1184" s="164"/>
      <c r="B1184" s="135"/>
      <c r="C1184" s="157"/>
      <c r="D1184" s="157"/>
      <c r="E1184" s="237"/>
      <c r="F1184" s="237"/>
      <c r="G1184" s="237"/>
      <c r="H1184" s="238"/>
      <c r="I1184" s="138"/>
      <c r="J1184" s="138"/>
    </row>
    <row r="1185" spans="1:10" ht="23.25">
      <c r="A1185" s="164"/>
      <c r="B1185" s="135"/>
      <c r="C1185" s="157"/>
      <c r="D1185" s="157"/>
      <c r="E1185" s="237"/>
      <c r="F1185" s="237"/>
      <c r="G1185" s="237"/>
      <c r="H1185" s="238"/>
      <c r="I1185" s="138"/>
      <c r="J1185" s="138"/>
    </row>
    <row r="1186" spans="1:10" ht="23.25">
      <c r="A1186" s="164"/>
      <c r="B1186" s="135"/>
      <c r="C1186" s="157"/>
      <c r="D1186" s="157"/>
      <c r="E1186" s="237"/>
      <c r="F1186" s="237"/>
      <c r="G1186" s="237"/>
      <c r="H1186" s="238"/>
      <c r="I1186" s="138"/>
      <c r="J1186" s="138"/>
    </row>
    <row r="1187" spans="1:10" ht="23.25">
      <c r="A1187" s="164"/>
      <c r="B1187" s="135"/>
      <c r="C1187" s="157"/>
      <c r="D1187" s="157"/>
      <c r="E1187" s="237"/>
      <c r="F1187" s="237"/>
      <c r="G1187" s="237"/>
      <c r="H1187" s="238"/>
      <c r="I1187" s="138"/>
      <c r="J1187" s="138"/>
    </row>
    <row r="1188" spans="1:10" ht="23.25">
      <c r="A1188" s="164"/>
      <c r="B1188" s="135"/>
      <c r="C1188" s="157"/>
      <c r="D1188" s="157"/>
      <c r="E1188" s="237"/>
      <c r="F1188" s="237"/>
      <c r="G1188" s="237"/>
      <c r="H1188" s="238"/>
      <c r="I1188" s="138"/>
      <c r="J1188" s="138"/>
    </row>
    <row r="1189" spans="1:10" ht="23.25">
      <c r="A1189" s="164"/>
      <c r="B1189" s="135"/>
      <c r="C1189" s="157"/>
      <c r="D1189" s="157"/>
      <c r="E1189" s="237"/>
      <c r="F1189" s="237"/>
      <c r="G1189" s="237"/>
      <c r="H1189" s="238"/>
      <c r="I1189" s="138"/>
      <c r="J1189" s="138"/>
    </row>
    <row r="1190" spans="1:10" ht="23.25">
      <c r="A1190" s="164"/>
      <c r="B1190" s="135"/>
      <c r="C1190" s="157"/>
      <c r="D1190" s="157"/>
      <c r="E1190" s="237"/>
      <c r="F1190" s="237"/>
      <c r="G1190" s="237"/>
      <c r="H1190" s="238"/>
      <c r="I1190" s="138"/>
      <c r="J1190" s="138"/>
    </row>
    <row r="1191" spans="1:10" ht="23.25">
      <c r="A1191" s="164"/>
      <c r="B1191" s="135"/>
      <c r="C1191" s="157"/>
      <c r="D1191" s="157"/>
      <c r="E1191" s="237"/>
      <c r="F1191" s="237"/>
      <c r="G1191" s="237"/>
      <c r="H1191" s="238"/>
      <c r="I1191" s="138"/>
      <c r="J1191" s="138"/>
    </row>
    <row r="1192" spans="1:10" ht="23.25">
      <c r="A1192" s="164"/>
      <c r="B1192" s="135"/>
      <c r="C1192" s="157"/>
      <c r="D1192" s="157"/>
      <c r="E1192" s="237"/>
      <c r="F1192" s="237"/>
      <c r="G1192" s="237"/>
      <c r="H1192" s="238"/>
      <c r="I1192" s="138"/>
      <c r="J1192" s="138"/>
    </row>
    <row r="1193" spans="1:10" ht="23.25">
      <c r="A1193" s="164"/>
      <c r="B1193" s="135"/>
      <c r="C1193" s="157"/>
      <c r="D1193" s="157"/>
      <c r="E1193" s="237"/>
      <c r="F1193" s="237"/>
      <c r="G1193" s="237"/>
      <c r="H1193" s="238"/>
      <c r="I1193" s="138"/>
      <c r="J1193" s="138"/>
    </row>
    <row r="1194" spans="1:10" ht="23.25">
      <c r="A1194" s="164"/>
      <c r="B1194" s="135"/>
      <c r="C1194" s="157"/>
      <c r="D1194" s="157"/>
      <c r="E1194" s="237"/>
      <c r="F1194" s="237"/>
      <c r="G1194" s="237"/>
      <c r="H1194" s="238"/>
      <c r="I1194" s="138"/>
      <c r="J1194" s="138"/>
    </row>
    <row r="1195" spans="1:10" ht="23.25">
      <c r="A1195" s="164"/>
      <c r="B1195" s="135"/>
      <c r="C1195" s="157"/>
      <c r="D1195" s="157"/>
      <c r="E1195" s="237"/>
      <c r="F1195" s="237"/>
      <c r="G1195" s="237"/>
      <c r="H1195" s="238"/>
      <c r="I1195" s="138"/>
      <c r="J1195" s="138"/>
    </row>
    <row r="1196" spans="1:10" ht="23.25">
      <c r="A1196" s="164"/>
      <c r="B1196" s="135"/>
      <c r="C1196" s="157"/>
      <c r="D1196" s="157"/>
      <c r="E1196" s="237"/>
      <c r="F1196" s="237"/>
      <c r="G1196" s="237"/>
      <c r="H1196" s="238"/>
      <c r="I1196" s="138"/>
      <c r="J1196" s="138"/>
    </row>
    <row r="1197" spans="1:10" ht="23.25">
      <c r="A1197" s="164"/>
      <c r="B1197" s="135"/>
      <c r="C1197" s="157"/>
      <c r="D1197" s="157"/>
      <c r="E1197" s="237"/>
      <c r="F1197" s="237"/>
      <c r="G1197" s="237"/>
      <c r="H1197" s="238"/>
      <c r="I1197" s="138"/>
      <c r="J1197" s="138"/>
    </row>
    <row r="1198" spans="1:10" ht="23.25">
      <c r="A1198" s="164"/>
      <c r="B1198" s="135"/>
      <c r="C1198" s="157"/>
      <c r="D1198" s="157"/>
      <c r="E1198" s="237"/>
      <c r="F1198" s="237"/>
      <c r="G1198" s="237"/>
      <c r="H1198" s="238"/>
      <c r="I1198" s="138"/>
      <c r="J1198" s="138"/>
    </row>
    <row r="1199" spans="1:10" ht="23.25">
      <c r="A1199" s="164"/>
      <c r="B1199" s="135"/>
      <c r="C1199" s="157"/>
      <c r="D1199" s="157"/>
      <c r="E1199" s="237"/>
      <c r="F1199" s="237"/>
      <c r="G1199" s="237"/>
      <c r="H1199" s="238"/>
      <c r="I1199" s="138"/>
      <c r="J1199" s="138"/>
    </row>
    <row r="1200" spans="1:10" ht="23.25">
      <c r="A1200" s="164"/>
      <c r="B1200" s="135"/>
      <c r="C1200" s="157"/>
      <c r="D1200" s="157"/>
      <c r="E1200" s="237"/>
      <c r="F1200" s="237"/>
      <c r="G1200" s="237"/>
      <c r="H1200" s="238"/>
      <c r="I1200" s="138"/>
      <c r="J1200" s="138"/>
    </row>
    <row r="1201" spans="1:10" ht="23.25">
      <c r="A1201" s="164"/>
      <c r="B1201" s="135"/>
      <c r="C1201" s="157"/>
      <c r="D1201" s="157"/>
      <c r="E1201" s="237"/>
      <c r="F1201" s="237"/>
      <c r="G1201" s="237"/>
      <c r="H1201" s="238"/>
      <c r="I1201" s="138"/>
      <c r="J1201" s="138"/>
    </row>
    <row r="1202" spans="1:10" ht="23.25">
      <c r="A1202" s="164"/>
      <c r="B1202" s="135"/>
      <c r="C1202" s="157"/>
      <c r="D1202" s="157"/>
      <c r="E1202" s="237"/>
      <c r="F1202" s="237"/>
      <c r="G1202" s="237"/>
      <c r="H1202" s="238"/>
      <c r="I1202" s="138"/>
      <c r="J1202" s="138"/>
    </row>
    <row r="1203" spans="1:10" ht="23.25">
      <c r="A1203" s="164"/>
      <c r="B1203" s="135"/>
      <c r="C1203" s="157"/>
      <c r="D1203" s="157"/>
      <c r="E1203" s="237"/>
      <c r="F1203" s="237"/>
      <c r="G1203" s="237"/>
      <c r="H1203" s="238"/>
      <c r="I1203" s="138"/>
      <c r="J1203" s="138"/>
    </row>
    <row r="1204" spans="1:10" ht="23.25">
      <c r="A1204" s="164"/>
      <c r="B1204" s="135"/>
      <c r="C1204" s="157"/>
      <c r="D1204" s="157"/>
      <c r="E1204" s="237"/>
      <c r="F1204" s="237"/>
      <c r="G1204" s="237"/>
      <c r="H1204" s="238"/>
      <c r="I1204" s="138"/>
      <c r="J1204" s="138"/>
    </row>
    <row r="1205" spans="1:10" ht="23.25">
      <c r="A1205" s="164"/>
      <c r="B1205" s="135"/>
      <c r="C1205" s="157"/>
      <c r="D1205" s="157"/>
      <c r="E1205" s="237"/>
      <c r="F1205" s="237"/>
      <c r="G1205" s="237"/>
      <c r="H1205" s="238"/>
      <c r="I1205" s="138"/>
      <c r="J1205" s="138"/>
    </row>
    <row r="1206" spans="1:10" ht="23.25">
      <c r="A1206" s="164"/>
      <c r="B1206" s="135"/>
      <c r="C1206" s="157"/>
      <c r="D1206" s="157"/>
      <c r="E1206" s="237"/>
      <c r="F1206" s="237"/>
      <c r="G1206" s="237"/>
      <c r="H1206" s="238"/>
      <c r="I1206" s="138"/>
      <c r="J1206" s="138"/>
    </row>
    <row r="1207" spans="1:10" ht="23.25">
      <c r="A1207" s="164"/>
      <c r="B1207" s="135"/>
      <c r="C1207" s="157"/>
      <c r="D1207" s="157"/>
      <c r="E1207" s="237"/>
      <c r="F1207" s="237"/>
      <c r="G1207" s="237"/>
      <c r="H1207" s="238"/>
      <c r="I1207" s="138"/>
      <c r="J1207" s="138"/>
    </row>
    <row r="1208" spans="1:10" ht="23.25">
      <c r="A1208" s="164"/>
      <c r="B1208" s="135"/>
      <c r="C1208" s="157"/>
      <c r="D1208" s="157"/>
      <c r="E1208" s="237"/>
      <c r="F1208" s="237"/>
      <c r="G1208" s="237"/>
      <c r="H1208" s="238"/>
      <c r="I1208" s="138"/>
      <c r="J1208" s="138"/>
    </row>
    <row r="1209" spans="1:10" ht="23.25">
      <c r="A1209" s="164"/>
      <c r="B1209" s="135"/>
      <c r="C1209" s="157"/>
      <c r="D1209" s="157"/>
      <c r="E1209" s="237"/>
      <c r="F1209" s="237"/>
      <c r="G1209" s="237"/>
      <c r="H1209" s="238"/>
      <c r="I1209" s="138"/>
      <c r="J1209" s="138"/>
    </row>
    <row r="1210" spans="1:10" ht="23.25">
      <c r="A1210" s="164"/>
      <c r="B1210" s="135"/>
      <c r="C1210" s="157"/>
      <c r="D1210" s="157"/>
      <c r="E1210" s="237"/>
      <c r="F1210" s="237"/>
      <c r="G1210" s="237"/>
      <c r="H1210" s="238"/>
      <c r="I1210" s="138"/>
      <c r="J1210" s="138"/>
    </row>
    <row r="1211" spans="1:10" ht="23.25">
      <c r="A1211" s="164"/>
      <c r="B1211" s="135"/>
      <c r="C1211" s="157"/>
      <c r="D1211" s="157"/>
      <c r="E1211" s="237"/>
      <c r="F1211" s="237"/>
      <c r="G1211" s="237"/>
      <c r="H1211" s="238"/>
      <c r="I1211" s="138"/>
      <c r="J1211" s="138"/>
    </row>
    <row r="1212" spans="1:10" ht="23.25">
      <c r="A1212" s="164"/>
      <c r="B1212" s="135"/>
      <c r="C1212" s="157"/>
      <c r="D1212" s="157"/>
      <c r="E1212" s="237"/>
      <c r="F1212" s="237"/>
      <c r="G1212" s="237"/>
      <c r="H1212" s="238"/>
      <c r="I1212" s="138"/>
      <c r="J1212" s="138"/>
    </row>
    <row r="1213" spans="1:10" ht="23.25">
      <c r="A1213" s="164"/>
      <c r="B1213" s="135"/>
      <c r="C1213" s="157"/>
      <c r="D1213" s="157"/>
      <c r="E1213" s="237"/>
      <c r="F1213" s="237"/>
      <c r="G1213" s="237"/>
      <c r="H1213" s="238"/>
      <c r="I1213" s="138"/>
      <c r="J1213" s="138"/>
    </row>
    <row r="1214" spans="1:10" ht="23.25">
      <c r="A1214" s="164"/>
      <c r="B1214" s="135"/>
      <c r="C1214" s="157"/>
      <c r="D1214" s="157"/>
      <c r="E1214" s="237"/>
      <c r="F1214" s="237"/>
      <c r="G1214" s="237"/>
      <c r="H1214" s="238"/>
      <c r="I1214" s="138"/>
      <c r="J1214" s="138"/>
    </row>
    <row r="1215" spans="1:10" ht="23.25">
      <c r="A1215" s="164"/>
      <c r="B1215" s="135"/>
      <c r="C1215" s="157"/>
      <c r="D1215" s="157"/>
      <c r="E1215" s="237"/>
      <c r="F1215" s="237"/>
      <c r="G1215" s="237"/>
      <c r="H1215" s="238"/>
      <c r="I1215" s="138"/>
      <c r="J1215" s="138"/>
    </row>
    <row r="1216" spans="1:10" ht="23.25">
      <c r="A1216" s="164"/>
      <c r="B1216" s="135"/>
      <c r="C1216" s="157"/>
      <c r="D1216" s="157"/>
      <c r="E1216" s="237"/>
      <c r="F1216" s="237"/>
      <c r="G1216" s="237"/>
      <c r="H1216" s="238"/>
      <c r="I1216" s="138"/>
      <c r="J1216" s="138"/>
    </row>
    <row r="1217" spans="1:10" ht="23.25">
      <c r="A1217" s="164"/>
      <c r="B1217" s="135"/>
      <c r="C1217" s="157"/>
      <c r="D1217" s="157"/>
      <c r="E1217" s="237"/>
      <c r="F1217" s="237"/>
      <c r="G1217" s="237"/>
      <c r="H1217" s="238"/>
      <c r="I1217" s="138"/>
      <c r="J1217" s="138"/>
    </row>
    <row r="1218" spans="1:10" ht="23.25">
      <c r="A1218" s="164"/>
      <c r="B1218" s="135"/>
      <c r="C1218" s="157"/>
      <c r="D1218" s="157"/>
      <c r="E1218" s="237"/>
      <c r="F1218" s="237"/>
      <c r="G1218" s="237"/>
      <c r="H1218" s="238"/>
      <c r="I1218" s="138"/>
      <c r="J1218" s="138"/>
    </row>
    <row r="1219" spans="1:10" ht="23.25">
      <c r="A1219" s="164"/>
      <c r="B1219" s="135"/>
      <c r="C1219" s="157"/>
      <c r="D1219" s="157"/>
      <c r="E1219" s="237"/>
      <c r="F1219" s="237"/>
      <c r="G1219" s="237"/>
      <c r="H1219" s="238"/>
      <c r="I1219" s="138"/>
      <c r="J1219" s="138"/>
    </row>
    <row r="1220" spans="1:10" ht="23.25">
      <c r="A1220" s="164"/>
      <c r="B1220" s="135"/>
      <c r="C1220" s="157"/>
      <c r="D1220" s="157"/>
      <c r="E1220" s="237"/>
      <c r="F1220" s="237"/>
      <c r="G1220" s="237"/>
      <c r="H1220" s="238"/>
      <c r="I1220" s="138"/>
      <c r="J1220" s="138"/>
    </row>
    <row r="1221" spans="1:10" ht="23.25">
      <c r="A1221" s="164"/>
      <c r="B1221" s="135"/>
      <c r="C1221" s="157"/>
      <c r="D1221" s="157"/>
      <c r="E1221" s="237"/>
      <c r="F1221" s="237"/>
      <c r="G1221" s="237"/>
      <c r="H1221" s="238"/>
      <c r="I1221" s="138"/>
      <c r="J1221" s="138"/>
    </row>
    <row r="1222" spans="1:10" ht="23.25">
      <c r="A1222" s="164"/>
      <c r="B1222" s="135"/>
      <c r="C1222" s="157"/>
      <c r="D1222" s="157"/>
      <c r="E1222" s="237"/>
      <c r="F1222" s="237"/>
      <c r="G1222" s="237"/>
      <c r="H1222" s="238"/>
      <c r="I1222" s="138"/>
      <c r="J1222" s="138"/>
    </row>
    <row r="1223" spans="1:10" ht="23.25">
      <c r="A1223" s="164"/>
      <c r="B1223" s="135"/>
      <c r="C1223" s="157"/>
      <c r="D1223" s="157"/>
      <c r="E1223" s="237"/>
      <c r="F1223" s="237"/>
      <c r="G1223" s="237"/>
      <c r="H1223" s="238"/>
      <c r="I1223" s="138"/>
      <c r="J1223" s="138"/>
    </row>
    <row r="1224" spans="1:10" ht="23.25">
      <c r="A1224" s="164"/>
      <c r="B1224" s="135"/>
      <c r="C1224" s="157"/>
      <c r="D1224" s="157"/>
      <c r="E1224" s="237"/>
      <c r="F1224" s="237"/>
      <c r="G1224" s="237"/>
      <c r="H1224" s="238"/>
      <c r="I1224" s="138"/>
      <c r="J1224" s="138"/>
    </row>
    <row r="1225" spans="1:10" ht="23.25">
      <c r="A1225" s="164"/>
      <c r="B1225" s="135"/>
      <c r="C1225" s="157"/>
      <c r="D1225" s="157"/>
      <c r="E1225" s="237"/>
      <c r="F1225" s="237"/>
      <c r="G1225" s="237"/>
      <c r="H1225" s="238"/>
      <c r="I1225" s="138"/>
      <c r="J1225" s="138"/>
    </row>
    <row r="1226" spans="1:10" ht="23.25">
      <c r="A1226" s="164"/>
      <c r="B1226" s="135"/>
      <c r="C1226" s="157"/>
      <c r="D1226" s="157"/>
      <c r="E1226" s="237"/>
      <c r="F1226" s="237"/>
      <c r="G1226" s="237"/>
      <c r="H1226" s="238"/>
      <c r="I1226" s="138"/>
      <c r="J1226" s="138"/>
    </row>
    <row r="1227" spans="1:10" ht="23.25">
      <c r="A1227" s="164"/>
      <c r="B1227" s="135"/>
      <c r="C1227" s="157"/>
      <c r="D1227" s="157"/>
      <c r="E1227" s="237"/>
      <c r="F1227" s="237"/>
      <c r="G1227" s="237"/>
      <c r="H1227" s="238"/>
      <c r="I1227" s="138"/>
      <c r="J1227" s="138"/>
    </row>
    <row r="1228" spans="1:10" ht="23.25">
      <c r="A1228" s="164"/>
      <c r="B1228" s="135"/>
      <c r="C1228" s="157"/>
      <c r="D1228" s="157"/>
      <c r="E1228" s="237"/>
      <c r="F1228" s="237"/>
      <c r="G1228" s="237"/>
      <c r="H1228" s="238"/>
      <c r="I1228" s="138"/>
      <c r="J1228" s="138"/>
    </row>
    <row r="1229" spans="1:10" ht="23.25">
      <c r="A1229" s="164"/>
      <c r="B1229" s="135"/>
      <c r="C1229" s="157"/>
      <c r="D1229" s="157"/>
      <c r="E1229" s="237"/>
      <c r="F1229" s="237"/>
      <c r="G1229" s="237"/>
      <c r="H1229" s="238"/>
      <c r="I1229" s="138"/>
      <c r="J1229" s="138"/>
    </row>
    <row r="1230" spans="1:10" ht="23.25">
      <c r="A1230" s="164"/>
      <c r="B1230" s="135"/>
      <c r="C1230" s="157"/>
      <c r="D1230" s="157"/>
      <c r="E1230" s="237"/>
      <c r="F1230" s="237"/>
      <c r="G1230" s="237"/>
      <c r="H1230" s="238"/>
      <c r="I1230" s="138"/>
      <c r="J1230" s="138"/>
    </row>
    <row r="1231" spans="1:10" ht="23.25">
      <c r="A1231" s="164"/>
      <c r="B1231" s="135"/>
      <c r="C1231" s="157"/>
      <c r="D1231" s="157"/>
      <c r="E1231" s="237"/>
      <c r="F1231" s="237"/>
      <c r="G1231" s="237"/>
      <c r="H1231" s="238"/>
      <c r="I1231" s="138"/>
      <c r="J1231" s="138"/>
    </row>
    <row r="1232" spans="1:10" ht="23.25">
      <c r="A1232" s="164"/>
      <c r="B1232" s="135"/>
      <c r="C1232" s="157"/>
      <c r="D1232" s="157"/>
      <c r="E1232" s="237"/>
      <c r="F1232" s="237"/>
      <c r="G1232" s="237"/>
      <c r="H1232" s="238"/>
      <c r="I1232" s="138"/>
      <c r="J1232" s="138"/>
    </row>
    <row r="1233" spans="1:10" ht="23.25">
      <c r="A1233" s="164"/>
      <c r="B1233" s="135"/>
      <c r="C1233" s="157"/>
      <c r="D1233" s="157"/>
      <c r="E1233" s="237"/>
      <c r="F1233" s="237"/>
      <c r="G1233" s="237"/>
      <c r="H1233" s="238"/>
      <c r="I1233" s="138"/>
      <c r="J1233" s="138"/>
    </row>
    <row r="1234" spans="1:10" ht="23.25">
      <c r="A1234" s="164"/>
      <c r="B1234" s="135"/>
      <c r="C1234" s="157"/>
      <c r="D1234" s="157"/>
      <c r="E1234" s="237"/>
      <c r="F1234" s="237"/>
      <c r="G1234" s="237"/>
      <c r="H1234" s="238"/>
      <c r="I1234" s="138"/>
      <c r="J1234" s="138"/>
    </row>
    <row r="1235" spans="1:10" ht="23.25">
      <c r="A1235" s="164"/>
      <c r="B1235" s="135"/>
      <c r="C1235" s="157"/>
      <c r="D1235" s="157"/>
      <c r="E1235" s="237"/>
      <c r="F1235" s="237"/>
      <c r="G1235" s="237"/>
      <c r="H1235" s="238"/>
      <c r="I1235" s="138"/>
      <c r="J1235" s="138"/>
    </row>
    <row r="1236" spans="1:10" ht="23.25">
      <c r="A1236" s="164"/>
      <c r="B1236" s="135"/>
      <c r="C1236" s="157"/>
      <c r="D1236" s="157"/>
      <c r="E1236" s="237"/>
      <c r="F1236" s="237"/>
      <c r="G1236" s="237"/>
      <c r="H1236" s="238"/>
      <c r="I1236" s="138"/>
      <c r="J1236" s="138"/>
    </row>
    <row r="1237" spans="1:10" ht="23.25">
      <c r="A1237" s="164"/>
      <c r="B1237" s="135"/>
      <c r="C1237" s="157"/>
      <c r="D1237" s="157"/>
      <c r="E1237" s="237"/>
      <c r="F1237" s="237"/>
      <c r="G1237" s="237"/>
      <c r="H1237" s="238"/>
      <c r="I1237" s="138"/>
      <c r="J1237" s="138"/>
    </row>
    <row r="1238" spans="1:10" ht="23.25">
      <c r="A1238" s="164"/>
      <c r="B1238" s="135"/>
      <c r="C1238" s="157"/>
      <c r="D1238" s="157"/>
      <c r="E1238" s="237"/>
      <c r="F1238" s="237"/>
      <c r="G1238" s="237"/>
      <c r="H1238" s="238"/>
      <c r="I1238" s="138"/>
      <c r="J1238" s="138"/>
    </row>
    <row r="1239" spans="1:10" ht="23.25">
      <c r="A1239" s="164"/>
      <c r="B1239" s="135"/>
      <c r="C1239" s="157"/>
      <c r="D1239" s="157"/>
      <c r="E1239" s="237"/>
      <c r="F1239" s="237"/>
      <c r="G1239" s="237"/>
      <c r="H1239" s="238"/>
      <c r="I1239" s="138"/>
      <c r="J1239" s="138"/>
    </row>
    <row r="1240" spans="1:10" ht="23.25">
      <c r="A1240" s="164"/>
      <c r="B1240" s="135"/>
      <c r="C1240" s="157"/>
      <c r="D1240" s="157"/>
      <c r="E1240" s="237"/>
      <c r="F1240" s="237"/>
      <c r="G1240" s="237"/>
      <c r="H1240" s="238"/>
      <c r="I1240" s="138"/>
      <c r="J1240" s="138"/>
    </row>
    <row r="1241" spans="1:10" ht="23.25">
      <c r="A1241" s="164"/>
      <c r="B1241" s="135"/>
      <c r="C1241" s="157"/>
      <c r="D1241" s="157"/>
      <c r="E1241" s="237"/>
      <c r="F1241" s="237"/>
      <c r="G1241" s="237"/>
      <c r="H1241" s="238"/>
      <c r="I1241" s="138"/>
      <c r="J1241" s="138"/>
    </row>
    <row r="1242" spans="1:10" ht="23.25">
      <c r="A1242" s="164"/>
      <c r="B1242" s="135"/>
      <c r="C1242" s="157"/>
      <c r="D1242" s="157"/>
      <c r="E1242" s="237"/>
      <c r="F1242" s="237"/>
      <c r="G1242" s="237"/>
      <c r="H1242" s="238"/>
      <c r="I1242" s="138"/>
      <c r="J1242" s="138"/>
    </row>
    <row r="1243" spans="1:10" ht="23.25">
      <c r="A1243" s="164"/>
      <c r="B1243" s="135"/>
      <c r="C1243" s="157"/>
      <c r="D1243" s="157"/>
      <c r="E1243" s="237"/>
      <c r="F1243" s="237"/>
      <c r="G1243" s="237"/>
      <c r="H1243" s="238"/>
      <c r="I1243" s="138"/>
      <c r="J1243" s="138"/>
    </row>
    <row r="1244" spans="1:10" ht="23.25">
      <c r="A1244" s="164"/>
      <c r="B1244" s="135"/>
      <c r="C1244" s="157"/>
      <c r="D1244" s="157"/>
      <c r="E1244" s="237"/>
      <c r="F1244" s="237"/>
      <c r="G1244" s="237"/>
      <c r="H1244" s="238"/>
      <c r="I1244" s="138"/>
      <c r="J1244" s="138"/>
    </row>
    <row r="1245" spans="1:10" ht="23.25">
      <c r="A1245" s="164"/>
      <c r="B1245" s="135"/>
      <c r="C1245" s="157"/>
      <c r="D1245" s="157"/>
      <c r="E1245" s="237"/>
      <c r="F1245" s="237"/>
      <c r="G1245" s="237"/>
      <c r="H1245" s="238"/>
      <c r="I1245" s="138"/>
      <c r="J1245" s="138"/>
    </row>
    <row r="1246" spans="1:10" ht="23.25">
      <c r="A1246" s="164"/>
      <c r="B1246" s="135"/>
      <c r="C1246" s="157"/>
      <c r="D1246" s="157"/>
      <c r="E1246" s="237"/>
      <c r="F1246" s="237"/>
      <c r="G1246" s="237"/>
      <c r="H1246" s="238"/>
      <c r="I1246" s="138"/>
      <c r="J1246" s="138"/>
    </row>
    <row r="1247" spans="1:10" ht="23.25">
      <c r="A1247" s="164"/>
      <c r="B1247" s="135"/>
      <c r="C1247" s="157"/>
      <c r="D1247" s="157"/>
      <c r="E1247" s="237"/>
      <c r="F1247" s="237"/>
      <c r="G1247" s="237"/>
      <c r="H1247" s="238"/>
      <c r="I1247" s="138"/>
      <c r="J1247" s="138"/>
    </row>
    <row r="1248" spans="1:10" ht="23.25">
      <c r="A1248" s="164"/>
      <c r="B1248" s="135"/>
      <c r="C1248" s="157"/>
      <c r="D1248" s="157"/>
      <c r="E1248" s="237"/>
      <c r="F1248" s="237"/>
      <c r="G1248" s="237"/>
      <c r="H1248" s="238"/>
      <c r="I1248" s="138"/>
      <c r="J1248" s="138"/>
    </row>
    <row r="1249" spans="1:10" ht="23.25">
      <c r="A1249" s="164"/>
      <c r="B1249" s="135"/>
      <c r="C1249" s="157"/>
      <c r="D1249" s="157"/>
      <c r="E1249" s="237"/>
      <c r="F1249" s="237"/>
      <c r="G1249" s="237"/>
      <c r="H1249" s="238"/>
      <c r="I1249" s="138"/>
      <c r="J1249" s="138"/>
    </row>
    <row r="1250" spans="1:10" ht="23.25">
      <c r="A1250" s="164"/>
      <c r="B1250" s="135"/>
      <c r="C1250" s="157"/>
      <c r="D1250" s="157"/>
      <c r="E1250" s="237"/>
      <c r="F1250" s="237"/>
      <c r="G1250" s="237"/>
      <c r="H1250" s="238"/>
      <c r="I1250" s="138"/>
      <c r="J1250" s="138"/>
    </row>
    <row r="1251" spans="1:10" ht="23.25">
      <c r="A1251" s="164"/>
      <c r="B1251" s="135"/>
      <c r="C1251" s="157"/>
      <c r="D1251" s="157"/>
      <c r="E1251" s="237"/>
      <c r="F1251" s="237"/>
      <c r="G1251" s="237"/>
      <c r="H1251" s="238"/>
      <c r="I1251" s="138"/>
      <c r="J1251" s="138"/>
    </row>
    <row r="1252" spans="1:10" ht="23.25">
      <c r="A1252" s="164"/>
      <c r="B1252" s="135"/>
      <c r="C1252" s="157"/>
      <c r="D1252" s="157"/>
      <c r="E1252" s="237"/>
      <c r="F1252" s="237"/>
      <c r="G1252" s="237"/>
      <c r="H1252" s="238"/>
      <c r="I1252" s="138"/>
      <c r="J1252" s="138"/>
    </row>
    <row r="1253" spans="1:10" ht="23.25">
      <c r="A1253" s="164"/>
      <c r="B1253" s="135"/>
      <c r="C1253" s="157"/>
      <c r="D1253" s="157"/>
      <c r="E1253" s="237"/>
      <c r="F1253" s="237"/>
      <c r="G1253" s="237"/>
      <c r="H1253" s="238"/>
      <c r="I1253" s="138"/>
      <c r="J1253" s="138"/>
    </row>
    <row r="1254" spans="1:10" ht="23.25">
      <c r="A1254" s="164"/>
      <c r="B1254" s="135"/>
      <c r="C1254" s="157"/>
      <c r="D1254" s="157"/>
      <c r="E1254" s="237"/>
      <c r="F1254" s="237"/>
      <c r="G1254" s="237"/>
      <c r="H1254" s="238"/>
      <c r="I1254" s="138"/>
      <c r="J1254" s="138"/>
    </row>
    <row r="1255" spans="1:10" ht="23.25">
      <c r="A1255" s="164"/>
      <c r="B1255" s="135"/>
      <c r="C1255" s="157"/>
      <c r="D1255" s="157"/>
      <c r="E1255" s="237"/>
      <c r="F1255" s="237"/>
      <c r="G1255" s="237"/>
      <c r="H1255" s="238"/>
      <c r="I1255" s="138"/>
      <c r="J1255" s="138"/>
    </row>
    <row r="1256" spans="1:10" ht="23.25">
      <c r="A1256" s="164"/>
      <c r="B1256" s="135"/>
      <c r="C1256" s="157"/>
      <c r="D1256" s="157"/>
      <c r="E1256" s="237"/>
      <c r="F1256" s="237"/>
      <c r="G1256" s="237"/>
      <c r="H1256" s="238"/>
      <c r="I1256" s="138"/>
      <c r="J1256" s="138"/>
    </row>
    <row r="1257" spans="1:10" ht="23.25">
      <c r="A1257" s="164"/>
      <c r="B1257" s="135"/>
      <c r="C1257" s="157"/>
      <c r="D1257" s="157"/>
      <c r="E1257" s="237"/>
      <c r="F1257" s="237"/>
      <c r="G1257" s="237"/>
      <c r="H1257" s="238"/>
      <c r="I1257" s="138"/>
      <c r="J1257" s="138"/>
    </row>
    <row r="1258" spans="1:10" ht="23.25">
      <c r="A1258" s="164"/>
      <c r="B1258" s="135"/>
      <c r="C1258" s="157"/>
      <c r="D1258" s="157"/>
      <c r="E1258" s="237"/>
      <c r="F1258" s="237"/>
      <c r="G1258" s="237"/>
      <c r="H1258" s="238"/>
      <c r="I1258" s="138"/>
      <c r="J1258" s="138"/>
    </row>
    <row r="1259" spans="1:10" ht="23.25">
      <c r="A1259" s="164"/>
      <c r="B1259" s="135"/>
      <c r="C1259" s="157"/>
      <c r="D1259" s="157"/>
      <c r="E1259" s="237"/>
      <c r="F1259" s="237"/>
      <c r="G1259" s="237"/>
      <c r="H1259" s="238"/>
      <c r="I1259" s="138"/>
      <c r="J1259" s="138"/>
    </row>
    <row r="1260" spans="1:10" ht="23.25">
      <c r="A1260" s="164"/>
      <c r="B1260" s="135"/>
      <c r="C1260" s="157"/>
      <c r="D1260" s="157"/>
      <c r="E1260" s="237"/>
      <c r="F1260" s="237"/>
      <c r="G1260" s="237"/>
      <c r="H1260" s="238"/>
      <c r="I1260" s="138"/>
      <c r="J1260" s="138"/>
    </row>
    <row r="1261" spans="1:10" ht="23.25">
      <c r="A1261" s="164"/>
      <c r="B1261" s="135"/>
      <c r="C1261" s="157"/>
      <c r="D1261" s="157"/>
      <c r="E1261" s="237"/>
      <c r="F1261" s="237"/>
      <c r="G1261" s="237"/>
      <c r="H1261" s="238"/>
      <c r="I1261" s="138"/>
      <c r="J1261" s="138"/>
    </row>
    <row r="1262" spans="1:10" ht="23.25">
      <c r="A1262" s="164"/>
      <c r="B1262" s="135"/>
      <c r="C1262" s="157"/>
      <c r="D1262" s="157"/>
      <c r="E1262" s="237"/>
      <c r="F1262" s="237"/>
      <c r="G1262" s="237"/>
      <c r="H1262" s="238"/>
      <c r="I1262" s="138"/>
      <c r="J1262" s="138"/>
    </row>
    <row r="1263" spans="1:10" ht="23.25">
      <c r="A1263" s="164"/>
      <c r="B1263" s="135"/>
      <c r="C1263" s="157"/>
      <c r="D1263" s="157"/>
      <c r="E1263" s="237"/>
      <c r="F1263" s="237"/>
      <c r="G1263" s="237"/>
      <c r="H1263" s="238"/>
      <c r="I1263" s="138"/>
      <c r="J1263" s="138"/>
    </row>
    <row r="1264" spans="1:10" ht="23.25">
      <c r="A1264" s="164"/>
      <c r="B1264" s="135"/>
      <c r="C1264" s="157"/>
      <c r="D1264" s="157"/>
      <c r="E1264" s="237"/>
      <c r="F1264" s="237"/>
      <c r="G1264" s="237"/>
      <c r="H1264" s="238"/>
      <c r="I1264" s="138"/>
      <c r="J1264" s="138"/>
    </row>
    <row r="1265" spans="1:10" ht="23.25">
      <c r="A1265" s="164"/>
      <c r="B1265" s="135"/>
      <c r="C1265" s="157"/>
      <c r="D1265" s="157"/>
      <c r="E1265" s="237"/>
      <c r="F1265" s="237"/>
      <c r="G1265" s="237"/>
      <c r="H1265" s="238"/>
      <c r="I1265" s="138"/>
      <c r="J1265" s="138"/>
    </row>
    <row r="1266" spans="1:10" ht="23.25">
      <c r="A1266" s="164"/>
      <c r="B1266" s="135"/>
      <c r="C1266" s="157"/>
      <c r="D1266" s="157"/>
      <c r="E1266" s="237"/>
      <c r="F1266" s="237"/>
      <c r="G1266" s="237"/>
      <c r="H1266" s="238"/>
      <c r="I1266" s="138"/>
      <c r="J1266" s="138"/>
    </row>
    <row r="1267" spans="1:10" ht="23.25">
      <c r="A1267" s="164"/>
      <c r="B1267" s="135"/>
      <c r="C1267" s="157"/>
      <c r="D1267" s="157"/>
      <c r="E1267" s="237"/>
      <c r="F1267" s="237"/>
      <c r="G1267" s="237"/>
      <c r="H1267" s="238"/>
      <c r="I1267" s="138"/>
      <c r="J1267" s="138"/>
    </row>
    <row r="1268" spans="1:10" ht="23.25">
      <c r="A1268" s="164"/>
      <c r="B1268" s="135"/>
      <c r="C1268" s="157"/>
      <c r="D1268" s="157"/>
      <c r="E1268" s="237"/>
      <c r="F1268" s="237"/>
      <c r="G1268" s="237"/>
      <c r="H1268" s="238"/>
      <c r="I1268" s="138"/>
      <c r="J1268" s="138"/>
    </row>
    <row r="1269" spans="1:10" ht="23.25">
      <c r="A1269" s="164"/>
      <c r="B1269" s="135"/>
      <c r="C1269" s="157"/>
      <c r="D1269" s="157"/>
      <c r="E1269" s="237"/>
      <c r="F1269" s="237"/>
      <c r="G1269" s="237"/>
      <c r="H1269" s="238"/>
      <c r="I1269" s="138"/>
      <c r="J1269" s="138"/>
    </row>
    <row r="1270" spans="1:10" ht="23.25">
      <c r="A1270" s="164"/>
      <c r="B1270" s="135"/>
      <c r="C1270" s="157"/>
      <c r="D1270" s="157"/>
      <c r="E1270" s="237"/>
      <c r="F1270" s="237"/>
      <c r="G1270" s="237"/>
      <c r="H1270" s="238"/>
      <c r="I1270" s="138"/>
      <c r="J1270" s="138"/>
    </row>
    <row r="1271" spans="1:10" ht="23.25">
      <c r="A1271" s="164"/>
      <c r="B1271" s="135"/>
      <c r="C1271" s="157"/>
      <c r="D1271" s="157"/>
      <c r="E1271" s="237"/>
      <c r="F1271" s="237"/>
      <c r="G1271" s="237"/>
      <c r="H1271" s="238"/>
      <c r="I1271" s="138"/>
      <c r="J1271" s="138"/>
    </row>
    <row r="1272" spans="1:10" ht="23.25">
      <c r="A1272" s="164"/>
      <c r="B1272" s="135"/>
      <c r="C1272" s="157"/>
      <c r="D1272" s="157"/>
      <c r="E1272" s="237"/>
      <c r="F1272" s="237"/>
      <c r="G1272" s="237"/>
      <c r="H1272" s="238"/>
      <c r="I1272" s="138"/>
      <c r="J1272" s="138"/>
    </row>
    <row r="1273" spans="1:10" ht="23.25">
      <c r="A1273" s="164"/>
      <c r="B1273" s="135"/>
      <c r="C1273" s="157"/>
      <c r="D1273" s="157"/>
      <c r="E1273" s="237"/>
      <c r="F1273" s="237"/>
      <c r="G1273" s="237"/>
      <c r="H1273" s="238"/>
      <c r="I1273" s="138"/>
      <c r="J1273" s="138"/>
    </row>
    <row r="1274" spans="1:10" ht="23.25">
      <c r="A1274" s="164"/>
      <c r="B1274" s="135"/>
      <c r="C1274" s="157"/>
      <c r="D1274" s="157"/>
      <c r="E1274" s="237"/>
      <c r="F1274" s="237"/>
      <c r="G1274" s="237"/>
      <c r="H1274" s="238"/>
      <c r="I1274" s="138"/>
      <c r="J1274" s="138"/>
    </row>
    <row r="1275" spans="1:10" ht="23.25">
      <c r="A1275" s="164"/>
      <c r="B1275" s="135"/>
      <c r="C1275" s="157"/>
      <c r="D1275" s="157"/>
      <c r="E1275" s="237"/>
      <c r="F1275" s="237"/>
      <c r="G1275" s="237"/>
      <c r="H1275" s="238"/>
      <c r="I1275" s="138"/>
      <c r="J1275" s="138"/>
    </row>
    <row r="1276" spans="1:10" ht="23.25">
      <c r="A1276" s="164"/>
      <c r="B1276" s="135"/>
      <c r="C1276" s="157"/>
      <c r="D1276" s="157"/>
      <c r="E1276" s="237"/>
      <c r="F1276" s="237"/>
      <c r="G1276" s="237"/>
      <c r="H1276" s="238"/>
      <c r="I1276" s="138"/>
      <c r="J1276" s="138"/>
    </row>
    <row r="1277" spans="1:10" ht="23.25">
      <c r="A1277" s="164"/>
      <c r="B1277" s="135"/>
      <c r="C1277" s="157"/>
      <c r="D1277" s="157"/>
      <c r="E1277" s="237"/>
      <c r="F1277" s="237"/>
      <c r="G1277" s="237"/>
      <c r="H1277" s="238"/>
      <c r="I1277" s="138"/>
      <c r="J1277" s="138"/>
    </row>
    <row r="1278" spans="1:10" ht="23.25">
      <c r="A1278" s="164"/>
      <c r="B1278" s="135"/>
      <c r="C1278" s="157"/>
      <c r="D1278" s="157"/>
      <c r="E1278" s="237"/>
      <c r="F1278" s="237"/>
      <c r="G1278" s="237"/>
      <c r="H1278" s="238"/>
      <c r="I1278" s="138"/>
      <c r="J1278" s="138"/>
    </row>
    <row r="1279" spans="1:10" ht="23.25">
      <c r="A1279" s="164"/>
      <c r="B1279" s="135"/>
      <c r="C1279" s="157"/>
      <c r="D1279" s="157"/>
      <c r="E1279" s="237"/>
      <c r="F1279" s="237"/>
      <c r="G1279" s="237"/>
      <c r="H1279" s="238"/>
      <c r="I1279" s="138"/>
      <c r="J1279" s="138"/>
    </row>
    <row r="1280" spans="1:10" ht="23.25">
      <c r="A1280" s="164"/>
      <c r="B1280" s="135"/>
      <c r="C1280" s="157"/>
      <c r="D1280" s="157"/>
      <c r="E1280" s="237"/>
      <c r="F1280" s="237"/>
      <c r="G1280" s="237"/>
      <c r="H1280" s="238"/>
      <c r="I1280" s="138"/>
      <c r="J1280" s="138"/>
    </row>
    <row r="1281" spans="1:10" ht="23.25">
      <c r="A1281" s="164"/>
      <c r="B1281" s="135"/>
      <c r="C1281" s="157"/>
      <c r="D1281" s="157"/>
      <c r="E1281" s="237"/>
      <c r="F1281" s="237"/>
      <c r="G1281" s="237"/>
      <c r="H1281" s="238"/>
      <c r="I1281" s="138"/>
      <c r="J1281" s="138"/>
    </row>
    <row r="1282" spans="1:10" ht="23.25">
      <c r="A1282" s="164"/>
      <c r="B1282" s="135"/>
      <c r="C1282" s="157"/>
      <c r="D1282" s="157"/>
      <c r="E1282" s="237"/>
      <c r="F1282" s="237"/>
      <c r="G1282" s="237"/>
      <c r="H1282" s="238"/>
      <c r="I1282" s="138"/>
      <c r="J1282" s="138"/>
    </row>
    <row r="1283" spans="1:10" ht="23.25">
      <c r="A1283" s="164"/>
      <c r="B1283" s="135"/>
      <c r="C1283" s="157"/>
      <c r="D1283" s="157"/>
      <c r="E1283" s="237"/>
      <c r="F1283" s="237"/>
      <c r="G1283" s="237"/>
      <c r="H1283" s="238"/>
      <c r="I1283" s="138"/>
      <c r="J1283" s="138"/>
    </row>
    <row r="1284" spans="1:10" ht="23.25">
      <c r="A1284" s="164"/>
      <c r="B1284" s="135"/>
      <c r="C1284" s="157"/>
      <c r="D1284" s="157"/>
      <c r="E1284" s="237"/>
      <c r="F1284" s="237"/>
      <c r="G1284" s="237"/>
      <c r="H1284" s="238"/>
      <c r="I1284" s="138"/>
      <c r="J1284" s="138"/>
    </row>
    <row r="1285" spans="1:10" ht="23.25">
      <c r="A1285" s="164"/>
      <c r="B1285" s="135"/>
      <c r="C1285" s="157"/>
      <c r="D1285" s="157"/>
      <c r="E1285" s="237"/>
      <c r="F1285" s="237"/>
      <c r="G1285" s="237"/>
      <c r="H1285" s="238"/>
      <c r="I1285" s="138"/>
      <c r="J1285" s="138"/>
    </row>
    <row r="1286" spans="1:10" ht="23.25">
      <c r="A1286" s="164"/>
      <c r="B1286" s="135"/>
      <c r="C1286" s="157"/>
      <c r="D1286" s="157"/>
      <c r="E1286" s="237"/>
      <c r="F1286" s="237"/>
      <c r="G1286" s="237"/>
      <c r="H1286" s="238"/>
      <c r="I1286" s="138"/>
      <c r="J1286" s="138"/>
    </row>
    <row r="1287" spans="1:10" ht="23.25">
      <c r="A1287" s="164"/>
      <c r="B1287" s="135"/>
      <c r="C1287" s="157"/>
      <c r="D1287" s="157"/>
      <c r="E1287" s="237"/>
      <c r="F1287" s="237"/>
      <c r="G1287" s="237"/>
      <c r="H1287" s="238"/>
      <c r="I1287" s="138"/>
      <c r="J1287" s="138"/>
    </row>
    <row r="1288" spans="1:10" ht="23.25">
      <c r="A1288" s="164"/>
      <c r="B1288" s="135"/>
      <c r="C1288" s="157"/>
      <c r="D1288" s="157"/>
      <c r="E1288" s="237"/>
      <c r="F1288" s="237"/>
      <c r="G1288" s="237"/>
      <c r="H1288" s="238"/>
      <c r="I1288" s="138"/>
      <c r="J1288" s="138"/>
    </row>
    <row r="1289" spans="1:10" ht="23.25">
      <c r="A1289" s="164"/>
      <c r="B1289" s="135"/>
      <c r="C1289" s="157"/>
      <c r="D1289" s="157"/>
      <c r="E1289" s="237"/>
      <c r="F1289" s="237"/>
      <c r="G1289" s="237"/>
      <c r="H1289" s="238"/>
      <c r="I1289" s="138"/>
      <c r="J1289" s="138"/>
    </row>
    <row r="1290" spans="1:10" ht="23.25">
      <c r="A1290" s="164"/>
      <c r="B1290" s="135"/>
      <c r="C1290" s="157"/>
      <c r="D1290" s="157"/>
      <c r="E1290" s="237"/>
      <c r="F1290" s="237"/>
      <c r="G1290" s="237"/>
      <c r="H1290" s="238"/>
      <c r="I1290" s="138"/>
      <c r="J1290" s="138"/>
    </row>
    <row r="1291" spans="1:10" ht="23.25">
      <c r="A1291" s="164"/>
      <c r="B1291" s="135"/>
      <c r="C1291" s="157"/>
      <c r="D1291" s="157"/>
      <c r="E1291" s="237"/>
      <c r="F1291" s="237"/>
      <c r="G1291" s="237"/>
      <c r="H1291" s="238"/>
      <c r="I1291" s="138"/>
      <c r="J1291" s="138"/>
    </row>
    <row r="1292" spans="1:10" ht="23.25">
      <c r="A1292" s="164"/>
      <c r="B1292" s="135"/>
      <c r="C1292" s="157"/>
      <c r="D1292" s="157"/>
      <c r="E1292" s="237"/>
      <c r="F1292" s="237"/>
      <c r="G1292" s="237"/>
      <c r="H1292" s="238"/>
      <c r="I1292" s="138"/>
      <c r="J1292" s="138"/>
    </row>
    <row r="1293" spans="1:10" ht="23.25">
      <c r="A1293" s="164"/>
      <c r="B1293" s="135"/>
      <c r="C1293" s="157"/>
      <c r="D1293" s="157"/>
      <c r="E1293" s="237"/>
      <c r="F1293" s="237"/>
      <c r="G1293" s="237"/>
      <c r="H1293" s="238"/>
      <c r="I1293" s="138"/>
      <c r="J1293" s="138"/>
    </row>
    <row r="1294" spans="1:10" ht="23.25">
      <c r="A1294" s="164"/>
      <c r="B1294" s="135"/>
      <c r="C1294" s="157"/>
      <c r="D1294" s="157"/>
      <c r="E1294" s="237"/>
      <c r="F1294" s="237"/>
      <c r="G1294" s="237"/>
      <c r="H1294" s="238"/>
      <c r="I1294" s="138"/>
      <c r="J1294" s="138"/>
    </row>
    <row r="1295" spans="1:10" ht="23.25">
      <c r="A1295" s="164"/>
      <c r="B1295" s="135"/>
      <c r="C1295" s="157"/>
      <c r="D1295" s="157"/>
      <c r="E1295" s="237"/>
      <c r="F1295" s="237"/>
      <c r="G1295" s="237"/>
      <c r="H1295" s="238"/>
      <c r="I1295" s="138"/>
      <c r="J1295" s="138"/>
    </row>
    <row r="1296" spans="1:10" ht="23.25">
      <c r="A1296" s="164"/>
      <c r="B1296" s="135"/>
      <c r="C1296" s="157"/>
      <c r="D1296" s="157"/>
      <c r="E1296" s="237"/>
      <c r="F1296" s="237"/>
      <c r="G1296" s="237"/>
      <c r="H1296" s="238"/>
      <c r="I1296" s="138"/>
      <c r="J1296" s="138"/>
    </row>
    <row r="1297" spans="1:10" ht="23.25">
      <c r="A1297" s="164"/>
      <c r="B1297" s="135"/>
      <c r="C1297" s="157"/>
      <c r="D1297" s="157"/>
      <c r="E1297" s="237"/>
      <c r="F1297" s="237"/>
      <c r="G1297" s="237"/>
      <c r="H1297" s="238"/>
      <c r="I1297" s="138"/>
      <c r="J1297" s="138"/>
    </row>
    <row r="1298" spans="1:10" ht="23.25">
      <c r="A1298" s="164"/>
      <c r="B1298" s="135"/>
      <c r="C1298" s="157"/>
      <c r="D1298" s="157"/>
      <c r="E1298" s="237"/>
      <c r="F1298" s="237"/>
      <c r="G1298" s="237"/>
      <c r="H1298" s="238"/>
      <c r="I1298" s="138"/>
      <c r="J1298" s="138"/>
    </row>
    <row r="1299" spans="1:10" ht="23.25">
      <c r="A1299" s="164"/>
      <c r="B1299" s="135"/>
      <c r="C1299" s="157"/>
      <c r="D1299" s="157"/>
      <c r="E1299" s="237"/>
      <c r="F1299" s="237"/>
      <c r="G1299" s="237"/>
      <c r="H1299" s="238"/>
      <c r="I1299" s="138"/>
      <c r="J1299" s="138"/>
    </row>
    <row r="1300" spans="1:10" ht="23.25">
      <c r="A1300" s="164"/>
      <c r="B1300" s="135"/>
      <c r="C1300" s="157"/>
      <c r="D1300" s="157"/>
      <c r="E1300" s="237"/>
      <c r="F1300" s="237"/>
      <c r="G1300" s="237"/>
      <c r="H1300" s="238"/>
      <c r="I1300" s="138"/>
      <c r="J1300" s="138"/>
    </row>
    <row r="1301" spans="1:10" ht="23.25">
      <c r="A1301" s="164"/>
      <c r="B1301" s="135"/>
      <c r="C1301" s="157"/>
      <c r="D1301" s="157"/>
      <c r="E1301" s="237"/>
      <c r="F1301" s="237"/>
      <c r="G1301" s="237"/>
      <c r="H1301" s="238"/>
      <c r="I1301" s="138"/>
      <c r="J1301" s="138"/>
    </row>
    <row r="1302" spans="1:10" ht="23.25">
      <c r="A1302" s="164"/>
      <c r="B1302" s="135"/>
      <c r="C1302" s="157"/>
      <c r="D1302" s="157"/>
      <c r="E1302" s="237"/>
      <c r="F1302" s="237"/>
      <c r="G1302" s="237"/>
      <c r="H1302" s="238"/>
      <c r="I1302" s="138"/>
      <c r="J1302" s="138"/>
    </row>
    <row r="1303" spans="1:10" ht="23.25">
      <c r="A1303" s="164"/>
      <c r="B1303" s="135"/>
      <c r="C1303" s="157"/>
      <c r="D1303" s="157"/>
      <c r="E1303" s="237"/>
      <c r="F1303" s="237"/>
      <c r="G1303" s="237"/>
      <c r="H1303" s="238"/>
      <c r="I1303" s="138"/>
      <c r="J1303" s="138"/>
    </row>
    <row r="1304" spans="1:10" ht="23.25">
      <c r="A1304" s="164"/>
      <c r="B1304" s="135"/>
      <c r="C1304" s="157"/>
      <c r="D1304" s="157"/>
      <c r="E1304" s="237"/>
      <c r="F1304" s="237"/>
      <c r="G1304" s="237"/>
      <c r="H1304" s="238"/>
      <c r="I1304" s="138"/>
      <c r="J1304" s="138"/>
    </row>
    <row r="1305" spans="1:10" ht="23.25">
      <c r="A1305" s="164"/>
      <c r="B1305" s="135"/>
      <c r="C1305" s="157"/>
      <c r="D1305" s="157"/>
      <c r="E1305" s="237"/>
      <c r="F1305" s="237"/>
      <c r="G1305" s="237"/>
      <c r="H1305" s="238"/>
      <c r="I1305" s="138"/>
      <c r="J1305" s="138"/>
    </row>
    <row r="1306" spans="1:10" ht="23.25">
      <c r="A1306" s="164"/>
      <c r="B1306" s="135"/>
      <c r="C1306" s="157"/>
      <c r="D1306" s="157"/>
      <c r="E1306" s="237"/>
      <c r="F1306" s="237"/>
      <c r="G1306" s="237"/>
      <c r="H1306" s="238"/>
      <c r="I1306" s="138"/>
      <c r="J1306" s="138"/>
    </row>
    <row r="1307" spans="1:10" ht="23.25">
      <c r="A1307" s="164"/>
      <c r="B1307" s="135"/>
      <c r="C1307" s="157"/>
      <c r="D1307" s="157"/>
      <c r="E1307" s="237"/>
      <c r="F1307" s="237"/>
      <c r="G1307" s="237"/>
      <c r="H1307" s="238"/>
      <c r="I1307" s="138"/>
      <c r="J1307" s="138"/>
    </row>
    <row r="1308" spans="1:10" ht="23.25">
      <c r="A1308" s="164"/>
      <c r="B1308" s="135"/>
      <c r="C1308" s="157"/>
      <c r="D1308" s="157"/>
      <c r="E1308" s="237"/>
      <c r="F1308" s="237"/>
      <c r="G1308" s="237"/>
      <c r="H1308" s="238"/>
      <c r="I1308" s="138"/>
      <c r="J1308" s="138"/>
    </row>
    <row r="1309" spans="1:10" ht="23.25">
      <c r="A1309" s="164"/>
      <c r="B1309" s="135"/>
      <c r="C1309" s="157"/>
      <c r="D1309" s="157"/>
      <c r="E1309" s="237"/>
      <c r="F1309" s="237"/>
      <c r="G1309" s="237"/>
      <c r="H1309" s="238"/>
      <c r="I1309" s="138"/>
      <c r="J1309" s="138"/>
    </row>
    <row r="1310" spans="1:10" ht="23.25">
      <c r="A1310" s="164"/>
      <c r="B1310" s="135"/>
      <c r="C1310" s="157"/>
      <c r="D1310" s="157"/>
      <c r="E1310" s="237"/>
      <c r="F1310" s="237"/>
      <c r="G1310" s="237"/>
      <c r="H1310" s="238"/>
      <c r="I1310" s="138"/>
      <c r="J1310" s="138"/>
    </row>
    <row r="1311" spans="1:10" ht="23.25">
      <c r="A1311" s="164"/>
      <c r="B1311" s="135"/>
      <c r="C1311" s="157"/>
      <c r="D1311" s="157"/>
      <c r="E1311" s="237"/>
      <c r="F1311" s="237"/>
      <c r="G1311" s="237"/>
      <c r="H1311" s="238"/>
      <c r="I1311" s="138"/>
      <c r="J1311" s="138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404"/>
  <sheetViews>
    <sheetView zoomScale="75" zoomScaleNormal="75" zoomScalePageLayoutView="0" workbookViewId="0" topLeftCell="A321">
      <selection activeCell="I307" sqref="I307:I342"/>
    </sheetView>
  </sheetViews>
  <sheetFormatPr defaultColWidth="8.88671875" defaultRowHeight="19.5"/>
  <cols>
    <col min="1" max="1" width="4.10546875" style="1" customWidth="1"/>
    <col min="2" max="2" width="6.21484375" style="2" customWidth="1"/>
    <col min="3" max="3" width="9.77734375" style="88" customWidth="1"/>
    <col min="4" max="7" width="9.77734375" style="66" customWidth="1"/>
    <col min="8" max="8" width="9.77734375" style="1" customWidth="1"/>
    <col min="9" max="9" width="9.77734375" style="2" customWidth="1"/>
    <col min="10" max="12" width="9.77734375" style="66" customWidth="1"/>
    <col min="13" max="13" width="8.6640625" style="1" customWidth="1"/>
    <col min="14" max="14" width="10.6640625" style="1" customWidth="1"/>
    <col min="15" max="15" width="9.99609375" style="1" customWidth="1"/>
    <col min="16" max="29" width="14.4453125" style="1" customWidth="1"/>
    <col min="30" max="30" width="8.88671875" style="1" customWidth="1"/>
    <col min="31" max="31" width="9.3359375" style="1" customWidth="1"/>
    <col min="32" max="32" width="10.5546875" style="1" customWidth="1"/>
    <col min="33" max="33" width="9.77734375" style="1" customWidth="1"/>
    <col min="34" max="36" width="9.3359375" style="1" customWidth="1"/>
    <col min="37" max="37" width="9.5546875" style="1" customWidth="1"/>
    <col min="38" max="38" width="9.77734375" style="1" customWidth="1"/>
    <col min="39" max="16384" width="8.88671875" style="1" customWidth="1"/>
  </cols>
  <sheetData>
    <row r="1" spans="1:15" ht="24">
      <c r="A1" s="9"/>
      <c r="B1" s="8"/>
      <c r="M1" s="9"/>
      <c r="N1" s="9"/>
      <c r="O1" s="9"/>
    </row>
    <row r="2" spans="1:29" ht="29.25">
      <c r="A2" s="9"/>
      <c r="B2" s="8"/>
      <c r="C2" s="258" t="s">
        <v>0</v>
      </c>
      <c r="D2" s="258"/>
      <c r="E2" s="258"/>
      <c r="F2" s="258"/>
      <c r="G2" s="258"/>
      <c r="H2" s="258"/>
      <c r="I2" s="258"/>
      <c r="J2" s="258"/>
      <c r="K2" s="117"/>
      <c r="L2" s="117"/>
      <c r="M2" s="65"/>
      <c r="N2" s="65"/>
      <c r="O2" s="6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5" ht="24">
      <c r="A3" s="9"/>
      <c r="B3" s="8"/>
      <c r="C3" s="88" t="s">
        <v>142</v>
      </c>
      <c r="H3" s="1" t="s">
        <v>1</v>
      </c>
      <c r="M3" s="9"/>
      <c r="N3" s="9"/>
      <c r="O3" s="9"/>
    </row>
    <row r="4" spans="1:15" ht="24">
      <c r="A4" s="9"/>
      <c r="B4" s="8"/>
      <c r="C4" s="88" t="s">
        <v>146</v>
      </c>
      <c r="H4" s="1" t="s">
        <v>2</v>
      </c>
      <c r="M4" s="9"/>
      <c r="N4" s="9"/>
      <c r="O4" s="9"/>
    </row>
    <row r="5" spans="1:15" ht="27.75" thickBot="1">
      <c r="A5" s="9"/>
      <c r="B5" s="8"/>
      <c r="C5" s="88" t="s">
        <v>143</v>
      </c>
      <c r="H5" s="1" t="s">
        <v>3</v>
      </c>
      <c r="M5" s="9"/>
      <c r="N5" s="9"/>
      <c r="O5" s="9"/>
    </row>
    <row r="6" spans="1:29" ht="120">
      <c r="A6" s="9"/>
      <c r="B6" s="8"/>
      <c r="C6" s="103" t="s">
        <v>4</v>
      </c>
      <c r="D6" s="71" t="s">
        <v>5</v>
      </c>
      <c r="E6" s="116" t="s">
        <v>6</v>
      </c>
      <c r="F6" s="114"/>
      <c r="G6" s="101" t="s">
        <v>7</v>
      </c>
      <c r="H6" s="4" t="s">
        <v>8</v>
      </c>
      <c r="I6" s="5" t="s">
        <v>9</v>
      </c>
      <c r="J6" s="77"/>
      <c r="K6" s="77"/>
      <c r="L6" s="7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72">
      <c r="A7" s="9"/>
      <c r="B7" s="8"/>
      <c r="C7" s="104"/>
      <c r="D7" s="72" t="s">
        <v>10</v>
      </c>
      <c r="E7" s="72" t="s">
        <v>11</v>
      </c>
      <c r="F7" s="72" t="s">
        <v>12</v>
      </c>
      <c r="G7" s="102" t="s">
        <v>13</v>
      </c>
      <c r="H7" s="6" t="s">
        <v>14</v>
      </c>
      <c r="I7" s="107"/>
      <c r="J7" s="11"/>
      <c r="K7" s="11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51" ht="24">
      <c r="A8" s="9"/>
      <c r="B8" s="8"/>
      <c r="C8" s="105" t="s">
        <v>15</v>
      </c>
      <c r="D8" s="73" t="s">
        <v>16</v>
      </c>
      <c r="E8" s="73" t="s">
        <v>17</v>
      </c>
      <c r="F8" s="73" t="s">
        <v>18</v>
      </c>
      <c r="G8" s="73" t="s">
        <v>19</v>
      </c>
      <c r="H8" s="61" t="s">
        <v>20</v>
      </c>
      <c r="I8" s="62" t="s">
        <v>21</v>
      </c>
      <c r="J8" s="78"/>
      <c r="K8" s="78"/>
      <c r="L8" s="78"/>
      <c r="M8" s="10"/>
      <c r="N8" s="10"/>
      <c r="O8" s="10"/>
      <c r="P8" s="10"/>
      <c r="Q8" s="10"/>
      <c r="R8" s="257">
        <v>1999</v>
      </c>
      <c r="S8" s="257"/>
      <c r="T8" s="10"/>
      <c r="U8" s="10"/>
      <c r="V8" s="10"/>
      <c r="W8" s="10"/>
      <c r="X8" s="10"/>
      <c r="Y8" s="10"/>
      <c r="Z8" s="10"/>
      <c r="AA8" s="10"/>
      <c r="AB8" s="10"/>
      <c r="AC8" s="10"/>
      <c r="AE8" s="3">
        <v>96</v>
      </c>
      <c r="AF8" s="3"/>
      <c r="AG8" s="7">
        <v>97</v>
      </c>
      <c r="AH8" s="3"/>
      <c r="AI8" s="3"/>
      <c r="AJ8" s="3"/>
      <c r="AK8" s="3"/>
      <c r="AL8" s="3"/>
      <c r="AM8" s="7"/>
      <c r="AO8" s="7"/>
      <c r="AQ8" s="7"/>
      <c r="AS8" s="7"/>
      <c r="AU8" s="7"/>
      <c r="AW8" s="7"/>
      <c r="AY8" s="7"/>
    </row>
    <row r="9" spans="1:17" s="13" customFormat="1" ht="24">
      <c r="A9" s="14" t="s">
        <v>22</v>
      </c>
      <c r="B9" s="17">
        <v>1</v>
      </c>
      <c r="C9" s="186">
        <v>39192</v>
      </c>
      <c r="D9" s="63">
        <v>160.72</v>
      </c>
      <c r="E9" s="63">
        <v>3.181</v>
      </c>
      <c r="F9" s="64">
        <f aca="true" t="shared" si="0" ref="F9:F14">+E9*0.0864</f>
        <v>0.27483840000000004</v>
      </c>
      <c r="G9" s="11">
        <f>+AVERAGE(J9:L9)</f>
        <v>10.474193333333334</v>
      </c>
      <c r="H9" s="64">
        <f>+F9*G9</f>
        <v>2.8787105370240007</v>
      </c>
      <c r="I9" s="91" t="s">
        <v>44</v>
      </c>
      <c r="J9" s="16">
        <v>14.36575</v>
      </c>
      <c r="K9" s="16">
        <v>15.79727</v>
      </c>
      <c r="L9" s="16">
        <v>1.25956</v>
      </c>
      <c r="M9" s="15"/>
      <c r="N9" s="15"/>
      <c r="O9" s="16"/>
      <c r="P9" s="16"/>
      <c r="Q9" s="16"/>
    </row>
    <row r="10" spans="1:17" s="13" customFormat="1" ht="24">
      <c r="A10" s="14"/>
      <c r="B10" s="17">
        <f>+B9+1</f>
        <v>2</v>
      </c>
      <c r="C10" s="186">
        <v>39206</v>
      </c>
      <c r="D10" s="16">
        <v>160.72</v>
      </c>
      <c r="E10" s="16">
        <v>3.707</v>
      </c>
      <c r="F10" s="64">
        <f t="shared" si="0"/>
        <v>0.3202848</v>
      </c>
      <c r="G10" s="11">
        <f>+AVERAGE(J10:L10)</f>
        <v>22.108</v>
      </c>
      <c r="H10" s="64">
        <f>+F10*G10</f>
        <v>7.0808563584</v>
      </c>
      <c r="I10" s="92" t="s">
        <v>45</v>
      </c>
      <c r="J10" s="16">
        <v>24.314</v>
      </c>
      <c r="K10" s="16">
        <v>24.075</v>
      </c>
      <c r="L10" s="16">
        <v>17.935</v>
      </c>
      <c r="M10" s="15"/>
      <c r="N10" s="15"/>
      <c r="O10" s="14"/>
      <c r="P10" s="14"/>
      <c r="Q10" s="14"/>
    </row>
    <row r="11" spans="2:29" ht="24">
      <c r="B11" s="17">
        <f aca="true" t="shared" si="1" ref="B11:B27">+B10+1</f>
        <v>3</v>
      </c>
      <c r="C11" s="187">
        <v>39217</v>
      </c>
      <c r="D11" s="66">
        <v>164.01</v>
      </c>
      <c r="E11" s="66">
        <v>387.094</v>
      </c>
      <c r="F11" s="60">
        <f t="shared" si="0"/>
        <v>33.4449216</v>
      </c>
      <c r="G11" s="11">
        <f aca="true" t="shared" si="2" ref="G11:G19">+AVERAGE(J11:L11)</f>
        <v>1016.6576666666666</v>
      </c>
      <c r="H11" s="60">
        <f aca="true" t="shared" si="3" ref="H11:H19">+F11*G11</f>
        <v>34002.0359557056</v>
      </c>
      <c r="I11" s="93" t="s">
        <v>46</v>
      </c>
      <c r="J11" s="16">
        <v>854.827</v>
      </c>
      <c r="K11" s="16">
        <v>771.849</v>
      </c>
      <c r="L11" s="16">
        <v>1423.297</v>
      </c>
      <c r="M11" s="12"/>
      <c r="N11" s="1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24">
      <c r="B12" s="17">
        <f t="shared" si="1"/>
        <v>4</v>
      </c>
      <c r="C12" s="187">
        <v>39226</v>
      </c>
      <c r="D12" s="66">
        <v>161.49</v>
      </c>
      <c r="E12" s="66">
        <v>42.518</v>
      </c>
      <c r="F12" s="60">
        <f t="shared" si="0"/>
        <v>3.6735552000000005</v>
      </c>
      <c r="G12" s="11">
        <f t="shared" si="2"/>
        <v>62.62133333333333</v>
      </c>
      <c r="H12" s="60">
        <f t="shared" si="3"/>
        <v>230.04292469760003</v>
      </c>
      <c r="I12" s="93" t="s">
        <v>47</v>
      </c>
      <c r="J12" s="11">
        <v>79.983</v>
      </c>
      <c r="K12" s="11">
        <v>43.935</v>
      </c>
      <c r="L12" s="11">
        <v>63.946</v>
      </c>
      <c r="M12" s="12"/>
      <c r="N12" s="1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24">
      <c r="B13" s="17">
        <f t="shared" si="1"/>
        <v>5</v>
      </c>
      <c r="C13" s="187">
        <v>39238</v>
      </c>
      <c r="D13" s="66">
        <v>161.14</v>
      </c>
      <c r="E13" s="66">
        <v>22.389</v>
      </c>
      <c r="F13" s="60">
        <f t="shared" si="0"/>
        <v>1.9344096</v>
      </c>
      <c r="G13" s="11">
        <f t="shared" si="2"/>
        <v>69.249</v>
      </c>
      <c r="H13" s="60">
        <f t="shared" si="3"/>
        <v>133.9559303904</v>
      </c>
      <c r="I13" s="94" t="s">
        <v>48</v>
      </c>
      <c r="J13" s="11">
        <v>59.384</v>
      </c>
      <c r="K13" s="11">
        <v>69.732</v>
      </c>
      <c r="L13" s="11">
        <v>78.631</v>
      </c>
      <c r="M13" s="12"/>
      <c r="N13" s="1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ht="24">
      <c r="B14" s="17">
        <f t="shared" si="1"/>
        <v>6</v>
      </c>
      <c r="C14" s="187">
        <v>39248</v>
      </c>
      <c r="D14" s="66">
        <v>161.12</v>
      </c>
      <c r="E14" s="66">
        <v>22.474</v>
      </c>
      <c r="F14" s="60">
        <f t="shared" si="0"/>
        <v>1.9417536000000002</v>
      </c>
      <c r="G14" s="11">
        <f t="shared" si="2"/>
        <v>92.10333333333334</v>
      </c>
      <c r="H14" s="60">
        <f t="shared" si="3"/>
        <v>178.84197907200002</v>
      </c>
      <c r="I14" s="94" t="s">
        <v>49</v>
      </c>
      <c r="J14" s="11">
        <v>88.118</v>
      </c>
      <c r="K14" s="11">
        <v>91.898</v>
      </c>
      <c r="L14" s="11">
        <v>96.294</v>
      </c>
      <c r="M14" s="12"/>
      <c r="N14" s="1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ht="24">
      <c r="B15" s="17">
        <f t="shared" si="1"/>
        <v>7</v>
      </c>
      <c r="C15" s="187">
        <v>39259</v>
      </c>
      <c r="D15" s="66">
        <v>161.04</v>
      </c>
      <c r="E15" s="66">
        <v>20.751</v>
      </c>
      <c r="F15" s="60">
        <f aca="true" t="shared" si="4" ref="F15:F104">+E15*0.0864</f>
        <v>1.7928864000000002</v>
      </c>
      <c r="G15" s="11">
        <f t="shared" si="2"/>
        <v>257.76933333333335</v>
      </c>
      <c r="H15" s="60">
        <f t="shared" si="3"/>
        <v>462.1511320704001</v>
      </c>
      <c r="I15" s="94" t="s">
        <v>50</v>
      </c>
      <c r="J15" s="11">
        <v>264.398</v>
      </c>
      <c r="K15" s="11">
        <v>253.909</v>
      </c>
      <c r="L15" s="11">
        <v>255.001</v>
      </c>
      <c r="M15" s="12"/>
      <c r="N15" s="1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ht="24">
      <c r="B16" s="17">
        <f t="shared" si="1"/>
        <v>8</v>
      </c>
      <c r="C16" s="187">
        <v>39267</v>
      </c>
      <c r="D16" s="66">
        <v>161.25</v>
      </c>
      <c r="E16" s="66">
        <v>26.557</v>
      </c>
      <c r="F16" s="60">
        <f t="shared" si="4"/>
        <v>2.2945248</v>
      </c>
      <c r="G16" s="11">
        <f t="shared" si="2"/>
        <v>67.20299999999999</v>
      </c>
      <c r="H16" s="60">
        <f t="shared" si="3"/>
        <v>154.19895013439998</v>
      </c>
      <c r="I16" s="94" t="s">
        <v>51</v>
      </c>
      <c r="J16" s="11">
        <v>50.872</v>
      </c>
      <c r="K16" s="11">
        <v>84.068</v>
      </c>
      <c r="L16" s="11">
        <v>66.669</v>
      </c>
      <c r="M16" s="12"/>
      <c r="N16" s="12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ht="24">
      <c r="B17" s="17">
        <f t="shared" si="1"/>
        <v>9</v>
      </c>
      <c r="C17" s="187">
        <v>39280</v>
      </c>
      <c r="D17" s="66">
        <v>160.94</v>
      </c>
      <c r="E17" s="66">
        <v>17.217</v>
      </c>
      <c r="F17" s="60">
        <f t="shared" si="4"/>
        <v>1.4875488</v>
      </c>
      <c r="G17" s="11">
        <f t="shared" si="2"/>
        <v>92.99366666666667</v>
      </c>
      <c r="H17" s="60">
        <f t="shared" si="3"/>
        <v>138.3326172576</v>
      </c>
      <c r="I17" s="94" t="s">
        <v>52</v>
      </c>
      <c r="J17" s="11">
        <v>127.669</v>
      </c>
      <c r="K17" s="11">
        <v>62.386</v>
      </c>
      <c r="L17" s="11">
        <v>88.926</v>
      </c>
      <c r="M17" s="12"/>
      <c r="N17" s="1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ht="24">
      <c r="B18" s="17">
        <f t="shared" si="1"/>
        <v>10</v>
      </c>
      <c r="C18" s="187">
        <v>39287</v>
      </c>
      <c r="D18" s="66">
        <v>162.01</v>
      </c>
      <c r="E18" s="66">
        <v>82.856</v>
      </c>
      <c r="F18" s="60">
        <f t="shared" si="4"/>
        <v>7.1587584</v>
      </c>
      <c r="G18" s="11">
        <f t="shared" si="2"/>
        <v>724.139</v>
      </c>
      <c r="H18" s="60">
        <f t="shared" si="3"/>
        <v>5183.9361490176</v>
      </c>
      <c r="I18" s="94" t="s">
        <v>53</v>
      </c>
      <c r="J18" s="11">
        <v>755.854</v>
      </c>
      <c r="K18" s="11">
        <v>666.563</v>
      </c>
      <c r="L18" s="11">
        <v>750</v>
      </c>
      <c r="M18" s="12"/>
      <c r="N18" s="12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ht="24">
      <c r="B19" s="17">
        <f t="shared" si="1"/>
        <v>11</v>
      </c>
      <c r="C19" s="187">
        <v>39297</v>
      </c>
      <c r="D19" s="66">
        <v>161.37</v>
      </c>
      <c r="E19" s="66">
        <v>48.556</v>
      </c>
      <c r="F19" s="60">
        <f t="shared" si="4"/>
        <v>4.1952384</v>
      </c>
      <c r="G19" s="11">
        <f t="shared" si="2"/>
        <v>165.64766666666668</v>
      </c>
      <c r="H19" s="60">
        <f t="shared" si="3"/>
        <v>694.9314520704</v>
      </c>
      <c r="I19" s="94" t="s">
        <v>54</v>
      </c>
      <c r="J19" s="11">
        <v>198.12</v>
      </c>
      <c r="K19" s="11">
        <v>162.008</v>
      </c>
      <c r="L19" s="11">
        <v>136.815</v>
      </c>
      <c r="M19" s="12"/>
      <c r="N19" s="1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24">
      <c r="B20" s="17">
        <f t="shared" si="1"/>
        <v>12</v>
      </c>
      <c r="C20" s="187">
        <v>39310</v>
      </c>
      <c r="D20" s="66">
        <v>161.12</v>
      </c>
      <c r="E20" s="66">
        <v>31.632</v>
      </c>
      <c r="F20" s="60">
        <f t="shared" si="4"/>
        <v>2.7330048000000002</v>
      </c>
      <c r="G20" s="11">
        <f aca="true" t="shared" si="5" ref="G20:G27">+AVERAGE(J20:L20)</f>
        <v>84.43133333333333</v>
      </c>
      <c r="H20" s="60">
        <f aca="true" t="shared" si="6" ref="H20:H27">+F20*G20</f>
        <v>230.7512392704</v>
      </c>
      <c r="I20" s="94" t="s">
        <v>55</v>
      </c>
      <c r="J20" s="11">
        <v>73.498</v>
      </c>
      <c r="K20" s="11">
        <v>81.5</v>
      </c>
      <c r="L20" s="11">
        <v>98.296</v>
      </c>
      <c r="M20" s="12"/>
      <c r="N20" s="1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24">
      <c r="B21" s="17">
        <f t="shared" si="1"/>
        <v>13</v>
      </c>
      <c r="C21" s="187">
        <v>39318</v>
      </c>
      <c r="D21" s="66">
        <v>161.24</v>
      </c>
      <c r="E21" s="66">
        <v>36.698</v>
      </c>
      <c r="F21" s="60">
        <f t="shared" si="4"/>
        <v>3.1707072000000003</v>
      </c>
      <c r="G21" s="11">
        <f t="shared" si="5"/>
        <v>94.46733333333334</v>
      </c>
      <c r="H21" s="60">
        <f t="shared" si="6"/>
        <v>299.52825396480006</v>
      </c>
      <c r="I21" s="94" t="s">
        <v>56</v>
      </c>
      <c r="J21" s="11">
        <v>89.273</v>
      </c>
      <c r="K21" s="11">
        <v>101.676</v>
      </c>
      <c r="L21" s="11">
        <v>92.453</v>
      </c>
      <c r="M21" s="12"/>
      <c r="N21" s="1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ht="24">
      <c r="B22" s="17">
        <f t="shared" si="1"/>
        <v>14</v>
      </c>
      <c r="C22" s="187">
        <v>39329</v>
      </c>
      <c r="D22" s="66">
        <v>162.425</v>
      </c>
      <c r="E22" s="66">
        <v>146.498</v>
      </c>
      <c r="F22" s="60">
        <f t="shared" si="4"/>
        <v>12.657427199999999</v>
      </c>
      <c r="G22" s="11">
        <f t="shared" si="5"/>
        <v>260.089</v>
      </c>
      <c r="H22" s="60">
        <f t="shared" si="6"/>
        <v>3292.0575830208</v>
      </c>
      <c r="I22" s="94" t="s">
        <v>57</v>
      </c>
      <c r="J22" s="11">
        <v>242.417</v>
      </c>
      <c r="K22" s="11">
        <v>260.469</v>
      </c>
      <c r="L22" s="11">
        <v>277.381</v>
      </c>
      <c r="M22" s="12"/>
      <c r="N22" s="1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24">
      <c r="B23" s="17">
        <f t="shared" si="1"/>
        <v>15</v>
      </c>
      <c r="C23" s="187">
        <v>39343</v>
      </c>
      <c r="D23" s="66">
        <v>161.73</v>
      </c>
      <c r="E23" s="66">
        <v>73.784</v>
      </c>
      <c r="F23" s="60">
        <f t="shared" si="4"/>
        <v>6.374937600000001</v>
      </c>
      <c r="G23" s="11">
        <f t="shared" si="5"/>
        <v>117.03433333333334</v>
      </c>
      <c r="H23" s="60">
        <f t="shared" si="6"/>
        <v>746.0865720576002</v>
      </c>
      <c r="I23" s="94" t="s">
        <v>58</v>
      </c>
      <c r="J23" s="11">
        <v>100.572</v>
      </c>
      <c r="K23" s="11">
        <v>119.445</v>
      </c>
      <c r="L23" s="11">
        <v>131.086</v>
      </c>
      <c r="M23" s="12"/>
      <c r="N23" s="1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ht="24">
      <c r="B24" s="17">
        <f t="shared" si="1"/>
        <v>16</v>
      </c>
      <c r="C24" s="187">
        <v>39350</v>
      </c>
      <c r="D24" s="66">
        <v>161.765</v>
      </c>
      <c r="E24" s="66">
        <v>74.725</v>
      </c>
      <c r="F24" s="60">
        <f t="shared" si="4"/>
        <v>6.45624</v>
      </c>
      <c r="G24" s="11">
        <f t="shared" si="5"/>
        <v>92.73833333333334</v>
      </c>
      <c r="H24" s="60">
        <f t="shared" si="6"/>
        <v>598.7409372000001</v>
      </c>
      <c r="I24" s="94" t="s">
        <v>59</v>
      </c>
      <c r="J24" s="11">
        <v>100.33</v>
      </c>
      <c r="K24" s="11">
        <v>89.833</v>
      </c>
      <c r="L24" s="11">
        <v>88.052</v>
      </c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ht="24">
      <c r="B25" s="17">
        <f t="shared" si="1"/>
        <v>17</v>
      </c>
      <c r="C25" s="187">
        <v>39358</v>
      </c>
      <c r="D25" s="66">
        <v>161.55</v>
      </c>
      <c r="E25" s="66">
        <v>55.433</v>
      </c>
      <c r="F25" s="60">
        <f t="shared" si="4"/>
        <v>4.7894112</v>
      </c>
      <c r="G25" s="11">
        <f t="shared" si="5"/>
        <v>114.00433333333335</v>
      </c>
      <c r="H25" s="60">
        <f t="shared" si="6"/>
        <v>546.0136309152001</v>
      </c>
      <c r="I25" s="94" t="s">
        <v>60</v>
      </c>
      <c r="J25" s="11">
        <v>90.083</v>
      </c>
      <c r="K25" s="11">
        <v>110.667</v>
      </c>
      <c r="L25" s="11">
        <v>141.263</v>
      </c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ht="24">
      <c r="B26" s="17">
        <f t="shared" si="1"/>
        <v>18</v>
      </c>
      <c r="C26" s="187">
        <v>39372</v>
      </c>
      <c r="D26" s="66">
        <v>161.65</v>
      </c>
      <c r="E26" s="66">
        <v>65.203</v>
      </c>
      <c r="F26" s="60">
        <f t="shared" si="4"/>
        <v>5.6335392</v>
      </c>
      <c r="G26" s="11">
        <f t="shared" si="5"/>
        <v>82.72033333333333</v>
      </c>
      <c r="H26" s="60">
        <f t="shared" si="6"/>
        <v>466.0082404704</v>
      </c>
      <c r="I26" s="94" t="s">
        <v>61</v>
      </c>
      <c r="J26" s="11">
        <v>76.622</v>
      </c>
      <c r="K26" s="11">
        <v>82.723</v>
      </c>
      <c r="L26" s="11">
        <v>88.816</v>
      </c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ht="24.75" thickBot="1">
      <c r="B27" s="67">
        <f t="shared" si="1"/>
        <v>19</v>
      </c>
      <c r="C27" s="188">
        <v>39381</v>
      </c>
      <c r="D27" s="68">
        <v>161.33</v>
      </c>
      <c r="E27" s="68">
        <v>44.496</v>
      </c>
      <c r="F27" s="70">
        <f t="shared" si="4"/>
        <v>3.8444544000000005</v>
      </c>
      <c r="G27" s="68">
        <f t="shared" si="5"/>
        <v>66.37333333333333</v>
      </c>
      <c r="H27" s="70">
        <f t="shared" si="6"/>
        <v>255.16925337600003</v>
      </c>
      <c r="I27" s="95" t="s">
        <v>62</v>
      </c>
      <c r="J27" s="68">
        <v>64.168</v>
      </c>
      <c r="K27" s="68">
        <v>72.217</v>
      </c>
      <c r="L27" s="68">
        <v>62.735</v>
      </c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2:14" ht="24">
      <c r="B28" s="2">
        <v>1</v>
      </c>
      <c r="C28" s="189">
        <v>39560</v>
      </c>
      <c r="D28" s="66">
        <v>160.65</v>
      </c>
      <c r="E28" s="66">
        <v>1.938</v>
      </c>
      <c r="F28" s="60">
        <f t="shared" si="4"/>
        <v>0.16744320000000001</v>
      </c>
      <c r="G28" s="11">
        <f aca="true" t="shared" si="7" ref="G28:G34">+AVERAGE(J28:L28)</f>
        <v>29.936000000000003</v>
      </c>
      <c r="H28" s="60">
        <f aca="true" t="shared" si="8" ref="H28:H34">+F28*G28</f>
        <v>5.012579635200001</v>
      </c>
      <c r="I28" s="96" t="s">
        <v>44</v>
      </c>
      <c r="J28" s="11">
        <v>25.164</v>
      </c>
      <c r="K28" s="11">
        <v>43.599</v>
      </c>
      <c r="L28" s="11">
        <v>21.045</v>
      </c>
      <c r="M28" s="12"/>
      <c r="N28" s="12"/>
    </row>
    <row r="29" spans="2:14" ht="24">
      <c r="B29" s="2">
        <f aca="true" t="shared" si="9" ref="B29:B37">+B28+1</f>
        <v>2</v>
      </c>
      <c r="C29" s="189">
        <v>39575</v>
      </c>
      <c r="D29" s="66">
        <v>160.68</v>
      </c>
      <c r="E29" s="66">
        <v>4.102</v>
      </c>
      <c r="F29" s="60">
        <f t="shared" si="4"/>
        <v>0.35441280000000003</v>
      </c>
      <c r="G29" s="11">
        <f t="shared" si="7"/>
        <v>41.06733333333333</v>
      </c>
      <c r="H29" s="60">
        <f t="shared" si="8"/>
        <v>14.5547885952</v>
      </c>
      <c r="I29" s="97" t="s">
        <v>45</v>
      </c>
      <c r="J29" s="11">
        <v>35.425</v>
      </c>
      <c r="K29" s="11">
        <v>32.475</v>
      </c>
      <c r="L29" s="11">
        <v>55.302</v>
      </c>
      <c r="M29" s="12"/>
      <c r="N29" s="12"/>
    </row>
    <row r="30" spans="2:14" ht="24">
      <c r="B30" s="2">
        <f t="shared" si="9"/>
        <v>3</v>
      </c>
      <c r="C30" s="189">
        <v>39582</v>
      </c>
      <c r="D30" s="66">
        <v>160.71</v>
      </c>
      <c r="E30" s="66">
        <v>4.984</v>
      </c>
      <c r="F30" s="60">
        <f t="shared" si="4"/>
        <v>0.43061760000000004</v>
      </c>
      <c r="G30" s="11">
        <f t="shared" si="7"/>
        <v>59.97833333333333</v>
      </c>
      <c r="H30" s="60">
        <f t="shared" si="8"/>
        <v>25.827725952</v>
      </c>
      <c r="I30" s="97" t="s">
        <v>46</v>
      </c>
      <c r="J30" s="11">
        <v>61.217</v>
      </c>
      <c r="K30" s="11">
        <v>48.301</v>
      </c>
      <c r="L30" s="11">
        <v>70.417</v>
      </c>
      <c r="M30" s="12"/>
      <c r="N30" s="12"/>
    </row>
    <row r="31" spans="2:14" ht="24">
      <c r="B31" s="2">
        <f t="shared" si="9"/>
        <v>4</v>
      </c>
      <c r="C31" s="189">
        <v>39595</v>
      </c>
      <c r="D31" s="66">
        <v>161.13</v>
      </c>
      <c r="E31" s="66">
        <v>25.644</v>
      </c>
      <c r="F31" s="60">
        <f t="shared" si="4"/>
        <v>2.2156416</v>
      </c>
      <c r="G31" s="11">
        <f t="shared" si="7"/>
        <v>204.1963333333333</v>
      </c>
      <c r="H31" s="60">
        <f t="shared" si="8"/>
        <v>452.4258907008</v>
      </c>
      <c r="I31" s="97" t="s">
        <v>47</v>
      </c>
      <c r="J31" s="11">
        <v>184.787</v>
      </c>
      <c r="K31" s="11">
        <v>263.968</v>
      </c>
      <c r="L31" s="11">
        <v>163.834</v>
      </c>
      <c r="M31" s="12"/>
      <c r="N31" s="12"/>
    </row>
    <row r="32" spans="2:14" ht="24">
      <c r="B32" s="2">
        <f t="shared" si="9"/>
        <v>5</v>
      </c>
      <c r="C32" s="189">
        <v>39603</v>
      </c>
      <c r="D32" s="66">
        <v>161.24</v>
      </c>
      <c r="E32" s="66">
        <v>36.854</v>
      </c>
      <c r="F32" s="60">
        <f t="shared" si="4"/>
        <v>3.1841856</v>
      </c>
      <c r="G32" s="11">
        <f t="shared" si="7"/>
        <v>281.46133333333336</v>
      </c>
      <c r="H32" s="60">
        <f t="shared" si="8"/>
        <v>896.2251245568001</v>
      </c>
      <c r="I32" s="2" t="s">
        <v>48</v>
      </c>
      <c r="J32" s="11">
        <v>319.275</v>
      </c>
      <c r="K32" s="11">
        <v>209.65</v>
      </c>
      <c r="L32" s="11">
        <v>315.459</v>
      </c>
      <c r="M32" s="12"/>
      <c r="N32" s="12"/>
    </row>
    <row r="33" spans="2:14" ht="24">
      <c r="B33" s="2">
        <f t="shared" si="9"/>
        <v>6</v>
      </c>
      <c r="C33" s="189">
        <v>39617</v>
      </c>
      <c r="D33" s="66">
        <v>160.76</v>
      </c>
      <c r="E33" s="66">
        <v>6.695</v>
      </c>
      <c r="F33" s="60">
        <f t="shared" si="4"/>
        <v>0.5784480000000001</v>
      </c>
      <c r="G33" s="11">
        <f t="shared" si="7"/>
        <v>31.216333333333335</v>
      </c>
      <c r="H33" s="60">
        <f t="shared" si="8"/>
        <v>18.057025584</v>
      </c>
      <c r="I33" s="2" t="s">
        <v>49</v>
      </c>
      <c r="J33" s="11">
        <v>27.571</v>
      </c>
      <c r="K33" s="11">
        <v>35.415</v>
      </c>
      <c r="L33" s="11">
        <v>30.663</v>
      </c>
      <c r="M33" s="12"/>
      <c r="N33" s="12"/>
    </row>
    <row r="34" spans="2:14" ht="24">
      <c r="B34" s="2">
        <f t="shared" si="9"/>
        <v>7</v>
      </c>
      <c r="C34" s="189">
        <v>39623</v>
      </c>
      <c r="D34" s="66">
        <v>160.56</v>
      </c>
      <c r="E34" s="66">
        <v>2.208</v>
      </c>
      <c r="F34" s="60">
        <f t="shared" si="4"/>
        <v>0.19077120000000003</v>
      </c>
      <c r="G34" s="11">
        <f t="shared" si="7"/>
        <v>13.116333333333335</v>
      </c>
      <c r="H34" s="60">
        <f t="shared" si="8"/>
        <v>2.502218649600001</v>
      </c>
      <c r="I34" s="2" t="s">
        <v>50</v>
      </c>
      <c r="J34" s="11">
        <v>12.467</v>
      </c>
      <c r="K34" s="11">
        <v>9.375</v>
      </c>
      <c r="L34" s="11">
        <v>17.507</v>
      </c>
      <c r="M34" s="12"/>
      <c r="N34" s="12"/>
    </row>
    <row r="35" spans="2:14" ht="24">
      <c r="B35" s="2">
        <f t="shared" si="9"/>
        <v>8</v>
      </c>
      <c r="C35" s="189">
        <v>39632</v>
      </c>
      <c r="D35" s="66">
        <v>160.48</v>
      </c>
      <c r="E35" s="66">
        <v>1.514</v>
      </c>
      <c r="F35" s="60">
        <f t="shared" si="4"/>
        <v>0.1308096</v>
      </c>
      <c r="G35" s="11">
        <f aca="true" t="shared" si="10" ref="G35:G41">+AVERAGE(J35:L35)</f>
        <v>27.5</v>
      </c>
      <c r="H35" s="60">
        <f aca="true" t="shared" si="11" ref="H35:H41">+F35*G35</f>
        <v>3.597264</v>
      </c>
      <c r="I35" s="2" t="s">
        <v>51</v>
      </c>
      <c r="J35" s="11">
        <v>31.018</v>
      </c>
      <c r="K35" s="11">
        <v>28.071</v>
      </c>
      <c r="L35" s="11">
        <v>23.411</v>
      </c>
      <c r="M35" s="12"/>
      <c r="N35" s="12"/>
    </row>
    <row r="36" spans="2:14" ht="24">
      <c r="B36" s="2">
        <f t="shared" si="9"/>
        <v>9</v>
      </c>
      <c r="C36" s="189">
        <v>39645</v>
      </c>
      <c r="D36" s="66">
        <v>160.55</v>
      </c>
      <c r="E36" s="66">
        <v>2.341</v>
      </c>
      <c r="F36" s="60">
        <f t="shared" si="4"/>
        <v>0.20226240000000004</v>
      </c>
      <c r="G36" s="11">
        <f t="shared" si="10"/>
        <v>40.91766666666667</v>
      </c>
      <c r="H36" s="60">
        <f t="shared" si="11"/>
        <v>8.276105462400002</v>
      </c>
      <c r="I36" s="2" t="s">
        <v>52</v>
      </c>
      <c r="J36" s="11">
        <v>39.573</v>
      </c>
      <c r="K36" s="11">
        <v>38.774</v>
      </c>
      <c r="L36" s="11">
        <v>44.406</v>
      </c>
      <c r="M36" s="12"/>
      <c r="N36" s="12"/>
    </row>
    <row r="37" spans="2:14" ht="24">
      <c r="B37" s="2">
        <f t="shared" si="9"/>
        <v>10</v>
      </c>
      <c r="C37" s="189">
        <v>39653</v>
      </c>
      <c r="D37" s="66">
        <v>160.76</v>
      </c>
      <c r="E37" s="66">
        <v>6.541</v>
      </c>
      <c r="F37" s="60">
        <f t="shared" si="4"/>
        <v>0.5651424</v>
      </c>
      <c r="G37" s="11">
        <f t="shared" si="10"/>
        <v>30.742999999999995</v>
      </c>
      <c r="H37" s="60">
        <f t="shared" si="11"/>
        <v>17.374172803199997</v>
      </c>
      <c r="I37" s="2" t="s">
        <v>53</v>
      </c>
      <c r="J37" s="11">
        <v>24.589</v>
      </c>
      <c r="K37" s="11">
        <v>44.379</v>
      </c>
      <c r="L37" s="11">
        <v>23.261</v>
      </c>
      <c r="M37" s="12"/>
      <c r="N37" s="12"/>
    </row>
    <row r="38" spans="2:14" ht="24">
      <c r="B38" s="2">
        <f aca="true" t="shared" si="12" ref="B38:B47">+B37+1</f>
        <v>11</v>
      </c>
      <c r="C38" s="189">
        <v>39665</v>
      </c>
      <c r="D38" s="66">
        <v>160.8</v>
      </c>
      <c r="E38" s="66">
        <v>10.548</v>
      </c>
      <c r="F38" s="60">
        <f t="shared" si="4"/>
        <v>0.9113472</v>
      </c>
      <c r="G38" s="11">
        <f t="shared" si="10"/>
        <v>89.33333333333333</v>
      </c>
      <c r="H38" s="60">
        <f t="shared" si="11"/>
        <v>81.4136832</v>
      </c>
      <c r="I38" s="2" t="s">
        <v>54</v>
      </c>
      <c r="J38" s="11">
        <v>104.739</v>
      </c>
      <c r="K38" s="11">
        <v>92.487</v>
      </c>
      <c r="L38" s="11">
        <v>70.774</v>
      </c>
      <c r="M38" s="12"/>
      <c r="N38" s="12"/>
    </row>
    <row r="39" spans="2:14" ht="24">
      <c r="B39" s="2">
        <f t="shared" si="12"/>
        <v>12</v>
      </c>
      <c r="C39" s="189">
        <v>39675</v>
      </c>
      <c r="D39" s="66">
        <v>161.29</v>
      </c>
      <c r="E39" s="66">
        <v>32.948</v>
      </c>
      <c r="F39" s="60">
        <f t="shared" si="4"/>
        <v>2.8467072</v>
      </c>
      <c r="G39" s="11">
        <f t="shared" si="10"/>
        <v>140.9163333333333</v>
      </c>
      <c r="H39" s="60">
        <f t="shared" si="11"/>
        <v>401.14754069759994</v>
      </c>
      <c r="I39" s="2" t="s">
        <v>55</v>
      </c>
      <c r="J39" s="11">
        <v>136.673</v>
      </c>
      <c r="K39" s="11">
        <v>149.434</v>
      </c>
      <c r="L39" s="11">
        <v>136.642</v>
      </c>
      <c r="M39" s="12"/>
      <c r="N39" s="12"/>
    </row>
    <row r="40" spans="2:14" ht="24">
      <c r="B40" s="2">
        <f t="shared" si="12"/>
        <v>13</v>
      </c>
      <c r="C40" s="189">
        <v>39686</v>
      </c>
      <c r="D40" s="66">
        <v>160.84</v>
      </c>
      <c r="E40" s="66">
        <v>10.284</v>
      </c>
      <c r="F40" s="60">
        <f t="shared" si="4"/>
        <v>0.8885376000000001</v>
      </c>
      <c r="G40" s="11">
        <f t="shared" si="10"/>
        <v>57.919666666666664</v>
      </c>
      <c r="H40" s="60">
        <f t="shared" si="11"/>
        <v>51.463801612800005</v>
      </c>
      <c r="I40" s="2" t="s">
        <v>56</v>
      </c>
      <c r="J40" s="11">
        <v>53.308</v>
      </c>
      <c r="K40" s="11">
        <v>44.101</v>
      </c>
      <c r="L40" s="11">
        <v>76.35</v>
      </c>
      <c r="M40" s="12"/>
      <c r="N40" s="12"/>
    </row>
    <row r="41" spans="2:14" ht="24">
      <c r="B41" s="2">
        <f t="shared" si="12"/>
        <v>14</v>
      </c>
      <c r="C41" s="189">
        <v>39694</v>
      </c>
      <c r="D41" s="66">
        <v>161.16</v>
      </c>
      <c r="E41" s="66">
        <v>26.542</v>
      </c>
      <c r="F41" s="60">
        <f t="shared" si="4"/>
        <v>2.2932288</v>
      </c>
      <c r="G41" s="11">
        <f t="shared" si="10"/>
        <v>177.40033333333335</v>
      </c>
      <c r="H41" s="60">
        <f t="shared" si="11"/>
        <v>406.81955352960006</v>
      </c>
      <c r="I41" s="2" t="s">
        <v>57</v>
      </c>
      <c r="J41" s="11">
        <v>165.748</v>
      </c>
      <c r="K41" s="11">
        <v>185.505</v>
      </c>
      <c r="L41" s="11">
        <v>180.948</v>
      </c>
      <c r="M41" s="12"/>
      <c r="N41" s="12"/>
    </row>
    <row r="42" spans="2:14" ht="24">
      <c r="B42" s="2">
        <f t="shared" si="12"/>
        <v>15</v>
      </c>
      <c r="C42" s="189">
        <v>39708</v>
      </c>
      <c r="D42" s="66">
        <v>162.41</v>
      </c>
      <c r="E42" s="66">
        <v>127.316</v>
      </c>
      <c r="F42" s="60">
        <f t="shared" si="4"/>
        <v>11.000102400000001</v>
      </c>
      <c r="G42" s="11">
        <f aca="true" t="shared" si="13" ref="G42:G53">+AVERAGE(J42:L42)</f>
        <v>294.842</v>
      </c>
      <c r="H42" s="60">
        <f aca="true" t="shared" si="14" ref="H42:H53">+F42*G42</f>
        <v>3243.2921918208003</v>
      </c>
      <c r="I42" s="2" t="s">
        <v>58</v>
      </c>
      <c r="J42" s="11">
        <v>363.856</v>
      </c>
      <c r="K42" s="11">
        <v>271.945</v>
      </c>
      <c r="L42" s="11">
        <v>248.725</v>
      </c>
      <c r="M42" s="12"/>
      <c r="N42" s="12"/>
    </row>
    <row r="43" spans="2:14" ht="24">
      <c r="B43" s="2">
        <f t="shared" si="12"/>
        <v>16</v>
      </c>
      <c r="C43" s="189">
        <v>39716</v>
      </c>
      <c r="D43" s="66">
        <v>162.81</v>
      </c>
      <c r="E43" s="66">
        <v>177.921</v>
      </c>
      <c r="F43" s="60">
        <f t="shared" si="4"/>
        <v>15.3723744</v>
      </c>
      <c r="G43" s="11">
        <f t="shared" si="13"/>
        <v>395.493</v>
      </c>
      <c r="H43" s="60">
        <f t="shared" si="14"/>
        <v>6079.6664685792</v>
      </c>
      <c r="I43" s="2" t="s">
        <v>59</v>
      </c>
      <c r="J43" s="11">
        <v>400.87</v>
      </c>
      <c r="K43" s="11">
        <v>384.408</v>
      </c>
      <c r="L43" s="11">
        <v>401.201</v>
      </c>
      <c r="M43" s="12"/>
      <c r="N43" s="12"/>
    </row>
    <row r="44" spans="2:14" ht="24">
      <c r="B44" s="2">
        <f t="shared" si="12"/>
        <v>17</v>
      </c>
      <c r="C44" s="189">
        <v>39729</v>
      </c>
      <c r="D44" s="66">
        <v>163.22</v>
      </c>
      <c r="E44" s="66">
        <v>228.016</v>
      </c>
      <c r="F44" s="60">
        <f t="shared" si="4"/>
        <v>19.700582400000002</v>
      </c>
      <c r="G44" s="11">
        <f t="shared" si="13"/>
        <v>635.8249066666666</v>
      </c>
      <c r="H44" s="60">
        <f t="shared" si="14"/>
        <v>12526.120965758975</v>
      </c>
      <c r="I44" s="2" t="s">
        <v>60</v>
      </c>
      <c r="J44" s="11">
        <v>566.99662</v>
      </c>
      <c r="K44" s="11">
        <v>707.29212</v>
      </c>
      <c r="L44" s="11">
        <v>633.18598</v>
      </c>
      <c r="M44" s="12"/>
      <c r="N44" s="12"/>
    </row>
    <row r="45" spans="2:14" ht="24">
      <c r="B45" s="2">
        <f t="shared" si="12"/>
        <v>18</v>
      </c>
      <c r="C45" s="189">
        <v>39738</v>
      </c>
      <c r="D45" s="66">
        <v>161.44</v>
      </c>
      <c r="E45" s="66">
        <v>49.208</v>
      </c>
      <c r="F45" s="60">
        <f t="shared" si="4"/>
        <v>4.2515712</v>
      </c>
      <c r="G45" s="11">
        <f t="shared" si="13"/>
        <v>56.92430666666667</v>
      </c>
      <c r="H45" s="60">
        <f t="shared" si="14"/>
        <v>242.01774280396802</v>
      </c>
      <c r="I45" s="2" t="s">
        <v>61</v>
      </c>
      <c r="J45" s="11">
        <v>73.06314</v>
      </c>
      <c r="K45" s="11">
        <v>60.78774</v>
      </c>
      <c r="L45" s="11">
        <v>36.92204</v>
      </c>
      <c r="M45" s="12"/>
      <c r="N45" s="12"/>
    </row>
    <row r="46" spans="2:14" ht="24">
      <c r="B46" s="2">
        <f t="shared" si="12"/>
        <v>19</v>
      </c>
      <c r="C46" s="189">
        <v>39750</v>
      </c>
      <c r="D46" s="66">
        <v>162.69</v>
      </c>
      <c r="E46" s="66">
        <v>160.828</v>
      </c>
      <c r="F46" s="60">
        <f t="shared" si="4"/>
        <v>13.895539200000002</v>
      </c>
      <c r="G46" s="11">
        <f t="shared" si="13"/>
        <v>306.2711066666667</v>
      </c>
      <c r="H46" s="60">
        <f t="shared" si="14"/>
        <v>4255.802168514049</v>
      </c>
      <c r="I46" s="2" t="s">
        <v>62</v>
      </c>
      <c r="J46" s="11">
        <v>327.1469</v>
      </c>
      <c r="K46" s="11">
        <v>307.57335</v>
      </c>
      <c r="L46" s="11">
        <v>284.09307</v>
      </c>
      <c r="M46" s="12"/>
      <c r="N46" s="12"/>
    </row>
    <row r="47" spans="2:14" ht="24">
      <c r="B47" s="2">
        <f t="shared" si="12"/>
        <v>20</v>
      </c>
      <c r="C47" s="189">
        <v>39756</v>
      </c>
      <c r="D47" s="66">
        <v>163.94</v>
      </c>
      <c r="E47" s="66">
        <v>312.537</v>
      </c>
      <c r="F47" s="60">
        <f t="shared" si="4"/>
        <v>27.003196799999998</v>
      </c>
      <c r="G47" s="11">
        <f t="shared" si="13"/>
        <v>512.1689166666667</v>
      </c>
      <c r="H47" s="60">
        <f t="shared" si="14"/>
        <v>13830.1980515928</v>
      </c>
      <c r="I47" s="2" t="s">
        <v>63</v>
      </c>
      <c r="J47" s="11">
        <v>485.54394</v>
      </c>
      <c r="K47" s="11">
        <v>546.93843</v>
      </c>
      <c r="L47" s="11">
        <v>504.02438</v>
      </c>
      <c r="M47" s="12"/>
      <c r="N47" s="12"/>
    </row>
    <row r="48" spans="2:14" ht="24">
      <c r="B48" s="2">
        <v>21</v>
      </c>
      <c r="C48" s="189">
        <v>39772</v>
      </c>
      <c r="D48" s="66">
        <v>161.34</v>
      </c>
      <c r="E48" s="66">
        <v>35.084</v>
      </c>
      <c r="F48" s="60">
        <f t="shared" si="4"/>
        <v>3.0312576000000004</v>
      </c>
      <c r="G48" s="11">
        <f t="shared" si="13"/>
        <v>45.679689999999994</v>
      </c>
      <c r="H48" s="60">
        <f t="shared" si="14"/>
        <v>138.466907478144</v>
      </c>
      <c r="I48" s="2" t="s">
        <v>64</v>
      </c>
      <c r="J48" s="11">
        <v>48.49849</v>
      </c>
      <c r="K48" s="11">
        <v>44.07143</v>
      </c>
      <c r="L48" s="11">
        <v>44.46915</v>
      </c>
      <c r="M48" s="12"/>
      <c r="N48" s="12"/>
    </row>
    <row r="49" spans="2:14" ht="24">
      <c r="B49" s="2">
        <v>22</v>
      </c>
      <c r="C49" s="189">
        <v>39793</v>
      </c>
      <c r="D49" s="66">
        <v>160.87</v>
      </c>
      <c r="E49" s="66">
        <v>8.319</v>
      </c>
      <c r="F49" s="60">
        <f t="shared" si="4"/>
        <v>0.7187616000000001</v>
      </c>
      <c r="G49" s="11">
        <f t="shared" si="13"/>
        <v>4.679936666666667</v>
      </c>
      <c r="H49" s="60">
        <f t="shared" si="14"/>
        <v>3.363758766432001</v>
      </c>
      <c r="I49" s="2" t="s">
        <v>65</v>
      </c>
      <c r="J49" s="11">
        <v>1.49807</v>
      </c>
      <c r="K49" s="11">
        <v>9.32501</v>
      </c>
      <c r="L49" s="11">
        <v>3.21673</v>
      </c>
      <c r="M49" s="12"/>
      <c r="N49" s="12"/>
    </row>
    <row r="50" spans="2:14" ht="24">
      <c r="B50" s="2">
        <v>23</v>
      </c>
      <c r="C50" s="189">
        <v>39806</v>
      </c>
      <c r="D50" s="66">
        <v>160.9</v>
      </c>
      <c r="E50" s="66">
        <v>8.689</v>
      </c>
      <c r="F50" s="60">
        <f t="shared" si="4"/>
        <v>0.7507296</v>
      </c>
      <c r="G50" s="11">
        <f t="shared" si="13"/>
        <v>3.0950166666666665</v>
      </c>
      <c r="H50" s="60">
        <f t="shared" si="14"/>
        <v>2.32352062416</v>
      </c>
      <c r="I50" s="2" t="s">
        <v>66</v>
      </c>
      <c r="J50" s="11">
        <v>3.03767</v>
      </c>
      <c r="K50" s="11">
        <v>1.11004</v>
      </c>
      <c r="L50" s="11">
        <v>5.13734</v>
      </c>
      <c r="M50" s="12"/>
      <c r="N50" s="12"/>
    </row>
    <row r="51" spans="2:14" ht="24">
      <c r="B51" s="2">
        <v>24</v>
      </c>
      <c r="C51" s="189">
        <v>39821</v>
      </c>
      <c r="D51" s="66">
        <v>161.12</v>
      </c>
      <c r="E51" s="66">
        <v>17.671</v>
      </c>
      <c r="F51" s="60">
        <f t="shared" si="4"/>
        <v>1.5267744</v>
      </c>
      <c r="G51" s="11">
        <f t="shared" si="13"/>
        <v>19.365596666666665</v>
      </c>
      <c r="H51" s="60">
        <f t="shared" si="14"/>
        <v>29.566897231391998</v>
      </c>
      <c r="I51" s="2" t="s">
        <v>67</v>
      </c>
      <c r="J51" s="11">
        <v>15.35664</v>
      </c>
      <c r="K51" s="11">
        <v>25.50323</v>
      </c>
      <c r="L51" s="11">
        <v>17.23692</v>
      </c>
      <c r="M51" s="12"/>
      <c r="N51" s="12"/>
    </row>
    <row r="52" spans="2:14" ht="24">
      <c r="B52" s="2">
        <v>25</v>
      </c>
      <c r="C52" s="189">
        <v>39840</v>
      </c>
      <c r="D52" s="66">
        <v>160.93</v>
      </c>
      <c r="E52" s="66">
        <v>8.772</v>
      </c>
      <c r="F52" s="60">
        <f t="shared" si="4"/>
        <v>0.7579008</v>
      </c>
      <c r="G52" s="11">
        <f t="shared" si="13"/>
        <v>8.972366666666666</v>
      </c>
      <c r="H52" s="60">
        <f t="shared" si="14"/>
        <v>6.80016387456</v>
      </c>
      <c r="I52" s="2" t="s">
        <v>68</v>
      </c>
      <c r="J52" s="11">
        <v>7.21096</v>
      </c>
      <c r="K52" s="11">
        <v>12.67842</v>
      </c>
      <c r="L52" s="11">
        <v>7.02772</v>
      </c>
      <c r="M52" s="12"/>
      <c r="N52" s="12"/>
    </row>
    <row r="53" spans="2:14" ht="24">
      <c r="B53" s="2">
        <v>26</v>
      </c>
      <c r="C53" s="189">
        <v>39848</v>
      </c>
      <c r="D53" s="66">
        <v>160.97</v>
      </c>
      <c r="E53" s="66">
        <v>11.555</v>
      </c>
      <c r="F53" s="60">
        <f t="shared" si="4"/>
        <v>0.998352</v>
      </c>
      <c r="G53" s="11">
        <f t="shared" si="13"/>
        <v>8.027786666666666</v>
      </c>
      <c r="H53" s="60">
        <f t="shared" si="14"/>
        <v>8.014556874239998</v>
      </c>
      <c r="I53" s="2" t="s">
        <v>69</v>
      </c>
      <c r="J53" s="11">
        <v>5.62725</v>
      </c>
      <c r="K53" s="11">
        <v>4.13378</v>
      </c>
      <c r="L53" s="11">
        <v>14.32233</v>
      </c>
      <c r="M53" s="12"/>
      <c r="N53" s="12"/>
    </row>
    <row r="54" spans="2:14" ht="24">
      <c r="B54" s="2">
        <v>27</v>
      </c>
      <c r="C54" s="189">
        <v>39863</v>
      </c>
      <c r="D54" s="66">
        <v>160.97</v>
      </c>
      <c r="E54" s="66">
        <v>12.74</v>
      </c>
      <c r="F54" s="60">
        <f t="shared" si="4"/>
        <v>1.1007360000000002</v>
      </c>
      <c r="G54" s="11">
        <f>+AVERAGE(J54:L54)</f>
        <v>7.480033333333334</v>
      </c>
      <c r="H54" s="60">
        <f aca="true" t="shared" si="15" ref="H54:H60">+F54*G54</f>
        <v>8.233541971200001</v>
      </c>
      <c r="I54" s="2" t="s">
        <v>70</v>
      </c>
      <c r="J54" s="11">
        <v>7.70812</v>
      </c>
      <c r="K54" s="11">
        <v>5.8054</v>
      </c>
      <c r="L54" s="11">
        <v>8.92658</v>
      </c>
      <c r="M54" s="12"/>
      <c r="N54" s="12"/>
    </row>
    <row r="55" spans="2:14" ht="24">
      <c r="B55" s="2">
        <v>28</v>
      </c>
      <c r="C55" s="189">
        <v>39877</v>
      </c>
      <c r="D55" s="66">
        <v>160.84</v>
      </c>
      <c r="E55" s="66">
        <v>6.859</v>
      </c>
      <c r="F55" s="60">
        <f t="shared" si="4"/>
        <v>0.5926176000000001</v>
      </c>
      <c r="G55" s="11">
        <f>+AVERAGE(J55:L55)</f>
        <v>20.906646666666663</v>
      </c>
      <c r="H55" s="60">
        <f t="shared" si="15"/>
        <v>12.389646771648</v>
      </c>
      <c r="I55" s="2" t="s">
        <v>71</v>
      </c>
      <c r="J55" s="11">
        <v>19.40009</v>
      </c>
      <c r="K55" s="11">
        <v>23.20587</v>
      </c>
      <c r="L55" s="11">
        <v>20.11398</v>
      </c>
      <c r="M55" s="12"/>
      <c r="N55" s="12"/>
    </row>
    <row r="56" spans="2:14" ht="24.75" thickBot="1">
      <c r="B56" s="2">
        <v>29</v>
      </c>
      <c r="C56" s="188">
        <v>39897</v>
      </c>
      <c r="D56" s="68">
        <v>160.92</v>
      </c>
      <c r="E56" s="68">
        <v>10.5</v>
      </c>
      <c r="F56" s="70">
        <f t="shared" si="4"/>
        <v>0.9072</v>
      </c>
      <c r="G56" s="68">
        <f>+AVERAGE(J56:L56)</f>
        <v>44.79276333333333</v>
      </c>
      <c r="H56" s="70">
        <f t="shared" si="15"/>
        <v>40.635994896</v>
      </c>
      <c r="I56" s="89" t="s">
        <v>72</v>
      </c>
      <c r="J56" s="68">
        <v>60.76833</v>
      </c>
      <c r="K56" s="68">
        <v>39.08608</v>
      </c>
      <c r="L56" s="68">
        <v>34.52388</v>
      </c>
      <c r="M56" s="12"/>
      <c r="N56" s="12"/>
    </row>
    <row r="57" spans="2:14" ht="24">
      <c r="B57" s="2">
        <v>1</v>
      </c>
      <c r="C57" s="190">
        <v>39912</v>
      </c>
      <c r="D57" s="74">
        <v>160.92</v>
      </c>
      <c r="E57" s="74">
        <v>9.339</v>
      </c>
      <c r="F57" s="75">
        <f t="shared" si="4"/>
        <v>0.8068896000000001</v>
      </c>
      <c r="G57" s="74">
        <f aca="true" t="shared" si="16" ref="G57:G86">+AVERAGE(J57:L57)</f>
        <v>11.082659999999999</v>
      </c>
      <c r="H57" s="75">
        <f t="shared" si="15"/>
        <v>8.942483094336</v>
      </c>
      <c r="I57" s="98" t="s">
        <v>73</v>
      </c>
      <c r="J57" s="74">
        <v>1.61681</v>
      </c>
      <c r="K57" s="74">
        <v>27.90666</v>
      </c>
      <c r="L57" s="74">
        <v>3.72451</v>
      </c>
      <c r="M57" s="12"/>
      <c r="N57" s="12"/>
    </row>
    <row r="58" spans="2:14" ht="24">
      <c r="B58" s="2">
        <v>2</v>
      </c>
      <c r="C58" s="189">
        <v>39926</v>
      </c>
      <c r="D58" s="66">
        <v>160.84</v>
      </c>
      <c r="E58" s="66">
        <v>6.171</v>
      </c>
      <c r="F58" s="60">
        <f t="shared" si="4"/>
        <v>0.5331744</v>
      </c>
      <c r="G58" s="11">
        <f t="shared" si="16"/>
        <v>5.768916666666667</v>
      </c>
      <c r="H58" s="60">
        <f t="shared" si="15"/>
        <v>3.0758386824</v>
      </c>
      <c r="I58" s="96" t="s">
        <v>74</v>
      </c>
      <c r="J58" s="11">
        <v>1.60466</v>
      </c>
      <c r="K58" s="11">
        <v>8.75739</v>
      </c>
      <c r="L58" s="11">
        <v>6.9447</v>
      </c>
      <c r="M58" s="12"/>
      <c r="N58" s="12"/>
    </row>
    <row r="59" spans="2:14" ht="24">
      <c r="B59" s="2">
        <v>3</v>
      </c>
      <c r="C59" s="189">
        <v>39946</v>
      </c>
      <c r="D59" s="66">
        <v>160.9</v>
      </c>
      <c r="E59" s="66">
        <v>9.497</v>
      </c>
      <c r="F59" s="60">
        <f t="shared" si="4"/>
        <v>0.8205408000000001</v>
      </c>
      <c r="G59" s="11">
        <f t="shared" si="16"/>
        <v>50.79557666666667</v>
      </c>
      <c r="H59" s="60">
        <f t="shared" si="15"/>
        <v>41.679843114528005</v>
      </c>
      <c r="I59" s="97" t="s">
        <v>75</v>
      </c>
      <c r="J59" s="11">
        <v>51.89172</v>
      </c>
      <c r="K59" s="11">
        <v>40.89675</v>
      </c>
      <c r="L59" s="11">
        <v>59.59826</v>
      </c>
      <c r="M59" s="12"/>
      <c r="N59" s="12"/>
    </row>
    <row r="60" spans="2:14" ht="24">
      <c r="B60" s="2">
        <v>4</v>
      </c>
      <c r="C60" s="189">
        <v>39953</v>
      </c>
      <c r="D60" s="66">
        <v>161.03</v>
      </c>
      <c r="E60" s="66">
        <v>14.851</v>
      </c>
      <c r="F60" s="60">
        <f t="shared" si="4"/>
        <v>1.2831264000000002</v>
      </c>
      <c r="G60" s="11">
        <f t="shared" si="16"/>
        <v>166.39204</v>
      </c>
      <c r="H60" s="60">
        <f t="shared" si="15"/>
        <v>213.50201927385604</v>
      </c>
      <c r="I60" s="97" t="s">
        <v>76</v>
      </c>
      <c r="J60" s="11">
        <v>126.73927</v>
      </c>
      <c r="K60" s="11">
        <v>195.28666</v>
      </c>
      <c r="L60" s="11">
        <v>177.15019</v>
      </c>
      <c r="M60" s="12"/>
      <c r="N60" s="12"/>
    </row>
    <row r="61" spans="2:14" ht="24">
      <c r="B61" s="2">
        <v>5</v>
      </c>
      <c r="C61" s="189">
        <v>39960</v>
      </c>
      <c r="D61" s="66">
        <v>160.79</v>
      </c>
      <c r="E61" s="66">
        <v>6.156</v>
      </c>
      <c r="F61" s="60">
        <f t="shared" si="4"/>
        <v>0.5318784</v>
      </c>
      <c r="G61" s="11">
        <f t="shared" si="16"/>
        <v>8.91144</v>
      </c>
      <c r="H61" s="60">
        <f aca="true" t="shared" si="17" ref="H61:H66">+F61*G61</f>
        <v>4.739802448896</v>
      </c>
      <c r="I61" s="97" t="s">
        <v>77</v>
      </c>
      <c r="J61" s="11">
        <v>7.6365</v>
      </c>
      <c r="K61" s="11">
        <v>9.2707</v>
      </c>
      <c r="L61" s="11">
        <v>9.82712</v>
      </c>
      <c r="M61" s="12"/>
      <c r="N61" s="12"/>
    </row>
    <row r="62" spans="2:14" ht="24">
      <c r="B62" s="2">
        <v>6</v>
      </c>
      <c r="C62" s="189">
        <v>39968</v>
      </c>
      <c r="D62" s="66">
        <v>161.01</v>
      </c>
      <c r="E62" s="66">
        <v>15.959</v>
      </c>
      <c r="F62" s="60">
        <f t="shared" si="4"/>
        <v>1.3788576000000001</v>
      </c>
      <c r="G62" s="11">
        <f t="shared" si="16"/>
        <v>434.25297666666665</v>
      </c>
      <c r="H62" s="60">
        <f t="shared" si="17"/>
        <v>598.773017199456</v>
      </c>
      <c r="I62" s="97" t="s">
        <v>78</v>
      </c>
      <c r="J62" s="11">
        <v>381.09064</v>
      </c>
      <c r="K62" s="11">
        <v>419.69187</v>
      </c>
      <c r="L62" s="11">
        <v>501.97642</v>
      </c>
      <c r="M62" s="12"/>
      <c r="N62" s="12"/>
    </row>
    <row r="63" spans="2:14" ht="24">
      <c r="B63" s="2">
        <v>7</v>
      </c>
      <c r="C63" s="189">
        <v>39981</v>
      </c>
      <c r="D63" s="66">
        <v>161.04</v>
      </c>
      <c r="E63" s="66">
        <v>17.918</v>
      </c>
      <c r="F63" s="60">
        <f t="shared" si="4"/>
        <v>1.5481152</v>
      </c>
      <c r="G63" s="11">
        <f t="shared" si="16"/>
        <v>840.41654</v>
      </c>
      <c r="H63" s="60">
        <f t="shared" si="17"/>
        <v>1301.0616199054082</v>
      </c>
      <c r="I63" s="97" t="s">
        <v>79</v>
      </c>
      <c r="J63" s="11">
        <v>1035.56112</v>
      </c>
      <c r="K63" s="11">
        <v>758.46666</v>
      </c>
      <c r="L63" s="11">
        <v>727.22184</v>
      </c>
      <c r="M63" s="12"/>
      <c r="N63" s="12"/>
    </row>
    <row r="64" spans="2:14" ht="24">
      <c r="B64" s="2">
        <v>8</v>
      </c>
      <c r="C64" s="189">
        <v>39988</v>
      </c>
      <c r="D64" s="66">
        <v>161.48</v>
      </c>
      <c r="E64" s="66">
        <v>42.882</v>
      </c>
      <c r="F64" s="60">
        <f t="shared" si="4"/>
        <v>3.7050048</v>
      </c>
      <c r="G64" s="11">
        <f t="shared" si="16"/>
        <v>105.37419666666666</v>
      </c>
      <c r="H64" s="60">
        <f>+F64*G64</f>
        <v>390.41190444614404</v>
      </c>
      <c r="I64" s="97" t="s">
        <v>80</v>
      </c>
      <c r="J64" s="11">
        <v>156.93431</v>
      </c>
      <c r="K64" s="11">
        <v>74.4151</v>
      </c>
      <c r="L64" s="11">
        <v>84.77318</v>
      </c>
      <c r="M64" s="12"/>
      <c r="N64" s="12"/>
    </row>
    <row r="65" spans="2:14" ht="24">
      <c r="B65" s="2">
        <v>9</v>
      </c>
      <c r="C65" s="189">
        <v>39998</v>
      </c>
      <c r="D65" s="66">
        <v>161.54</v>
      </c>
      <c r="E65" s="66">
        <v>45.065</v>
      </c>
      <c r="F65" s="60">
        <f t="shared" si="4"/>
        <v>3.893616</v>
      </c>
      <c r="G65" s="11">
        <f t="shared" si="16"/>
        <v>138.77092000000002</v>
      </c>
      <c r="H65" s="60">
        <f t="shared" si="17"/>
        <v>540.3206744467201</v>
      </c>
      <c r="I65" s="2" t="s">
        <v>81</v>
      </c>
      <c r="J65" s="11">
        <v>139.2077</v>
      </c>
      <c r="K65" s="11">
        <v>128.43396</v>
      </c>
      <c r="L65" s="11">
        <v>148.6711</v>
      </c>
      <c r="M65" s="12"/>
      <c r="N65" s="12"/>
    </row>
    <row r="66" spans="2:14" ht="24">
      <c r="B66" s="2">
        <v>10</v>
      </c>
      <c r="C66" s="189">
        <v>40010</v>
      </c>
      <c r="D66" s="66">
        <v>161.43</v>
      </c>
      <c r="E66" s="66">
        <v>43.168</v>
      </c>
      <c r="F66" s="60">
        <f t="shared" si="4"/>
        <v>3.7297152000000002</v>
      </c>
      <c r="G66" s="11">
        <f t="shared" si="16"/>
        <v>129.11603666666667</v>
      </c>
      <c r="H66" s="60">
        <f t="shared" si="17"/>
        <v>481.56604451942405</v>
      </c>
      <c r="I66" s="2" t="s">
        <v>82</v>
      </c>
      <c r="J66" s="11">
        <v>124.35936</v>
      </c>
      <c r="K66" s="11">
        <v>128.82258</v>
      </c>
      <c r="L66" s="11">
        <v>134.16617</v>
      </c>
      <c r="M66" s="12"/>
      <c r="N66" s="12"/>
    </row>
    <row r="67" spans="2:14" ht="24">
      <c r="B67" s="2">
        <v>11</v>
      </c>
      <c r="C67" s="189">
        <v>40021</v>
      </c>
      <c r="D67" s="66">
        <v>161</v>
      </c>
      <c r="E67" s="66">
        <v>17.688</v>
      </c>
      <c r="F67" s="60">
        <f t="shared" si="4"/>
        <v>1.5282432</v>
      </c>
      <c r="G67" s="11">
        <f t="shared" si="16"/>
        <v>56.483426666666674</v>
      </c>
      <c r="H67" s="60">
        <f aca="true" t="shared" si="18" ref="H67:H76">+F67*G67</f>
        <v>86.32041271603201</v>
      </c>
      <c r="I67" s="2" t="s">
        <v>83</v>
      </c>
      <c r="J67" s="11">
        <v>55.33485</v>
      </c>
      <c r="K67" s="11">
        <v>58.11045</v>
      </c>
      <c r="L67" s="11">
        <v>56.00498</v>
      </c>
      <c r="M67" s="12"/>
      <c r="N67" s="12"/>
    </row>
    <row r="68" spans="2:14" ht="24">
      <c r="B68" s="2">
        <v>12</v>
      </c>
      <c r="C68" s="189">
        <v>40036</v>
      </c>
      <c r="D68" s="66">
        <v>161.3</v>
      </c>
      <c r="E68" s="66">
        <v>32.56</v>
      </c>
      <c r="F68" s="60">
        <f t="shared" si="4"/>
        <v>2.813184</v>
      </c>
      <c r="G68" s="11">
        <f t="shared" si="16"/>
        <v>34.73957</v>
      </c>
      <c r="H68" s="60">
        <f t="shared" si="18"/>
        <v>97.72880249088</v>
      </c>
      <c r="I68" s="2" t="s">
        <v>84</v>
      </c>
      <c r="J68" s="11">
        <v>33.56982</v>
      </c>
      <c r="K68" s="11">
        <v>30.04589</v>
      </c>
      <c r="L68" s="11">
        <v>40.603</v>
      </c>
      <c r="M68" s="12"/>
      <c r="N68" s="12"/>
    </row>
    <row r="69" spans="2:14" ht="24">
      <c r="B69" s="2">
        <v>13</v>
      </c>
      <c r="C69" s="189">
        <v>40044</v>
      </c>
      <c r="D69" s="66">
        <v>161.45</v>
      </c>
      <c r="E69" s="66">
        <v>43.707</v>
      </c>
      <c r="F69" s="60">
        <f t="shared" si="4"/>
        <v>3.7762848000000004</v>
      </c>
      <c r="G69" s="11">
        <f t="shared" si="16"/>
        <v>63.23016333333334</v>
      </c>
      <c r="H69" s="60">
        <f t="shared" si="18"/>
        <v>238.77510469718405</v>
      </c>
      <c r="I69" s="2" t="s">
        <v>85</v>
      </c>
      <c r="J69" s="11">
        <v>60.73858</v>
      </c>
      <c r="K69" s="11">
        <v>62.24647</v>
      </c>
      <c r="L69" s="11">
        <v>66.70544</v>
      </c>
      <c r="M69" s="12"/>
      <c r="N69" s="12"/>
    </row>
    <row r="70" spans="2:14" ht="24">
      <c r="B70" s="2">
        <v>14</v>
      </c>
      <c r="C70" s="189">
        <v>40052</v>
      </c>
      <c r="D70" s="66">
        <v>161.4</v>
      </c>
      <c r="E70" s="66">
        <v>42.491</v>
      </c>
      <c r="F70" s="60">
        <f t="shared" si="4"/>
        <v>3.6712224</v>
      </c>
      <c r="G70" s="11">
        <f t="shared" si="16"/>
        <v>58.40679</v>
      </c>
      <c r="H70" s="60">
        <f t="shared" si="18"/>
        <v>214.424315760096</v>
      </c>
      <c r="I70" s="2" t="s">
        <v>86</v>
      </c>
      <c r="J70" s="11">
        <v>51.22025</v>
      </c>
      <c r="K70" s="11">
        <v>57.25568</v>
      </c>
      <c r="L70" s="11">
        <v>66.74444</v>
      </c>
      <c r="M70" s="12"/>
      <c r="N70" s="12"/>
    </row>
    <row r="71" spans="2:14" ht="24">
      <c r="B71" s="2">
        <v>15</v>
      </c>
      <c r="C71" s="189">
        <v>40064</v>
      </c>
      <c r="D71" s="66">
        <v>161.3</v>
      </c>
      <c r="E71" s="66">
        <v>35.188</v>
      </c>
      <c r="F71" s="60">
        <f t="shared" si="4"/>
        <v>3.0402432000000004</v>
      </c>
      <c r="G71" s="11">
        <f t="shared" si="16"/>
        <v>11.21338</v>
      </c>
      <c r="H71" s="60">
        <f t="shared" si="18"/>
        <v>34.09140229401601</v>
      </c>
      <c r="I71" s="2" t="s">
        <v>87</v>
      </c>
      <c r="J71" s="11">
        <v>8.3297</v>
      </c>
      <c r="K71" s="11">
        <v>10.70787</v>
      </c>
      <c r="L71" s="11">
        <v>14.60257</v>
      </c>
      <c r="M71" s="12"/>
      <c r="N71" s="12"/>
    </row>
    <row r="72" spans="2:14" ht="24">
      <c r="B72" s="2">
        <v>16</v>
      </c>
      <c r="C72" s="189">
        <v>40075</v>
      </c>
      <c r="D72" s="66">
        <v>163.51</v>
      </c>
      <c r="E72" s="66">
        <v>204.968</v>
      </c>
      <c r="F72" s="60">
        <f t="shared" si="4"/>
        <v>17.7092352</v>
      </c>
      <c r="G72" s="11">
        <f t="shared" si="16"/>
        <v>530.8792566666667</v>
      </c>
      <c r="H72" s="60">
        <f t="shared" si="18"/>
        <v>9401.465619111168</v>
      </c>
      <c r="I72" s="2" t="s">
        <v>88</v>
      </c>
      <c r="J72" s="11">
        <v>457.05217</v>
      </c>
      <c r="K72" s="11">
        <v>590.52195</v>
      </c>
      <c r="L72" s="11">
        <v>545.06365</v>
      </c>
      <c r="M72" s="12"/>
      <c r="N72" s="12"/>
    </row>
    <row r="73" spans="2:14" ht="24">
      <c r="B73" s="2">
        <v>17</v>
      </c>
      <c r="C73" s="189">
        <v>40084</v>
      </c>
      <c r="D73" s="66">
        <v>163.43</v>
      </c>
      <c r="E73" s="66">
        <v>208.936</v>
      </c>
      <c r="F73" s="60">
        <f t="shared" si="4"/>
        <v>18.0520704</v>
      </c>
      <c r="G73" s="11">
        <f t="shared" si="16"/>
        <v>232.16552333333334</v>
      </c>
      <c r="H73" s="60">
        <f t="shared" si="18"/>
        <v>4191.068371666176</v>
      </c>
      <c r="I73" s="2" t="s">
        <v>89</v>
      </c>
      <c r="J73" s="11">
        <v>192.63828</v>
      </c>
      <c r="K73" s="11">
        <v>257.80373</v>
      </c>
      <c r="L73" s="11">
        <v>246.05456</v>
      </c>
      <c r="M73" s="12"/>
      <c r="N73" s="12"/>
    </row>
    <row r="74" spans="2:14" ht="24">
      <c r="B74" s="2">
        <v>18</v>
      </c>
      <c r="C74" s="189">
        <v>40091</v>
      </c>
      <c r="D74" s="66">
        <v>162.14</v>
      </c>
      <c r="E74" s="66">
        <v>91.11</v>
      </c>
      <c r="F74" s="60">
        <f t="shared" si="4"/>
        <v>7.871904000000001</v>
      </c>
      <c r="G74" s="11">
        <f t="shared" si="16"/>
        <v>44.782576666666664</v>
      </c>
      <c r="H74" s="60">
        <f t="shared" si="18"/>
        <v>352.52414439264</v>
      </c>
      <c r="I74" s="2" t="s">
        <v>90</v>
      </c>
      <c r="J74" s="11">
        <v>50.19702</v>
      </c>
      <c r="K74" s="11">
        <v>53.97256</v>
      </c>
      <c r="L74" s="11">
        <v>30.17815</v>
      </c>
      <c r="M74" s="12"/>
      <c r="N74" s="12"/>
    </row>
    <row r="75" spans="2:14" ht="24">
      <c r="B75" s="2">
        <v>19</v>
      </c>
      <c r="C75" s="189">
        <v>40100</v>
      </c>
      <c r="D75" s="66">
        <v>161.73</v>
      </c>
      <c r="E75" s="66">
        <v>75.341</v>
      </c>
      <c r="F75" s="60">
        <f t="shared" si="4"/>
        <v>6.509462399999999</v>
      </c>
      <c r="G75" s="11">
        <f t="shared" si="16"/>
        <v>66.21801</v>
      </c>
      <c r="H75" s="60">
        <f t="shared" si="18"/>
        <v>431.043646297824</v>
      </c>
      <c r="I75" s="2" t="s">
        <v>91</v>
      </c>
      <c r="J75" s="11">
        <v>73.70094</v>
      </c>
      <c r="K75" s="11">
        <v>54.62693</v>
      </c>
      <c r="L75" s="11">
        <v>70.32616</v>
      </c>
      <c r="M75" s="12"/>
      <c r="N75" s="12"/>
    </row>
    <row r="76" spans="2:14" ht="24">
      <c r="B76" s="2">
        <v>20</v>
      </c>
      <c r="C76" s="189">
        <v>40107</v>
      </c>
      <c r="D76" s="66">
        <v>161.53</v>
      </c>
      <c r="E76" s="66">
        <v>53.35</v>
      </c>
      <c r="F76" s="60">
        <f t="shared" si="4"/>
        <v>4.60944</v>
      </c>
      <c r="G76" s="11">
        <f t="shared" si="16"/>
        <v>88.88013999999998</v>
      </c>
      <c r="H76" s="60">
        <f t="shared" si="18"/>
        <v>409.68767252159995</v>
      </c>
      <c r="I76" s="2" t="s">
        <v>63</v>
      </c>
      <c r="J76" s="11">
        <v>69.47772</v>
      </c>
      <c r="K76" s="11">
        <v>109.6021</v>
      </c>
      <c r="L76" s="11">
        <v>87.5606</v>
      </c>
      <c r="M76" s="12"/>
      <c r="N76" s="12"/>
    </row>
    <row r="77" spans="2:14" ht="24">
      <c r="B77" s="2">
        <v>21</v>
      </c>
      <c r="C77" s="189">
        <v>40120</v>
      </c>
      <c r="D77" s="66">
        <v>161.33</v>
      </c>
      <c r="E77" s="66">
        <v>37.964</v>
      </c>
      <c r="F77" s="60">
        <f t="shared" si="4"/>
        <v>3.2800896</v>
      </c>
      <c r="G77" s="11">
        <f t="shared" si="16"/>
        <v>31.528816666666668</v>
      </c>
      <c r="H77" s="60">
        <f aca="true" t="shared" si="19" ref="H77:H86">+F77*G77</f>
        <v>103.41734364864001</v>
      </c>
      <c r="I77" s="2" t="s">
        <v>64</v>
      </c>
      <c r="J77" s="11">
        <v>30.83868</v>
      </c>
      <c r="K77" s="11">
        <v>29.70844</v>
      </c>
      <c r="L77" s="11">
        <v>34.03933</v>
      </c>
      <c r="M77" s="12"/>
      <c r="N77" s="12"/>
    </row>
    <row r="78" spans="2:14" ht="24">
      <c r="B78" s="2">
        <v>22</v>
      </c>
      <c r="C78" s="189">
        <v>40126</v>
      </c>
      <c r="D78" s="66">
        <v>161.1</v>
      </c>
      <c r="E78" s="66">
        <v>22.793</v>
      </c>
      <c r="F78" s="60">
        <f t="shared" si="4"/>
        <v>1.9693152</v>
      </c>
      <c r="G78" s="11">
        <f t="shared" si="16"/>
        <v>2.5536433333333335</v>
      </c>
      <c r="H78" s="60">
        <f t="shared" si="19"/>
        <v>5.0289286317120006</v>
      </c>
      <c r="I78" s="2" t="s">
        <v>92</v>
      </c>
      <c r="J78" s="11">
        <v>1.56182</v>
      </c>
      <c r="K78" s="11">
        <v>2.56504</v>
      </c>
      <c r="L78" s="11">
        <v>3.53407</v>
      </c>
      <c r="M78" s="12"/>
      <c r="N78" s="12"/>
    </row>
    <row r="79" spans="2:14" ht="24">
      <c r="B79" s="2">
        <v>23</v>
      </c>
      <c r="C79" s="189">
        <v>40133</v>
      </c>
      <c r="D79" s="66">
        <v>160.86</v>
      </c>
      <c r="E79" s="66">
        <v>10.561</v>
      </c>
      <c r="F79" s="60">
        <f t="shared" si="4"/>
        <v>0.9124704</v>
      </c>
      <c r="G79" s="11">
        <f t="shared" si="16"/>
        <v>16.70402</v>
      </c>
      <c r="H79" s="60">
        <f t="shared" si="19"/>
        <v>15.241923811008</v>
      </c>
      <c r="I79" s="2" t="s">
        <v>93</v>
      </c>
      <c r="J79" s="11">
        <v>26.77059</v>
      </c>
      <c r="K79" s="11">
        <v>14.68346</v>
      </c>
      <c r="L79" s="11">
        <v>8.65801</v>
      </c>
      <c r="M79" s="12"/>
      <c r="N79" s="12"/>
    </row>
    <row r="80" spans="2:14" ht="24">
      <c r="B80" s="2">
        <v>24</v>
      </c>
      <c r="C80" s="189">
        <v>40165</v>
      </c>
      <c r="D80" s="66">
        <v>160.69</v>
      </c>
      <c r="E80" s="66">
        <v>4.076</v>
      </c>
      <c r="F80" s="60">
        <f t="shared" si="4"/>
        <v>0.3521664</v>
      </c>
      <c r="G80" s="11">
        <f t="shared" si="16"/>
        <v>14.088926666666666</v>
      </c>
      <c r="H80" s="60">
        <f t="shared" si="19"/>
        <v>4.961646584064</v>
      </c>
      <c r="I80" s="2" t="s">
        <v>67</v>
      </c>
      <c r="J80" s="11">
        <v>9.31388</v>
      </c>
      <c r="K80" s="11">
        <v>10.32347</v>
      </c>
      <c r="L80" s="11">
        <v>22.62943</v>
      </c>
      <c r="M80" s="11"/>
      <c r="N80" s="12"/>
    </row>
    <row r="81" spans="2:14" ht="24">
      <c r="B81" s="2">
        <v>25</v>
      </c>
      <c r="C81" s="189">
        <v>40172</v>
      </c>
      <c r="D81" s="66">
        <v>160.68</v>
      </c>
      <c r="E81" s="66">
        <v>3.844</v>
      </c>
      <c r="F81" s="60">
        <f t="shared" si="4"/>
        <v>0.3321216</v>
      </c>
      <c r="G81" s="11">
        <f t="shared" si="16"/>
        <v>14.17909</v>
      </c>
      <c r="H81" s="60">
        <f t="shared" si="19"/>
        <v>4.709182057344</v>
      </c>
      <c r="I81" s="2" t="s">
        <v>68</v>
      </c>
      <c r="J81" s="11">
        <v>10.97801</v>
      </c>
      <c r="K81" s="11">
        <v>15.08018</v>
      </c>
      <c r="L81" s="11">
        <v>16.47908</v>
      </c>
      <c r="N81" s="12"/>
    </row>
    <row r="82" spans="2:14" ht="24">
      <c r="B82" s="2">
        <v>26</v>
      </c>
      <c r="C82" s="189">
        <v>40176</v>
      </c>
      <c r="D82" s="66">
        <v>160.78</v>
      </c>
      <c r="E82" s="66">
        <v>6.112</v>
      </c>
      <c r="F82" s="60">
        <f t="shared" si="4"/>
        <v>0.5280768</v>
      </c>
      <c r="G82" s="11">
        <f t="shared" si="16"/>
        <v>9.527866666666666</v>
      </c>
      <c r="H82" s="60">
        <f t="shared" si="19"/>
        <v>5.03144534016</v>
      </c>
      <c r="I82" s="2" t="s">
        <v>69</v>
      </c>
      <c r="J82" s="11">
        <v>13.33733</v>
      </c>
      <c r="K82" s="11">
        <v>10.80951</v>
      </c>
      <c r="L82" s="11">
        <v>4.43676</v>
      </c>
      <c r="M82" s="12"/>
      <c r="N82" s="12"/>
    </row>
    <row r="83" spans="2:14" ht="24">
      <c r="B83" s="2">
        <v>27</v>
      </c>
      <c r="C83" s="189">
        <v>40184</v>
      </c>
      <c r="D83" s="66">
        <v>160.64</v>
      </c>
      <c r="E83" s="66">
        <v>2.514</v>
      </c>
      <c r="F83" s="60">
        <f t="shared" si="4"/>
        <v>0.2172096</v>
      </c>
      <c r="G83" s="11">
        <f t="shared" si="16"/>
        <v>3.85362</v>
      </c>
      <c r="H83" s="60">
        <f t="shared" si="19"/>
        <v>0.8370432587519999</v>
      </c>
      <c r="I83" s="2" t="s">
        <v>70</v>
      </c>
      <c r="J83" s="11">
        <v>1.38289</v>
      </c>
      <c r="K83" s="11">
        <v>3.80744</v>
      </c>
      <c r="L83" s="11">
        <v>6.37053</v>
      </c>
      <c r="M83" s="12"/>
      <c r="N83" s="12"/>
    </row>
    <row r="84" spans="2:14" ht="24">
      <c r="B84" s="2">
        <v>28</v>
      </c>
      <c r="C84" s="189">
        <v>40189</v>
      </c>
      <c r="D84" s="66">
        <v>160.91</v>
      </c>
      <c r="E84" s="66">
        <v>13.504</v>
      </c>
      <c r="F84" s="60">
        <f t="shared" si="4"/>
        <v>1.1667456</v>
      </c>
      <c r="G84" s="11">
        <f t="shared" si="16"/>
        <v>12.121336666666666</v>
      </c>
      <c r="H84" s="60">
        <f t="shared" si="19"/>
        <v>14.142516221952</v>
      </c>
      <c r="I84" s="2" t="s">
        <v>71</v>
      </c>
      <c r="J84" s="11">
        <v>9.15782</v>
      </c>
      <c r="K84" s="11">
        <v>15.11972</v>
      </c>
      <c r="L84" s="11">
        <v>12.08647</v>
      </c>
      <c r="M84" s="12"/>
      <c r="N84" s="12"/>
    </row>
    <row r="85" spans="2:14" ht="24">
      <c r="B85" s="2">
        <v>29</v>
      </c>
      <c r="C85" s="189">
        <v>40218</v>
      </c>
      <c r="D85" s="66">
        <v>160.72</v>
      </c>
      <c r="E85" s="66">
        <v>4.866</v>
      </c>
      <c r="F85" s="60">
        <f t="shared" si="4"/>
        <v>0.4204224</v>
      </c>
      <c r="G85" s="11">
        <f t="shared" si="16"/>
        <v>12.2887</v>
      </c>
      <c r="H85" s="60">
        <f t="shared" si="19"/>
        <v>5.16644474688</v>
      </c>
      <c r="I85" s="2" t="s">
        <v>72</v>
      </c>
      <c r="J85" s="11">
        <v>13.50986</v>
      </c>
      <c r="K85" s="11">
        <v>9.61566</v>
      </c>
      <c r="L85" s="11">
        <v>13.74058</v>
      </c>
      <c r="M85" s="12"/>
      <c r="N85" s="12"/>
    </row>
    <row r="86" spans="2:14" ht="24">
      <c r="B86" s="2">
        <v>30</v>
      </c>
      <c r="C86" s="189">
        <v>40226</v>
      </c>
      <c r="D86" s="66">
        <v>160.61</v>
      </c>
      <c r="E86" s="66">
        <v>2.173</v>
      </c>
      <c r="F86" s="60">
        <f t="shared" si="4"/>
        <v>0.1877472</v>
      </c>
      <c r="G86" s="11">
        <f t="shared" si="16"/>
        <v>14.524783333333332</v>
      </c>
      <c r="H86" s="60">
        <f t="shared" si="19"/>
        <v>2.7269874014399997</v>
      </c>
      <c r="I86" s="2" t="s">
        <v>94</v>
      </c>
      <c r="J86" s="11">
        <v>10.96646</v>
      </c>
      <c r="K86" s="11">
        <v>18.36851</v>
      </c>
      <c r="L86" s="11">
        <v>14.23938</v>
      </c>
      <c r="M86" s="12"/>
      <c r="N86" s="12"/>
    </row>
    <row r="87" spans="2:14" ht="24">
      <c r="B87" s="2">
        <v>31</v>
      </c>
      <c r="C87" s="189">
        <v>40256</v>
      </c>
      <c r="D87" s="66">
        <v>160.62</v>
      </c>
      <c r="E87" s="66">
        <v>2.427</v>
      </c>
      <c r="F87" s="60">
        <f t="shared" si="4"/>
        <v>0.2096928</v>
      </c>
      <c r="G87" s="11">
        <f aca="true" t="shared" si="20" ref="G87:G99">+AVERAGE(J87:L87)</f>
        <v>19.502716666666668</v>
      </c>
      <c r="H87" s="60">
        <f aca="true" t="shared" si="21" ref="H87:H99">+F87*G87</f>
        <v>4.08957926544</v>
      </c>
      <c r="I87" s="2" t="s">
        <v>95</v>
      </c>
      <c r="J87" s="11">
        <v>33.83879</v>
      </c>
      <c r="K87" s="11">
        <v>13.07233</v>
      </c>
      <c r="L87" s="11">
        <v>11.59703</v>
      </c>
      <c r="M87" s="12"/>
      <c r="N87" s="12"/>
    </row>
    <row r="88" spans="2:14" ht="24.75" thickBot="1">
      <c r="B88" s="82">
        <v>32</v>
      </c>
      <c r="C88" s="191">
        <v>40262</v>
      </c>
      <c r="D88" s="83">
        <v>160.73</v>
      </c>
      <c r="E88" s="83">
        <v>4.898</v>
      </c>
      <c r="F88" s="84">
        <f t="shared" si="4"/>
        <v>0.4231872</v>
      </c>
      <c r="G88" s="83">
        <f t="shared" si="20"/>
        <v>37.121253333333335</v>
      </c>
      <c r="H88" s="84">
        <f t="shared" si="21"/>
        <v>15.709239258624</v>
      </c>
      <c r="I88" s="82" t="s">
        <v>96</v>
      </c>
      <c r="J88" s="83">
        <v>22.48274</v>
      </c>
      <c r="K88" s="83">
        <v>62.07464</v>
      </c>
      <c r="L88" s="83">
        <v>26.80638</v>
      </c>
      <c r="M88" s="12"/>
      <c r="N88" s="12"/>
    </row>
    <row r="89" spans="2:14" ht="24.75" thickTop="1">
      <c r="B89" s="2">
        <v>1</v>
      </c>
      <c r="C89" s="189">
        <v>40274</v>
      </c>
      <c r="D89" s="66">
        <v>160.89</v>
      </c>
      <c r="E89" s="66">
        <v>10.03</v>
      </c>
      <c r="F89" s="60">
        <f t="shared" si="4"/>
        <v>0.866592</v>
      </c>
      <c r="G89" s="11">
        <f t="shared" si="20"/>
        <v>27.597743333333337</v>
      </c>
      <c r="H89" s="60">
        <f t="shared" si="21"/>
        <v>23.915983590720003</v>
      </c>
      <c r="I89" s="2" t="s">
        <v>97</v>
      </c>
      <c r="J89" s="11">
        <v>46.92615</v>
      </c>
      <c r="K89" s="11">
        <v>24.51468</v>
      </c>
      <c r="L89" s="11">
        <v>11.3524</v>
      </c>
      <c r="M89" s="12"/>
      <c r="N89" s="12"/>
    </row>
    <row r="90" spans="2:14" ht="24">
      <c r="B90" s="2">
        <v>2</v>
      </c>
      <c r="C90" s="189">
        <v>40290</v>
      </c>
      <c r="D90" s="66">
        <v>160.72</v>
      </c>
      <c r="E90" s="66">
        <v>4.924</v>
      </c>
      <c r="F90" s="60">
        <f t="shared" si="4"/>
        <v>0.4254336000000001</v>
      </c>
      <c r="G90" s="11">
        <f t="shared" si="20"/>
        <v>17.568146666666667</v>
      </c>
      <c r="H90" s="60">
        <f t="shared" si="21"/>
        <v>7.474079881728001</v>
      </c>
      <c r="I90" s="2" t="s">
        <v>98</v>
      </c>
      <c r="J90" s="11">
        <v>14.21981</v>
      </c>
      <c r="K90" s="11">
        <v>16.5619</v>
      </c>
      <c r="L90" s="11">
        <v>21.92273</v>
      </c>
      <c r="M90" s="12"/>
      <c r="N90" s="12"/>
    </row>
    <row r="91" spans="2:14" ht="24">
      <c r="B91" s="2">
        <v>3</v>
      </c>
      <c r="C91" s="189">
        <v>40298</v>
      </c>
      <c r="D91" s="66">
        <v>160.66</v>
      </c>
      <c r="E91" s="66">
        <v>1.624</v>
      </c>
      <c r="F91" s="60">
        <f t="shared" si="4"/>
        <v>0.1403136</v>
      </c>
      <c r="G91" s="11">
        <f t="shared" si="20"/>
        <v>14.247726666666667</v>
      </c>
      <c r="H91" s="60">
        <f t="shared" si="21"/>
        <v>1.999149820416</v>
      </c>
      <c r="I91" s="2" t="s">
        <v>99</v>
      </c>
      <c r="J91" s="11">
        <v>9.21553</v>
      </c>
      <c r="K91" s="11">
        <v>13.4636</v>
      </c>
      <c r="L91" s="11">
        <v>20.06405</v>
      </c>
      <c r="M91" s="12"/>
      <c r="N91" s="12"/>
    </row>
    <row r="92" spans="2:14" ht="24">
      <c r="B92" s="2">
        <v>4</v>
      </c>
      <c r="C92" s="189">
        <v>40305</v>
      </c>
      <c r="D92" s="66">
        <v>160.97</v>
      </c>
      <c r="E92" s="66">
        <v>4.868</v>
      </c>
      <c r="F92" s="60">
        <f t="shared" si="4"/>
        <v>0.42059520000000006</v>
      </c>
      <c r="G92" s="11">
        <f t="shared" si="20"/>
        <v>29.03145333333333</v>
      </c>
      <c r="H92" s="60">
        <f t="shared" si="21"/>
        <v>12.210489921024001</v>
      </c>
      <c r="I92" s="2" t="s">
        <v>100</v>
      </c>
      <c r="J92" s="11">
        <v>26.98448</v>
      </c>
      <c r="K92" s="11">
        <v>35.95378</v>
      </c>
      <c r="L92" s="11">
        <v>24.1561</v>
      </c>
      <c r="M92" s="12"/>
      <c r="N92" s="12"/>
    </row>
    <row r="93" spans="2:14" ht="24">
      <c r="B93" s="2">
        <v>5</v>
      </c>
      <c r="C93" s="189">
        <v>40317</v>
      </c>
      <c r="D93" s="66">
        <v>160.68</v>
      </c>
      <c r="E93" s="66">
        <v>1.159</v>
      </c>
      <c r="F93" s="60">
        <f t="shared" si="4"/>
        <v>0.10013760000000001</v>
      </c>
      <c r="G93" s="11">
        <f t="shared" si="20"/>
        <v>9.039423333333334</v>
      </c>
      <c r="H93" s="60">
        <f t="shared" si="21"/>
        <v>0.905186157984</v>
      </c>
      <c r="I93" s="2" t="s">
        <v>101</v>
      </c>
      <c r="J93" s="11">
        <v>3.23299</v>
      </c>
      <c r="K93" s="11">
        <v>19.77541</v>
      </c>
      <c r="L93" s="11">
        <v>4.10987</v>
      </c>
      <c r="M93" s="12"/>
      <c r="N93" s="12"/>
    </row>
    <row r="94" spans="2:14" ht="24">
      <c r="B94" s="2">
        <v>6</v>
      </c>
      <c r="C94" s="189">
        <v>40325</v>
      </c>
      <c r="D94" s="66">
        <v>160.52</v>
      </c>
      <c r="E94" s="66">
        <v>0.226</v>
      </c>
      <c r="F94" s="60">
        <f t="shared" si="4"/>
        <v>0.019526400000000003</v>
      </c>
      <c r="G94" s="11">
        <f t="shared" si="20"/>
        <v>16.039936666666666</v>
      </c>
      <c r="H94" s="60">
        <f t="shared" si="21"/>
        <v>0.313202219328</v>
      </c>
      <c r="I94" s="2" t="s">
        <v>102</v>
      </c>
      <c r="J94" s="66">
        <v>9.65562</v>
      </c>
      <c r="K94" s="66">
        <v>20.77657</v>
      </c>
      <c r="L94" s="66">
        <v>17.68762</v>
      </c>
      <c r="M94" s="12"/>
      <c r="N94" s="12"/>
    </row>
    <row r="95" spans="2:14" ht="24">
      <c r="B95" s="2">
        <v>7</v>
      </c>
      <c r="C95" s="189">
        <v>40333</v>
      </c>
      <c r="D95" s="66">
        <v>161.23</v>
      </c>
      <c r="E95" s="66">
        <v>0.058</v>
      </c>
      <c r="F95" s="60">
        <f t="shared" si="4"/>
        <v>0.0050112</v>
      </c>
      <c r="G95" s="11">
        <f t="shared" si="20"/>
        <v>24.180809999999997</v>
      </c>
      <c r="H95" s="60">
        <f t="shared" si="21"/>
        <v>0.12117487507199999</v>
      </c>
      <c r="I95" s="2" t="s">
        <v>79</v>
      </c>
      <c r="J95" s="66">
        <v>33.09474</v>
      </c>
      <c r="K95" s="66">
        <v>17.68803</v>
      </c>
      <c r="L95" s="66">
        <v>21.75966</v>
      </c>
      <c r="M95" s="12"/>
      <c r="N95" s="12"/>
    </row>
    <row r="96" spans="2:14" ht="24">
      <c r="B96" s="2">
        <v>8</v>
      </c>
      <c r="C96" s="189">
        <v>40335</v>
      </c>
      <c r="D96" s="66">
        <v>161.31</v>
      </c>
      <c r="E96" s="66">
        <v>0.415</v>
      </c>
      <c r="F96" s="60">
        <f t="shared" si="4"/>
        <v>0.035856</v>
      </c>
      <c r="G96" s="11">
        <f t="shared" si="20"/>
        <v>14.653563333333336</v>
      </c>
      <c r="H96" s="60">
        <f t="shared" si="21"/>
        <v>0.5254181668800001</v>
      </c>
      <c r="I96" s="2" t="s">
        <v>80</v>
      </c>
      <c r="J96" s="66">
        <v>9.70874</v>
      </c>
      <c r="K96" s="66">
        <v>19.8133</v>
      </c>
      <c r="L96" s="66">
        <v>14.43865</v>
      </c>
      <c r="M96" s="12"/>
      <c r="N96" s="12"/>
    </row>
    <row r="97" spans="2:14" ht="24">
      <c r="B97" s="2">
        <v>9</v>
      </c>
      <c r="C97" s="189">
        <v>40352</v>
      </c>
      <c r="D97" s="66">
        <v>160.51</v>
      </c>
      <c r="E97" s="66">
        <v>0.467</v>
      </c>
      <c r="F97" s="60">
        <f t="shared" si="4"/>
        <v>0.040348800000000004</v>
      </c>
      <c r="G97" s="11">
        <f t="shared" si="20"/>
        <v>229.8915966666667</v>
      </c>
      <c r="H97" s="60">
        <f t="shared" si="21"/>
        <v>9.275850055584002</v>
      </c>
      <c r="I97" s="2" t="s">
        <v>81</v>
      </c>
      <c r="J97" s="66">
        <v>274.115</v>
      </c>
      <c r="K97" s="66">
        <v>185.04976</v>
      </c>
      <c r="L97" s="66">
        <v>230.51003</v>
      </c>
      <c r="M97" s="12"/>
      <c r="N97" s="12"/>
    </row>
    <row r="98" spans="2:14" ht="24">
      <c r="B98" s="2">
        <v>10</v>
      </c>
      <c r="C98" s="189">
        <v>40366</v>
      </c>
      <c r="D98" s="66">
        <v>160.77</v>
      </c>
      <c r="E98" s="66">
        <v>6.407</v>
      </c>
      <c r="F98" s="60">
        <f t="shared" si="4"/>
        <v>0.5535648000000001</v>
      </c>
      <c r="G98" s="11">
        <f t="shared" si="20"/>
        <v>9.033826666666666</v>
      </c>
      <c r="H98" s="60">
        <f t="shared" si="21"/>
        <v>5.000808451968</v>
      </c>
      <c r="I98" s="2" t="s">
        <v>82</v>
      </c>
      <c r="J98" s="66">
        <v>10.7193</v>
      </c>
      <c r="K98" s="66">
        <v>7.76066</v>
      </c>
      <c r="L98" s="66">
        <v>8.62152</v>
      </c>
      <c r="M98" s="12"/>
      <c r="N98" s="12"/>
    </row>
    <row r="99" spans="2:14" ht="24">
      <c r="B99" s="2">
        <v>11</v>
      </c>
      <c r="C99" s="189">
        <v>40373</v>
      </c>
      <c r="D99" s="66">
        <v>160.82</v>
      </c>
      <c r="E99" s="66">
        <v>7.515</v>
      </c>
      <c r="F99" s="60">
        <f t="shared" si="4"/>
        <v>0.649296</v>
      </c>
      <c r="G99" s="11">
        <f t="shared" si="20"/>
        <v>31.153696666666665</v>
      </c>
      <c r="H99" s="60">
        <f t="shared" si="21"/>
        <v>20.227970630879998</v>
      </c>
      <c r="I99" s="2" t="s">
        <v>83</v>
      </c>
      <c r="J99" s="66">
        <v>22.30933</v>
      </c>
      <c r="K99" s="66">
        <v>31.02741</v>
      </c>
      <c r="L99" s="66">
        <v>40.12435</v>
      </c>
      <c r="M99" s="12"/>
      <c r="N99" s="12"/>
    </row>
    <row r="100" spans="2:14" ht="24">
      <c r="B100" s="2">
        <v>12</v>
      </c>
      <c r="C100" s="189">
        <v>40381</v>
      </c>
      <c r="D100" s="66">
        <v>160.84</v>
      </c>
      <c r="E100" s="66">
        <v>9.009</v>
      </c>
      <c r="F100" s="60">
        <f t="shared" si="4"/>
        <v>0.7783776000000001</v>
      </c>
      <c r="G100" s="11">
        <f aca="true" t="shared" si="22" ref="G100:G122">+AVERAGE(J100:L100)</f>
        <v>30.29921333333333</v>
      </c>
      <c r="H100" s="60">
        <f aca="true" t="shared" si="23" ref="H100:H122">+F100*G100</f>
        <v>23.584228956288</v>
      </c>
      <c r="I100" s="2" t="s">
        <v>84</v>
      </c>
      <c r="J100" s="66">
        <v>20.35857</v>
      </c>
      <c r="K100" s="66">
        <v>27.85894</v>
      </c>
      <c r="L100" s="66">
        <v>42.68013</v>
      </c>
      <c r="M100" s="12"/>
      <c r="N100" s="12"/>
    </row>
    <row r="101" spans="2:14" ht="24">
      <c r="B101" s="2">
        <v>13</v>
      </c>
      <c r="C101" s="189">
        <v>40406</v>
      </c>
      <c r="D101" s="66">
        <v>164.48</v>
      </c>
      <c r="E101" s="66">
        <v>346.697</v>
      </c>
      <c r="F101" s="60">
        <f t="shared" si="4"/>
        <v>29.9546208</v>
      </c>
      <c r="G101" s="11">
        <f t="shared" si="22"/>
        <v>494.16759666666667</v>
      </c>
      <c r="H101" s="60">
        <f t="shared" si="23"/>
        <v>14802.602969797344</v>
      </c>
      <c r="I101" s="2" t="s">
        <v>85</v>
      </c>
      <c r="J101" s="66">
        <v>511.66041</v>
      </c>
      <c r="K101" s="66">
        <v>483.62458</v>
      </c>
      <c r="L101" s="66">
        <v>487.2178</v>
      </c>
      <c r="M101" s="12"/>
      <c r="N101" s="12"/>
    </row>
    <row r="102" spans="2:14" ht="24">
      <c r="B102" s="2">
        <v>14</v>
      </c>
      <c r="C102" s="189">
        <v>40410</v>
      </c>
      <c r="D102" s="66">
        <v>162.4</v>
      </c>
      <c r="E102" s="66">
        <v>1321.844</v>
      </c>
      <c r="F102" s="11">
        <f t="shared" si="4"/>
        <v>114.20732160000001</v>
      </c>
      <c r="G102" s="11">
        <f t="shared" si="22"/>
        <v>247.66416333333333</v>
      </c>
      <c r="H102" s="60">
        <f t="shared" si="23"/>
        <v>28285.06075060493</v>
      </c>
      <c r="I102" s="2" t="s">
        <v>86</v>
      </c>
      <c r="J102" s="66">
        <v>244.22012</v>
      </c>
      <c r="K102" s="66">
        <v>252.59096</v>
      </c>
      <c r="L102" s="66">
        <v>246.18141</v>
      </c>
      <c r="M102" s="12"/>
      <c r="N102" s="12"/>
    </row>
    <row r="103" spans="2:14" ht="24">
      <c r="B103" s="2">
        <v>15</v>
      </c>
      <c r="C103" s="189">
        <v>40413</v>
      </c>
      <c r="D103" s="66">
        <v>164.61</v>
      </c>
      <c r="E103" s="66">
        <v>480.071</v>
      </c>
      <c r="F103" s="11">
        <f t="shared" si="4"/>
        <v>41.4781344</v>
      </c>
      <c r="G103" s="11">
        <f t="shared" si="22"/>
        <v>770.4358366666665</v>
      </c>
      <c r="H103" s="60">
        <f t="shared" si="23"/>
        <v>31956.241179836445</v>
      </c>
      <c r="I103" s="2" t="s">
        <v>87</v>
      </c>
      <c r="J103" s="66">
        <v>627.39717</v>
      </c>
      <c r="K103" s="66">
        <v>877.03256</v>
      </c>
      <c r="L103" s="66">
        <v>806.87778</v>
      </c>
      <c r="M103" s="12"/>
      <c r="N103" s="12"/>
    </row>
    <row r="104" spans="2:14" ht="24">
      <c r="B104" s="2">
        <v>16</v>
      </c>
      <c r="C104" s="189">
        <v>40423</v>
      </c>
      <c r="D104" s="66">
        <v>164.2</v>
      </c>
      <c r="E104" s="66">
        <v>392.455</v>
      </c>
      <c r="F104" s="11">
        <f t="shared" si="4"/>
        <v>33.908112</v>
      </c>
      <c r="G104" s="11">
        <f t="shared" si="22"/>
        <v>351.84868</v>
      </c>
      <c r="H104" s="11">
        <f t="shared" si="23"/>
        <v>11930.52444849216</v>
      </c>
      <c r="I104" s="2" t="s">
        <v>88</v>
      </c>
      <c r="J104" s="66">
        <v>337.39276</v>
      </c>
      <c r="K104" s="66">
        <v>347.39941</v>
      </c>
      <c r="L104" s="66">
        <v>370.75387</v>
      </c>
      <c r="M104" s="12"/>
      <c r="N104" s="12"/>
    </row>
    <row r="105" spans="2:14" ht="24">
      <c r="B105" s="2">
        <v>17</v>
      </c>
      <c r="C105" s="189">
        <v>40434</v>
      </c>
      <c r="D105" s="66">
        <v>162.37</v>
      </c>
      <c r="E105" s="66">
        <v>123.511</v>
      </c>
      <c r="F105" s="11">
        <f aca="true" t="shared" si="24" ref="F105:F282">+E105*0.0864</f>
        <v>10.6713504</v>
      </c>
      <c r="G105" s="11">
        <f t="shared" si="22"/>
        <v>139.41123666666667</v>
      </c>
      <c r="H105" s="11">
        <f t="shared" si="23"/>
        <v>1487.706156167328</v>
      </c>
      <c r="I105" s="2" t="s">
        <v>89</v>
      </c>
      <c r="J105" s="66">
        <v>134.28218</v>
      </c>
      <c r="K105" s="66">
        <v>144.4895</v>
      </c>
      <c r="L105" s="66">
        <v>139.46203</v>
      </c>
      <c r="M105" s="12"/>
      <c r="N105" s="12"/>
    </row>
    <row r="106" spans="2:14" ht="24">
      <c r="B106" s="2">
        <v>18</v>
      </c>
      <c r="C106" s="189">
        <v>40441</v>
      </c>
      <c r="D106" s="66">
        <v>163</v>
      </c>
      <c r="E106" s="66">
        <v>204.369</v>
      </c>
      <c r="F106" s="11">
        <f t="shared" si="24"/>
        <v>17.6574816</v>
      </c>
      <c r="G106" s="11">
        <f t="shared" si="22"/>
        <v>160.65525333333332</v>
      </c>
      <c r="H106" s="11">
        <f t="shared" si="23"/>
        <v>2836.7671796766717</v>
      </c>
      <c r="I106" s="2" t="s">
        <v>90</v>
      </c>
      <c r="J106" s="66">
        <v>159.52174</v>
      </c>
      <c r="K106" s="66">
        <v>165.08658</v>
      </c>
      <c r="L106" s="66">
        <v>157.35744</v>
      </c>
      <c r="M106" s="12"/>
      <c r="N106" s="12"/>
    </row>
    <row r="107" spans="2:14" ht="24">
      <c r="B107" s="2">
        <v>19</v>
      </c>
      <c r="C107" s="189">
        <v>40457</v>
      </c>
      <c r="D107" s="66">
        <v>161.53</v>
      </c>
      <c r="E107" s="66">
        <v>46.526</v>
      </c>
      <c r="F107" s="11">
        <f t="shared" si="24"/>
        <v>4.0198464000000005</v>
      </c>
      <c r="G107" s="11">
        <f t="shared" si="22"/>
        <v>38.37217999999999</v>
      </c>
      <c r="H107" s="11">
        <f t="shared" si="23"/>
        <v>154.250269633152</v>
      </c>
      <c r="I107" s="2" t="s">
        <v>91</v>
      </c>
      <c r="J107" s="66">
        <v>30.81563</v>
      </c>
      <c r="K107" s="66">
        <v>42.23602</v>
      </c>
      <c r="L107" s="66">
        <v>42.06489</v>
      </c>
      <c r="M107" s="12"/>
      <c r="N107" s="12"/>
    </row>
    <row r="108" spans="2:14" ht="24">
      <c r="B108" s="2">
        <v>20</v>
      </c>
      <c r="C108" s="189">
        <v>40466</v>
      </c>
      <c r="D108" s="66">
        <v>162.06</v>
      </c>
      <c r="E108" s="66">
        <v>106.396</v>
      </c>
      <c r="F108" s="11">
        <f t="shared" si="24"/>
        <v>9.1926144</v>
      </c>
      <c r="G108" s="11">
        <f t="shared" si="22"/>
        <v>356.92688666666663</v>
      </c>
      <c r="H108" s="11">
        <f t="shared" si="23"/>
        <v>3281.091238119168</v>
      </c>
      <c r="I108" s="2" t="s">
        <v>63</v>
      </c>
      <c r="J108" s="66">
        <v>368.68914</v>
      </c>
      <c r="K108" s="66">
        <v>376.90659</v>
      </c>
      <c r="L108" s="66">
        <v>325.18493</v>
      </c>
      <c r="M108" s="12"/>
      <c r="N108" s="12"/>
    </row>
    <row r="109" spans="2:14" ht="24">
      <c r="B109" s="2">
        <v>21</v>
      </c>
      <c r="C109" s="189">
        <v>40473</v>
      </c>
      <c r="D109" s="66">
        <v>164.84</v>
      </c>
      <c r="E109" s="66">
        <v>552.861</v>
      </c>
      <c r="F109" s="11">
        <f t="shared" si="24"/>
        <v>47.767190400000004</v>
      </c>
      <c r="G109" s="11">
        <f t="shared" si="22"/>
        <v>362.90650000000005</v>
      </c>
      <c r="H109" s="11">
        <f t="shared" si="23"/>
        <v>17335.023882897603</v>
      </c>
      <c r="I109" s="2" t="s">
        <v>64</v>
      </c>
      <c r="J109" s="66">
        <v>355.76586</v>
      </c>
      <c r="K109" s="66">
        <v>369.22774</v>
      </c>
      <c r="L109" s="66">
        <v>363.7259</v>
      </c>
      <c r="M109" s="12"/>
      <c r="N109" s="12"/>
    </row>
    <row r="110" spans="2:14" ht="24">
      <c r="B110" s="2">
        <v>22</v>
      </c>
      <c r="C110" s="189">
        <v>40486</v>
      </c>
      <c r="D110" s="66">
        <v>161.63</v>
      </c>
      <c r="E110" s="66">
        <v>56.134</v>
      </c>
      <c r="F110" s="11">
        <f t="shared" si="24"/>
        <v>4.8499776</v>
      </c>
      <c r="G110" s="11">
        <f t="shared" si="22"/>
        <v>23.77357333333333</v>
      </c>
      <c r="H110" s="11">
        <f t="shared" si="23"/>
        <v>115.30129813862399</v>
      </c>
      <c r="I110" s="2" t="s">
        <v>92</v>
      </c>
      <c r="J110" s="66">
        <v>29.3378</v>
      </c>
      <c r="K110" s="66">
        <v>26.47504</v>
      </c>
      <c r="L110" s="66">
        <v>15.50788</v>
      </c>
      <c r="M110" s="12"/>
      <c r="N110" s="12"/>
    </row>
    <row r="111" spans="2:14" ht="24">
      <c r="B111" s="2">
        <v>23</v>
      </c>
      <c r="C111" s="189">
        <v>40493</v>
      </c>
      <c r="D111" s="66">
        <v>160.95</v>
      </c>
      <c r="E111" s="66">
        <v>16.622</v>
      </c>
      <c r="F111" s="11">
        <f t="shared" si="24"/>
        <v>1.4361408</v>
      </c>
      <c r="G111" s="11">
        <f t="shared" si="22"/>
        <v>23.498073333333334</v>
      </c>
      <c r="H111" s="11">
        <f t="shared" si="23"/>
        <v>33.746541835392</v>
      </c>
      <c r="I111" s="2" t="s">
        <v>93</v>
      </c>
      <c r="J111" s="66">
        <v>27.30037</v>
      </c>
      <c r="K111" s="66">
        <v>18.32573</v>
      </c>
      <c r="L111" s="66">
        <v>24.86812</v>
      </c>
      <c r="M111" s="12"/>
      <c r="N111" s="12"/>
    </row>
    <row r="112" spans="2:14" ht="24">
      <c r="B112" s="2">
        <v>24</v>
      </c>
      <c r="C112" s="189">
        <v>40499</v>
      </c>
      <c r="D112" s="66">
        <v>161.1</v>
      </c>
      <c r="E112" s="66">
        <v>31.22</v>
      </c>
      <c r="F112" s="11">
        <f t="shared" si="24"/>
        <v>2.6974080000000002</v>
      </c>
      <c r="G112" s="11">
        <f t="shared" si="22"/>
        <v>43.514450000000004</v>
      </c>
      <c r="H112" s="11">
        <f t="shared" si="23"/>
        <v>117.37622554560002</v>
      </c>
      <c r="I112" s="2" t="s">
        <v>67</v>
      </c>
      <c r="J112" s="66">
        <v>37.16824</v>
      </c>
      <c r="K112" s="66">
        <v>47.78773</v>
      </c>
      <c r="L112" s="66">
        <v>45.58738</v>
      </c>
      <c r="M112" s="12"/>
      <c r="N112" s="12"/>
    </row>
    <row r="113" spans="2:14" ht="24">
      <c r="B113" s="2">
        <v>25</v>
      </c>
      <c r="C113" s="189">
        <v>40515</v>
      </c>
      <c r="D113" s="66">
        <v>161.11</v>
      </c>
      <c r="E113" s="66">
        <v>26.812</v>
      </c>
      <c r="F113" s="11">
        <f t="shared" si="24"/>
        <v>2.3165568000000003</v>
      </c>
      <c r="G113" s="11">
        <f t="shared" si="22"/>
        <v>68.74723666666667</v>
      </c>
      <c r="H113" s="11">
        <f t="shared" si="23"/>
        <v>159.25687858137601</v>
      </c>
      <c r="I113" s="2" t="s">
        <v>68</v>
      </c>
      <c r="J113" s="66">
        <v>72.50796</v>
      </c>
      <c r="K113" s="66">
        <v>78.67104</v>
      </c>
      <c r="L113" s="66">
        <v>55.06271</v>
      </c>
      <c r="M113" s="12"/>
      <c r="N113" s="12"/>
    </row>
    <row r="114" spans="2:14" ht="24">
      <c r="B114" s="2">
        <v>26</v>
      </c>
      <c r="C114" s="189">
        <v>40521</v>
      </c>
      <c r="D114" s="66">
        <v>160.99</v>
      </c>
      <c r="E114" s="66">
        <v>24.193</v>
      </c>
      <c r="F114" s="11">
        <f t="shared" si="24"/>
        <v>2.0902752</v>
      </c>
      <c r="G114" s="11">
        <f t="shared" si="22"/>
        <v>78.69484666666666</v>
      </c>
      <c r="H114" s="11">
        <f t="shared" si="23"/>
        <v>164.493886355136</v>
      </c>
      <c r="I114" s="2" t="s">
        <v>69</v>
      </c>
      <c r="J114" s="66">
        <v>70.10816</v>
      </c>
      <c r="K114" s="66">
        <v>78.38408</v>
      </c>
      <c r="L114" s="66">
        <v>87.5923</v>
      </c>
      <c r="M114" s="12"/>
      <c r="N114" s="12"/>
    </row>
    <row r="115" spans="2:14" ht="24">
      <c r="B115" s="2">
        <v>27</v>
      </c>
      <c r="C115" s="189">
        <v>40540</v>
      </c>
      <c r="D115" s="66">
        <v>160.62</v>
      </c>
      <c r="E115" s="66">
        <v>4.216</v>
      </c>
      <c r="F115" s="11">
        <f t="shared" si="24"/>
        <v>0.36426240000000004</v>
      </c>
      <c r="G115" s="11">
        <f t="shared" si="22"/>
        <v>15.79203333333333</v>
      </c>
      <c r="H115" s="11">
        <f t="shared" si="23"/>
        <v>5.752443962879999</v>
      </c>
      <c r="I115" s="2" t="s">
        <v>70</v>
      </c>
      <c r="J115" s="66">
        <v>22.38523</v>
      </c>
      <c r="K115" s="66">
        <v>18.08503</v>
      </c>
      <c r="L115" s="66">
        <v>6.90584</v>
      </c>
      <c r="M115" s="12"/>
      <c r="N115" s="12"/>
    </row>
    <row r="116" spans="2:14" ht="24">
      <c r="B116" s="2">
        <v>28</v>
      </c>
      <c r="C116" s="189">
        <v>40549</v>
      </c>
      <c r="D116" s="66">
        <v>160.57</v>
      </c>
      <c r="E116" s="66">
        <v>3.435</v>
      </c>
      <c r="F116" s="11">
        <f t="shared" si="24"/>
        <v>0.29678400000000005</v>
      </c>
      <c r="G116" s="11">
        <f t="shared" si="22"/>
        <v>25.78103</v>
      </c>
      <c r="H116" s="11">
        <f t="shared" si="23"/>
        <v>7.651397207520001</v>
      </c>
      <c r="I116" s="2" t="s">
        <v>71</v>
      </c>
      <c r="J116" s="66">
        <v>21.96222</v>
      </c>
      <c r="K116" s="66">
        <v>33.15303</v>
      </c>
      <c r="L116" s="66">
        <v>22.22784</v>
      </c>
      <c r="M116" s="12"/>
      <c r="N116" s="12"/>
    </row>
    <row r="117" spans="2:14" ht="24">
      <c r="B117" s="2">
        <v>29</v>
      </c>
      <c r="C117" s="189">
        <v>40554</v>
      </c>
      <c r="D117" s="66">
        <v>160.65</v>
      </c>
      <c r="E117" s="66">
        <v>4.979</v>
      </c>
      <c r="F117" s="11">
        <f t="shared" si="24"/>
        <v>0.43018560000000006</v>
      </c>
      <c r="G117" s="11">
        <f t="shared" si="22"/>
        <v>29.317983333333334</v>
      </c>
      <c r="H117" s="11">
        <f t="shared" si="23"/>
        <v>12.612174251040003</v>
      </c>
      <c r="I117" s="2" t="s">
        <v>72</v>
      </c>
      <c r="J117" s="66">
        <v>32.86968</v>
      </c>
      <c r="K117" s="66">
        <v>27.99134</v>
      </c>
      <c r="L117" s="66">
        <v>27.09293</v>
      </c>
      <c r="M117" s="12"/>
      <c r="N117" s="12"/>
    </row>
    <row r="118" spans="2:14" ht="24">
      <c r="B118" s="2">
        <v>30</v>
      </c>
      <c r="C118" s="189">
        <v>40564</v>
      </c>
      <c r="D118" s="66">
        <v>160.65</v>
      </c>
      <c r="E118" s="66">
        <v>5.369</v>
      </c>
      <c r="F118" s="11">
        <f t="shared" si="24"/>
        <v>0.4638816</v>
      </c>
      <c r="G118" s="11">
        <f t="shared" si="22"/>
        <v>20.330569999999998</v>
      </c>
      <c r="H118" s="11">
        <f t="shared" si="23"/>
        <v>9.430977340512</v>
      </c>
      <c r="I118" s="2" t="s">
        <v>94</v>
      </c>
      <c r="J118" s="66">
        <v>13.28307</v>
      </c>
      <c r="K118" s="66">
        <v>22.51868</v>
      </c>
      <c r="L118" s="66">
        <v>25.18996</v>
      </c>
      <c r="M118" s="12"/>
      <c r="N118" s="12"/>
    </row>
    <row r="119" spans="2:14" ht="24">
      <c r="B119" s="2">
        <v>31</v>
      </c>
      <c r="C119" s="189">
        <v>40576</v>
      </c>
      <c r="D119" s="66">
        <v>160.53</v>
      </c>
      <c r="E119" s="66">
        <v>2.761</v>
      </c>
      <c r="F119" s="11">
        <f t="shared" si="24"/>
        <v>0.23855040000000002</v>
      </c>
      <c r="G119" s="11">
        <f t="shared" si="22"/>
        <v>3.994193333333333</v>
      </c>
      <c r="H119" s="11">
        <f t="shared" si="23"/>
        <v>0.952816417344</v>
      </c>
      <c r="I119" s="2" t="s">
        <v>95</v>
      </c>
      <c r="J119" s="66">
        <v>5.09017</v>
      </c>
      <c r="K119" s="66">
        <v>0.62757</v>
      </c>
      <c r="L119" s="66">
        <v>6.26484</v>
      </c>
      <c r="M119" s="12"/>
      <c r="N119" s="12"/>
    </row>
    <row r="120" spans="2:14" ht="24">
      <c r="B120" s="2">
        <v>32</v>
      </c>
      <c r="C120" s="189">
        <v>40583</v>
      </c>
      <c r="D120" s="66">
        <v>160.58</v>
      </c>
      <c r="E120" s="66">
        <v>3.795</v>
      </c>
      <c r="F120" s="11">
        <f t="shared" si="24"/>
        <v>0.327888</v>
      </c>
      <c r="G120" s="11">
        <f t="shared" si="22"/>
        <v>5.764779999999999</v>
      </c>
      <c r="H120" s="11">
        <f t="shared" si="23"/>
        <v>1.89020218464</v>
      </c>
      <c r="I120" s="2" t="s">
        <v>96</v>
      </c>
      <c r="J120" s="66">
        <v>0.3372</v>
      </c>
      <c r="K120" s="66">
        <v>9.45526</v>
      </c>
      <c r="L120" s="66">
        <v>7.50188</v>
      </c>
      <c r="M120" s="12"/>
      <c r="N120" s="12"/>
    </row>
    <row r="121" spans="2:14" ht="24">
      <c r="B121" s="2">
        <v>33</v>
      </c>
      <c r="C121" s="189">
        <v>40590</v>
      </c>
      <c r="D121" s="66">
        <v>160.53</v>
      </c>
      <c r="E121" s="66">
        <v>2.53</v>
      </c>
      <c r="F121" s="11">
        <f t="shared" si="24"/>
        <v>0.218592</v>
      </c>
      <c r="G121" s="11">
        <f t="shared" si="22"/>
        <v>0.002</v>
      </c>
      <c r="I121" s="2" t="s">
        <v>103</v>
      </c>
      <c r="J121" s="66">
        <v>0.002</v>
      </c>
      <c r="K121" s="66">
        <v>0.002</v>
      </c>
      <c r="L121" s="66">
        <v>0.002</v>
      </c>
      <c r="M121" s="12"/>
      <c r="N121" s="11">
        <f>+F121*G121</f>
        <v>0.000437184</v>
      </c>
    </row>
    <row r="122" spans="2:14" ht="24">
      <c r="B122" s="2">
        <v>34</v>
      </c>
      <c r="C122" s="189">
        <v>19787</v>
      </c>
      <c r="D122" s="66">
        <v>160.42</v>
      </c>
      <c r="E122" s="66">
        <v>1.119</v>
      </c>
      <c r="F122" s="11">
        <f t="shared" si="24"/>
        <v>0.0966816</v>
      </c>
      <c r="G122" s="11">
        <f t="shared" si="22"/>
        <v>2.3303666666666665</v>
      </c>
      <c r="H122" s="11">
        <f t="shared" si="23"/>
        <v>0.22530357792</v>
      </c>
      <c r="I122" s="2" t="s">
        <v>104</v>
      </c>
      <c r="J122" s="66">
        <v>6.9871</v>
      </c>
      <c r="K122" s="66">
        <v>0.002</v>
      </c>
      <c r="L122" s="66">
        <v>0.002</v>
      </c>
      <c r="M122" s="12"/>
      <c r="N122" s="12"/>
    </row>
    <row r="123" spans="2:14" ht="24">
      <c r="B123" s="2">
        <v>35</v>
      </c>
      <c r="C123" s="189">
        <v>19793</v>
      </c>
      <c r="D123" s="66">
        <v>160.68</v>
      </c>
      <c r="E123" s="66">
        <v>6.23</v>
      </c>
      <c r="F123" s="11">
        <f t="shared" si="24"/>
        <v>0.5382720000000001</v>
      </c>
      <c r="G123" s="11">
        <f aca="true" t="shared" si="25" ref="G123:G224">+AVERAGE(J123:L123)</f>
        <v>1.1653266666666664</v>
      </c>
      <c r="H123" s="11">
        <f aca="true" t="shared" si="26" ref="H123:H224">+F123*G123</f>
        <v>0.6272627155199999</v>
      </c>
      <c r="I123" s="2" t="s">
        <v>105</v>
      </c>
      <c r="J123" s="66">
        <v>3.49198</v>
      </c>
      <c r="K123" s="66">
        <v>0.002</v>
      </c>
      <c r="L123" s="66">
        <v>0.002</v>
      </c>
      <c r="M123" s="12"/>
      <c r="N123" s="12"/>
    </row>
    <row r="124" spans="1:14" ht="24.75" thickBot="1">
      <c r="A124" s="69"/>
      <c r="B124" s="89">
        <v>36</v>
      </c>
      <c r="C124" s="188">
        <v>19800</v>
      </c>
      <c r="D124" s="68">
        <v>160.74</v>
      </c>
      <c r="E124" s="68">
        <v>8.917</v>
      </c>
      <c r="F124" s="68">
        <f t="shared" si="24"/>
        <v>0.7704288</v>
      </c>
      <c r="G124" s="68">
        <f t="shared" si="25"/>
        <v>2.6866733333333337</v>
      </c>
      <c r="H124" s="68">
        <f t="shared" si="26"/>
        <v>2.0698905121920004</v>
      </c>
      <c r="I124" s="89" t="s">
        <v>106</v>
      </c>
      <c r="J124" s="68">
        <v>0</v>
      </c>
      <c r="K124" s="68">
        <v>8.05802</v>
      </c>
      <c r="L124" s="66">
        <v>0.002</v>
      </c>
      <c r="M124" s="12"/>
      <c r="N124" s="12"/>
    </row>
    <row r="125" spans="2:14" ht="24">
      <c r="B125" s="2">
        <v>1</v>
      </c>
      <c r="C125" s="189">
        <v>40641</v>
      </c>
      <c r="D125" s="66">
        <v>161.04</v>
      </c>
      <c r="E125" s="66">
        <v>20.428</v>
      </c>
      <c r="F125" s="11">
        <f t="shared" si="24"/>
        <v>1.7649792000000002</v>
      </c>
      <c r="G125" s="11">
        <f t="shared" si="25"/>
        <v>4.069389999999999</v>
      </c>
      <c r="H125" s="11">
        <f t="shared" si="26"/>
        <v>7.182388706688</v>
      </c>
      <c r="I125" s="2" t="s">
        <v>97</v>
      </c>
      <c r="J125" s="66">
        <v>4.11249</v>
      </c>
      <c r="K125" s="66">
        <v>8.09568</v>
      </c>
      <c r="L125" s="66">
        <v>0</v>
      </c>
      <c r="M125" s="12"/>
      <c r="N125" s="12"/>
    </row>
    <row r="126" spans="2:15" ht="24">
      <c r="B126" s="2">
        <v>2</v>
      </c>
      <c r="C126" s="189">
        <v>40653</v>
      </c>
      <c r="D126" s="66">
        <v>160.85</v>
      </c>
      <c r="E126" s="66">
        <v>11.542</v>
      </c>
      <c r="F126" s="11">
        <f t="shared" si="24"/>
        <v>0.9972288</v>
      </c>
      <c r="I126" s="2" t="s">
        <v>107</v>
      </c>
      <c r="J126" s="66">
        <v>0</v>
      </c>
      <c r="K126" s="66">
        <v>0</v>
      </c>
      <c r="L126" s="66">
        <v>0</v>
      </c>
      <c r="N126" s="11">
        <f>+AVERAGE(J126:L126)</f>
        <v>0</v>
      </c>
      <c r="O126" s="11">
        <f>+F126*N126</f>
        <v>0</v>
      </c>
    </row>
    <row r="127" spans="2:14" ht="24">
      <c r="B127" s="2">
        <v>3</v>
      </c>
      <c r="C127" s="189">
        <v>40660</v>
      </c>
      <c r="D127" s="66">
        <v>161.44</v>
      </c>
      <c r="E127" s="66">
        <v>44.171</v>
      </c>
      <c r="F127" s="11">
        <f t="shared" si="24"/>
        <v>3.8163744</v>
      </c>
      <c r="G127" s="11">
        <f t="shared" si="25"/>
        <v>28.169</v>
      </c>
      <c r="H127" s="11">
        <f t="shared" si="26"/>
        <v>107.5034504736</v>
      </c>
      <c r="I127" s="2" t="s">
        <v>99</v>
      </c>
      <c r="J127" s="66">
        <v>34.20647</v>
      </c>
      <c r="K127" s="66">
        <v>19.52112</v>
      </c>
      <c r="L127" s="66">
        <v>30.77941</v>
      </c>
      <c r="M127" s="12"/>
      <c r="N127" s="12"/>
    </row>
    <row r="128" spans="2:14" ht="24">
      <c r="B128" s="2">
        <v>4</v>
      </c>
      <c r="C128" s="88">
        <v>19848</v>
      </c>
      <c r="D128" s="66">
        <v>161.64</v>
      </c>
      <c r="E128" s="66">
        <v>62.747</v>
      </c>
      <c r="F128" s="11">
        <f t="shared" si="24"/>
        <v>5.4213408</v>
      </c>
      <c r="G128" s="11">
        <f t="shared" si="25"/>
        <v>328.0214766666666</v>
      </c>
      <c r="H128" s="11">
        <f t="shared" si="26"/>
        <v>1778.3162147292478</v>
      </c>
      <c r="I128" s="2" t="s">
        <v>100</v>
      </c>
      <c r="J128" s="66">
        <v>303.58366</v>
      </c>
      <c r="K128" s="66">
        <v>341.82262</v>
      </c>
      <c r="L128" s="66">
        <v>338.65815</v>
      </c>
      <c r="M128" s="12"/>
      <c r="N128" s="12"/>
    </row>
    <row r="129" spans="2:14" ht="24">
      <c r="B129" s="2">
        <v>5</v>
      </c>
      <c r="C129" s="88">
        <v>19855</v>
      </c>
      <c r="D129" s="66">
        <v>165.31</v>
      </c>
      <c r="E129" s="66">
        <v>669.438</v>
      </c>
      <c r="F129" s="11">
        <f t="shared" si="24"/>
        <v>57.839443200000005</v>
      </c>
      <c r="G129" s="11">
        <f t="shared" si="25"/>
        <v>434.68501</v>
      </c>
      <c r="H129" s="11">
        <f t="shared" si="26"/>
        <v>25141.938945786434</v>
      </c>
      <c r="I129" s="2" t="s">
        <v>101</v>
      </c>
      <c r="J129" s="66">
        <v>467.27418</v>
      </c>
      <c r="K129" s="66">
        <v>422.62843</v>
      </c>
      <c r="L129" s="66">
        <v>414.15242</v>
      </c>
      <c r="M129" s="12"/>
      <c r="N129" s="12"/>
    </row>
    <row r="130" spans="2:14" ht="24">
      <c r="B130" s="2">
        <v>6</v>
      </c>
      <c r="C130" s="88">
        <v>19864</v>
      </c>
      <c r="D130" s="66">
        <v>163.21</v>
      </c>
      <c r="E130" s="66">
        <v>242.907</v>
      </c>
      <c r="F130" s="11">
        <f t="shared" si="24"/>
        <v>20.987164800000002</v>
      </c>
      <c r="G130" s="11">
        <f t="shared" si="25"/>
        <v>161.91497999999999</v>
      </c>
      <c r="H130" s="11">
        <f t="shared" si="26"/>
        <v>3398.136368848704</v>
      </c>
      <c r="I130" s="2" t="s">
        <v>102</v>
      </c>
      <c r="J130" s="66">
        <v>157.12046</v>
      </c>
      <c r="K130" s="66">
        <v>155.95394</v>
      </c>
      <c r="L130" s="66">
        <v>172.67054</v>
      </c>
      <c r="M130" s="12"/>
      <c r="N130" s="12"/>
    </row>
    <row r="131" spans="2:14" ht="24">
      <c r="B131" s="2">
        <v>7</v>
      </c>
      <c r="C131" s="88">
        <v>19884</v>
      </c>
      <c r="D131" s="66">
        <v>161.95</v>
      </c>
      <c r="E131" s="66">
        <v>101.799</v>
      </c>
      <c r="F131" s="11">
        <f t="shared" si="24"/>
        <v>8.7954336</v>
      </c>
      <c r="G131" s="11">
        <f t="shared" si="25"/>
        <v>54.929640000000006</v>
      </c>
      <c r="H131" s="11">
        <f t="shared" si="26"/>
        <v>483.1300012919041</v>
      </c>
      <c r="I131" s="2" t="s">
        <v>108</v>
      </c>
      <c r="J131" s="66">
        <v>59.84695</v>
      </c>
      <c r="K131" s="66">
        <v>53.12477</v>
      </c>
      <c r="L131" s="66">
        <v>51.8172</v>
      </c>
      <c r="M131" s="12"/>
      <c r="N131" s="12"/>
    </row>
    <row r="132" spans="2:14" ht="24">
      <c r="B132" s="2">
        <v>8</v>
      </c>
      <c r="C132" s="88">
        <v>19890</v>
      </c>
      <c r="D132" s="66">
        <v>161.33</v>
      </c>
      <c r="E132" s="66">
        <v>41.079</v>
      </c>
      <c r="F132" s="11">
        <f t="shared" si="24"/>
        <v>3.5492256</v>
      </c>
      <c r="G132" s="11">
        <f t="shared" si="25"/>
        <v>38.18374</v>
      </c>
      <c r="H132" s="11">
        <f t="shared" si="26"/>
        <v>135.52270751174402</v>
      </c>
      <c r="I132" s="2" t="s">
        <v>80</v>
      </c>
      <c r="J132" s="66">
        <v>40.57772</v>
      </c>
      <c r="K132" s="66">
        <v>35.8611</v>
      </c>
      <c r="L132" s="66">
        <v>38.1124</v>
      </c>
      <c r="M132" s="12"/>
      <c r="N132" s="12"/>
    </row>
    <row r="133" spans="2:14" ht="24">
      <c r="B133" s="2">
        <v>9</v>
      </c>
      <c r="C133" s="88">
        <v>19897</v>
      </c>
      <c r="D133" s="66">
        <v>161.39</v>
      </c>
      <c r="E133" s="66">
        <v>42.841</v>
      </c>
      <c r="F133" s="11">
        <f t="shared" si="24"/>
        <v>3.7014624000000005</v>
      </c>
      <c r="G133" s="11">
        <f t="shared" si="25"/>
        <v>41.59318</v>
      </c>
      <c r="H133" s="11">
        <f t="shared" si="26"/>
        <v>153.955591866432</v>
      </c>
      <c r="I133" s="2" t="s">
        <v>81</v>
      </c>
      <c r="J133" s="66">
        <v>51.45234</v>
      </c>
      <c r="K133" s="66">
        <v>35.77216</v>
      </c>
      <c r="L133" s="66">
        <v>37.55504</v>
      </c>
      <c r="M133" s="12"/>
      <c r="N133" s="12"/>
    </row>
    <row r="134" spans="2:14" ht="24">
      <c r="B134" s="2">
        <v>10</v>
      </c>
      <c r="C134" s="88">
        <v>19910</v>
      </c>
      <c r="D134" s="66">
        <v>162.8</v>
      </c>
      <c r="E134" s="66">
        <v>204.907</v>
      </c>
      <c r="F134" s="11">
        <f t="shared" si="24"/>
        <v>17.7039648</v>
      </c>
      <c r="G134" s="11">
        <f t="shared" si="25"/>
        <v>174.92254666666668</v>
      </c>
      <c r="H134" s="11">
        <f t="shared" si="26"/>
        <v>3096.8226089130244</v>
      </c>
      <c r="I134" s="2" t="s">
        <v>82</v>
      </c>
      <c r="J134" s="66">
        <v>161.4001</v>
      </c>
      <c r="K134" s="66">
        <v>188.13314</v>
      </c>
      <c r="L134" s="66">
        <v>175.2344</v>
      </c>
      <c r="M134" s="12"/>
      <c r="N134" s="12"/>
    </row>
    <row r="135" spans="2:14" ht="24">
      <c r="B135" s="2">
        <v>11</v>
      </c>
      <c r="C135" s="88">
        <v>19923</v>
      </c>
      <c r="D135" s="66">
        <v>162.73</v>
      </c>
      <c r="E135" s="66">
        <v>214.939</v>
      </c>
      <c r="F135" s="11">
        <f t="shared" si="24"/>
        <v>18.5707296</v>
      </c>
      <c r="G135" s="11">
        <f t="shared" si="25"/>
        <v>243.34257000000002</v>
      </c>
      <c r="H135" s="11">
        <f t="shared" si="26"/>
        <v>4519.049067639073</v>
      </c>
      <c r="I135" s="2" t="s">
        <v>83</v>
      </c>
      <c r="J135" s="66">
        <v>238.57677</v>
      </c>
      <c r="K135" s="66">
        <v>233.88632</v>
      </c>
      <c r="L135" s="66">
        <v>257.56462</v>
      </c>
      <c r="M135" s="12"/>
      <c r="N135" s="12"/>
    </row>
    <row r="136" spans="2:14" ht="24">
      <c r="B136" s="2">
        <v>12</v>
      </c>
      <c r="C136" s="88">
        <v>19932</v>
      </c>
      <c r="D136" s="66">
        <v>162.06</v>
      </c>
      <c r="E136" s="66">
        <v>147.129</v>
      </c>
      <c r="F136" s="11">
        <f t="shared" si="24"/>
        <v>12.7119456</v>
      </c>
      <c r="G136" s="11">
        <f t="shared" si="25"/>
        <v>130.53313666666665</v>
      </c>
      <c r="H136" s="11">
        <f t="shared" si="26"/>
        <v>1659.3301323040318</v>
      </c>
      <c r="I136" s="2" t="s">
        <v>84</v>
      </c>
      <c r="J136" s="66">
        <v>152.1428</v>
      </c>
      <c r="K136" s="66">
        <v>140.89531</v>
      </c>
      <c r="L136" s="66">
        <v>98.5613</v>
      </c>
      <c r="M136" s="12"/>
      <c r="N136" s="12"/>
    </row>
    <row r="137" spans="2:14" ht="24">
      <c r="B137" s="2">
        <v>13</v>
      </c>
      <c r="C137" s="88">
        <v>19940</v>
      </c>
      <c r="D137" s="66">
        <v>166.35</v>
      </c>
      <c r="E137" s="66">
        <v>1088.409</v>
      </c>
      <c r="F137" s="11">
        <f t="shared" si="24"/>
        <v>94.03853760000001</v>
      </c>
      <c r="G137" s="11">
        <f t="shared" si="25"/>
        <v>1519.3084</v>
      </c>
      <c r="H137" s="11">
        <f t="shared" si="26"/>
        <v>142873.54009939585</v>
      </c>
      <c r="I137" s="2" t="s">
        <v>85</v>
      </c>
      <c r="J137" s="66">
        <v>1680.44446</v>
      </c>
      <c r="K137" s="66">
        <v>1291.98888</v>
      </c>
      <c r="L137" s="66">
        <v>1585.49186</v>
      </c>
      <c r="M137" s="12"/>
      <c r="N137" s="12"/>
    </row>
    <row r="138" spans="2:14" ht="24">
      <c r="B138" s="2">
        <v>14</v>
      </c>
      <c r="C138" s="88">
        <v>19944</v>
      </c>
      <c r="D138" s="66">
        <v>163.65</v>
      </c>
      <c r="E138" s="66">
        <v>371.909</v>
      </c>
      <c r="F138" s="11">
        <f t="shared" si="24"/>
        <v>32.1329376</v>
      </c>
      <c r="G138" s="11">
        <f t="shared" si="25"/>
        <v>412.5853533333334</v>
      </c>
      <c r="H138" s="11">
        <f t="shared" si="26"/>
        <v>13257.579413333953</v>
      </c>
      <c r="I138" s="2" t="s">
        <v>86</v>
      </c>
      <c r="J138" s="66">
        <v>305.23449</v>
      </c>
      <c r="K138" s="66">
        <v>635.6495</v>
      </c>
      <c r="L138" s="66">
        <v>296.87207</v>
      </c>
      <c r="M138" s="12"/>
      <c r="N138" s="12"/>
    </row>
    <row r="139" spans="2:14" ht="24">
      <c r="B139" s="2">
        <v>15</v>
      </c>
      <c r="C139" s="88">
        <v>19952</v>
      </c>
      <c r="D139" s="66">
        <v>163.49</v>
      </c>
      <c r="E139" s="66">
        <v>361.499</v>
      </c>
      <c r="F139" s="11">
        <f t="shared" si="24"/>
        <v>31.233513600000002</v>
      </c>
      <c r="G139" s="11">
        <f t="shared" si="25"/>
        <v>367.75435</v>
      </c>
      <c r="H139" s="11">
        <f t="shared" si="26"/>
        <v>11486.260492184161</v>
      </c>
      <c r="I139" s="2" t="s">
        <v>87</v>
      </c>
      <c r="J139" s="66">
        <v>426.97196</v>
      </c>
      <c r="K139" s="66">
        <v>323.54322</v>
      </c>
      <c r="L139" s="66">
        <v>352.74787</v>
      </c>
      <c r="M139" s="12"/>
      <c r="N139" s="12"/>
    </row>
    <row r="140" spans="2:14" ht="24">
      <c r="B140" s="2">
        <v>16</v>
      </c>
      <c r="C140" s="88">
        <v>19969</v>
      </c>
      <c r="D140" s="66">
        <v>163.25</v>
      </c>
      <c r="E140" s="66">
        <v>340.226</v>
      </c>
      <c r="F140" s="11">
        <f t="shared" si="24"/>
        <v>29.3955264</v>
      </c>
      <c r="G140" s="11">
        <f t="shared" si="25"/>
        <v>203.67586333333335</v>
      </c>
      <c r="H140" s="11">
        <f t="shared" si="26"/>
        <v>5987.159217657793</v>
      </c>
      <c r="I140" s="2" t="s">
        <v>88</v>
      </c>
      <c r="J140" s="66">
        <v>218.52422</v>
      </c>
      <c r="K140" s="66">
        <v>213.24431</v>
      </c>
      <c r="L140" s="66">
        <v>179.25906</v>
      </c>
      <c r="M140" s="12"/>
      <c r="N140" s="12"/>
    </row>
    <row r="141" spans="2:14" ht="24">
      <c r="B141" s="2">
        <v>17</v>
      </c>
      <c r="C141" s="88">
        <v>19979</v>
      </c>
      <c r="D141" s="66">
        <v>163.85</v>
      </c>
      <c r="E141" s="66">
        <v>456.891</v>
      </c>
      <c r="F141" s="11">
        <f t="shared" si="24"/>
        <v>39.4753824</v>
      </c>
      <c r="G141" s="11">
        <f t="shared" si="25"/>
        <v>229.9966433333333</v>
      </c>
      <c r="H141" s="11">
        <f t="shared" si="26"/>
        <v>9079.205446299744</v>
      </c>
      <c r="I141" s="2" t="s">
        <v>89</v>
      </c>
      <c r="J141" s="66">
        <v>233.64486</v>
      </c>
      <c r="K141" s="66">
        <v>231.0333</v>
      </c>
      <c r="L141" s="66">
        <v>225.31177</v>
      </c>
      <c r="M141" s="12"/>
      <c r="N141" s="12"/>
    </row>
    <row r="142" spans="2:14" ht="24">
      <c r="B142" s="2">
        <v>18</v>
      </c>
      <c r="C142" s="88">
        <v>19994</v>
      </c>
      <c r="D142" s="66">
        <v>163.5</v>
      </c>
      <c r="E142" s="66">
        <v>384.187</v>
      </c>
      <c r="F142" s="11">
        <f t="shared" si="24"/>
        <v>33.1937568</v>
      </c>
      <c r="G142" s="11">
        <f t="shared" si="25"/>
        <v>361.8474933333334</v>
      </c>
      <c r="H142" s="11">
        <f t="shared" si="26"/>
        <v>12011.077692396291</v>
      </c>
      <c r="I142" s="2" t="s">
        <v>90</v>
      </c>
      <c r="J142" s="66">
        <v>384.93422</v>
      </c>
      <c r="K142" s="66">
        <v>363.61296</v>
      </c>
      <c r="L142" s="66">
        <v>336.9953</v>
      </c>
      <c r="M142" s="12"/>
      <c r="N142" s="12"/>
    </row>
    <row r="143" spans="2:14" ht="24">
      <c r="B143" s="2">
        <v>19</v>
      </c>
      <c r="C143" s="88">
        <v>20003</v>
      </c>
      <c r="D143" s="66">
        <v>166.21</v>
      </c>
      <c r="E143" s="66">
        <v>1053.272</v>
      </c>
      <c r="F143" s="11">
        <f t="shared" si="24"/>
        <v>91.0027008</v>
      </c>
      <c r="G143" s="11">
        <f t="shared" si="25"/>
        <v>390.7364433333334</v>
      </c>
      <c r="H143" s="11">
        <f t="shared" si="26"/>
        <v>35558.07164431949</v>
      </c>
      <c r="I143" s="2" t="s">
        <v>91</v>
      </c>
      <c r="J143" s="66">
        <v>423.58949</v>
      </c>
      <c r="K143" s="66">
        <v>357.63677</v>
      </c>
      <c r="L143" s="66">
        <v>390.98307</v>
      </c>
      <c r="M143" s="12"/>
      <c r="N143" s="12"/>
    </row>
    <row r="144" spans="2:14" ht="24">
      <c r="B144" s="2">
        <v>20</v>
      </c>
      <c r="C144" s="88">
        <v>20003</v>
      </c>
      <c r="D144" s="66">
        <v>165.93</v>
      </c>
      <c r="E144" s="66">
        <v>972.481</v>
      </c>
      <c r="F144" s="11">
        <f t="shared" si="24"/>
        <v>84.0223584</v>
      </c>
      <c r="G144" s="11">
        <f t="shared" si="25"/>
        <v>267.53041333333334</v>
      </c>
      <c r="H144" s="11">
        <f t="shared" si="26"/>
        <v>22478.536271993475</v>
      </c>
      <c r="I144" s="2" t="s">
        <v>63</v>
      </c>
      <c r="J144" s="66">
        <v>262.38897</v>
      </c>
      <c r="K144" s="66">
        <v>276.96181</v>
      </c>
      <c r="L144" s="66">
        <v>263.24046</v>
      </c>
      <c r="M144" s="12"/>
      <c r="N144" s="12"/>
    </row>
    <row r="145" spans="2:14" ht="24">
      <c r="B145" s="2">
        <v>21</v>
      </c>
      <c r="C145" s="88">
        <v>20015</v>
      </c>
      <c r="D145" s="66">
        <v>163.22</v>
      </c>
      <c r="E145" s="66">
        <v>324.921</v>
      </c>
      <c r="F145" s="11">
        <f t="shared" si="24"/>
        <v>28.0731744</v>
      </c>
      <c r="G145" s="11">
        <f t="shared" si="25"/>
        <v>334.12536</v>
      </c>
      <c r="H145" s="11">
        <f t="shared" si="26"/>
        <v>9379.959502742784</v>
      </c>
      <c r="I145" s="2" t="s">
        <v>64</v>
      </c>
      <c r="J145" s="66">
        <v>310.46602</v>
      </c>
      <c r="K145" s="66">
        <v>347.70651</v>
      </c>
      <c r="L145" s="66">
        <v>344.20355</v>
      </c>
      <c r="M145" s="12"/>
      <c r="N145" s="12"/>
    </row>
    <row r="146" spans="2:14" ht="24">
      <c r="B146" s="2">
        <v>22</v>
      </c>
      <c r="C146" s="88">
        <v>20031</v>
      </c>
      <c r="D146" s="66">
        <v>161.97</v>
      </c>
      <c r="E146" s="66">
        <v>86.716</v>
      </c>
      <c r="F146" s="11">
        <f t="shared" si="24"/>
        <v>7.4922623999999995</v>
      </c>
      <c r="G146" s="11">
        <f t="shared" si="25"/>
        <v>40.95336666666667</v>
      </c>
      <c r="H146" s="11">
        <f t="shared" si="26"/>
        <v>306.83336923008</v>
      </c>
      <c r="I146" s="2" t="s">
        <v>92</v>
      </c>
      <c r="J146" s="66">
        <v>26.99258</v>
      </c>
      <c r="K146" s="66">
        <v>44.59514</v>
      </c>
      <c r="L146" s="66">
        <v>51.27238</v>
      </c>
      <c r="M146" s="12"/>
      <c r="N146" s="12"/>
    </row>
    <row r="147" spans="2:14" ht="24">
      <c r="B147" s="2">
        <v>23</v>
      </c>
      <c r="C147" s="88">
        <v>20035</v>
      </c>
      <c r="D147" s="66">
        <v>161.7</v>
      </c>
      <c r="E147" s="66">
        <v>46.377</v>
      </c>
      <c r="F147" s="11">
        <f t="shared" si="24"/>
        <v>4.006972800000001</v>
      </c>
      <c r="G147" s="11">
        <f t="shared" si="25"/>
        <v>34.00987333333333</v>
      </c>
      <c r="H147" s="11">
        <f t="shared" si="26"/>
        <v>136.276637378112</v>
      </c>
      <c r="I147" s="2" t="s">
        <v>93</v>
      </c>
      <c r="J147" s="66">
        <v>28.23209</v>
      </c>
      <c r="K147" s="66">
        <v>37.35513</v>
      </c>
      <c r="L147" s="66">
        <v>36.4424</v>
      </c>
      <c r="M147" s="12"/>
      <c r="N147" s="12"/>
    </row>
    <row r="148" spans="2:14" ht="24">
      <c r="B148" s="2">
        <v>24</v>
      </c>
      <c r="C148" s="88">
        <v>20042</v>
      </c>
      <c r="D148" s="66">
        <v>161.68</v>
      </c>
      <c r="E148" s="66">
        <v>48.125</v>
      </c>
      <c r="F148" s="11">
        <f t="shared" si="24"/>
        <v>4.158</v>
      </c>
      <c r="G148" s="11">
        <f t="shared" si="25"/>
        <v>24.613536666666665</v>
      </c>
      <c r="H148" s="11">
        <f t="shared" si="26"/>
        <v>102.34308546</v>
      </c>
      <c r="I148" s="2" t="s">
        <v>67</v>
      </c>
      <c r="J148" s="66">
        <v>33.61883</v>
      </c>
      <c r="K148" s="66">
        <v>9.38687</v>
      </c>
      <c r="L148" s="66">
        <v>30.83491</v>
      </c>
      <c r="M148" s="12"/>
      <c r="N148" s="12"/>
    </row>
    <row r="149" spans="2:14" ht="24">
      <c r="B149" s="2">
        <v>24</v>
      </c>
      <c r="C149" s="88">
        <v>20064</v>
      </c>
      <c r="D149" s="66">
        <v>161.48</v>
      </c>
      <c r="E149" s="66">
        <v>37.852</v>
      </c>
      <c r="F149" s="11">
        <f t="shared" si="24"/>
        <v>3.2704128</v>
      </c>
      <c r="G149" s="11">
        <f t="shared" si="25"/>
        <v>28.680373333333335</v>
      </c>
      <c r="H149" s="11">
        <f t="shared" si="26"/>
        <v>93.79666005811201</v>
      </c>
      <c r="I149" s="2" t="s">
        <v>68</v>
      </c>
      <c r="J149" s="66">
        <v>39.44859</v>
      </c>
      <c r="K149" s="66">
        <v>25.43773</v>
      </c>
      <c r="L149" s="66">
        <v>21.1548</v>
      </c>
      <c r="M149" s="12"/>
      <c r="N149" s="12"/>
    </row>
    <row r="150" spans="2:14" ht="24">
      <c r="B150" s="2">
        <v>25</v>
      </c>
      <c r="C150" s="88">
        <v>20071</v>
      </c>
      <c r="D150" s="66">
        <v>161.45</v>
      </c>
      <c r="E150" s="66">
        <v>31.875</v>
      </c>
      <c r="F150" s="11">
        <f t="shared" si="24"/>
        <v>2.754</v>
      </c>
      <c r="G150" s="11">
        <f t="shared" si="25"/>
        <v>12.523333333333333</v>
      </c>
      <c r="H150" s="11">
        <f t="shared" si="26"/>
        <v>34.48926</v>
      </c>
      <c r="I150" s="2" t="s">
        <v>69</v>
      </c>
      <c r="J150" s="66">
        <v>15.37006</v>
      </c>
      <c r="K150" s="66">
        <v>16.33383</v>
      </c>
      <c r="L150" s="66">
        <v>5.86611</v>
      </c>
      <c r="M150" s="12"/>
      <c r="N150" s="12"/>
    </row>
    <row r="151" spans="2:14" ht="24">
      <c r="B151" s="2">
        <v>26</v>
      </c>
      <c r="C151" s="88">
        <v>20077</v>
      </c>
      <c r="D151" s="66">
        <v>161.24</v>
      </c>
      <c r="E151" s="66">
        <v>8.704</v>
      </c>
      <c r="F151" s="11">
        <f t="shared" si="24"/>
        <v>0.7520256000000001</v>
      </c>
      <c r="G151" s="11">
        <f t="shared" si="25"/>
        <v>18.74441</v>
      </c>
      <c r="H151" s="11">
        <f t="shared" si="26"/>
        <v>14.096276176896</v>
      </c>
      <c r="I151" s="2" t="s">
        <v>70</v>
      </c>
      <c r="J151" s="66">
        <v>11.07239</v>
      </c>
      <c r="K151" s="66">
        <v>27.13809</v>
      </c>
      <c r="L151" s="66">
        <v>18.02275</v>
      </c>
      <c r="M151" s="12"/>
      <c r="N151" s="12"/>
    </row>
    <row r="152" spans="2:14" ht="24">
      <c r="B152" s="2">
        <v>27</v>
      </c>
      <c r="C152" s="88">
        <v>20095</v>
      </c>
      <c r="D152" s="66">
        <v>161.22</v>
      </c>
      <c r="E152" s="66">
        <v>8.19</v>
      </c>
      <c r="F152" s="11">
        <f t="shared" si="24"/>
        <v>0.707616</v>
      </c>
      <c r="G152" s="11">
        <f t="shared" si="25"/>
        <v>7.378793333333334</v>
      </c>
      <c r="H152" s="11">
        <f t="shared" si="26"/>
        <v>5.221352223360001</v>
      </c>
      <c r="I152" s="2" t="s">
        <v>71</v>
      </c>
      <c r="J152" s="66">
        <v>3.00521</v>
      </c>
      <c r="K152" s="66">
        <v>8.09955</v>
      </c>
      <c r="L152" s="66">
        <v>11.03162</v>
      </c>
      <c r="M152" s="12"/>
      <c r="N152" s="12"/>
    </row>
    <row r="153" spans="2:14" ht="24">
      <c r="B153" s="2">
        <v>28</v>
      </c>
      <c r="C153" s="88">
        <v>20100</v>
      </c>
      <c r="D153" s="66">
        <v>161.27</v>
      </c>
      <c r="E153" s="66">
        <v>10.38</v>
      </c>
      <c r="F153" s="11">
        <f t="shared" si="24"/>
        <v>0.8968320000000001</v>
      </c>
      <c r="G153" s="11">
        <f t="shared" si="25"/>
        <v>8.438716666666666</v>
      </c>
      <c r="H153" s="11">
        <f t="shared" si="26"/>
        <v>7.5681111456000005</v>
      </c>
      <c r="I153" s="2" t="s">
        <v>72</v>
      </c>
      <c r="J153" s="66">
        <v>13.09096</v>
      </c>
      <c r="K153" s="66">
        <v>8.44798</v>
      </c>
      <c r="L153" s="66">
        <v>3.77721</v>
      </c>
      <c r="M153" s="12"/>
      <c r="N153" s="12"/>
    </row>
    <row r="154" spans="2:14" ht="24">
      <c r="B154" s="2">
        <v>29</v>
      </c>
      <c r="C154" s="88">
        <v>20115</v>
      </c>
      <c r="D154" s="66">
        <v>161.16</v>
      </c>
      <c r="E154" s="66">
        <v>5.183</v>
      </c>
      <c r="F154" s="11">
        <f t="shared" si="24"/>
        <v>0.4478112</v>
      </c>
      <c r="G154" s="11">
        <f t="shared" si="25"/>
        <v>8.697796666666667</v>
      </c>
      <c r="H154" s="11">
        <f t="shared" si="26"/>
        <v>3.8949707626560004</v>
      </c>
      <c r="I154" s="2" t="s">
        <v>94</v>
      </c>
      <c r="J154" s="66">
        <v>3.73261</v>
      </c>
      <c r="K154" s="66">
        <v>13.96068</v>
      </c>
      <c r="L154" s="66">
        <v>8.4001</v>
      </c>
      <c r="M154" s="12"/>
      <c r="N154" s="12"/>
    </row>
    <row r="155" spans="2:14" ht="24">
      <c r="B155" s="2">
        <v>30</v>
      </c>
      <c r="C155" s="88">
        <v>20123</v>
      </c>
      <c r="D155" s="66">
        <v>161.49</v>
      </c>
      <c r="E155" s="66">
        <v>32.439</v>
      </c>
      <c r="F155" s="11">
        <f t="shared" si="24"/>
        <v>2.8027296</v>
      </c>
      <c r="G155" s="11">
        <f t="shared" si="25"/>
        <v>44.666443333333326</v>
      </c>
      <c r="H155" s="11">
        <f t="shared" si="26"/>
        <v>125.187962857056</v>
      </c>
      <c r="I155" s="2" t="s">
        <v>95</v>
      </c>
      <c r="J155" s="66">
        <v>71.62214</v>
      </c>
      <c r="K155" s="66">
        <v>37.27171</v>
      </c>
      <c r="L155" s="66">
        <v>25.10548</v>
      </c>
      <c r="M155" s="12"/>
      <c r="N155" s="12"/>
    </row>
    <row r="156" spans="2:14" ht="24">
      <c r="B156" s="2">
        <v>31</v>
      </c>
      <c r="C156" s="88">
        <v>20136</v>
      </c>
      <c r="D156" s="66">
        <v>161.47</v>
      </c>
      <c r="E156" s="66">
        <v>28.197</v>
      </c>
      <c r="F156" s="11">
        <f t="shared" si="24"/>
        <v>2.4362208</v>
      </c>
      <c r="G156" s="11">
        <f t="shared" si="25"/>
        <v>23.0701</v>
      </c>
      <c r="H156" s="11">
        <f t="shared" si="26"/>
        <v>56.20385747808</v>
      </c>
      <c r="I156" s="2" t="s">
        <v>96</v>
      </c>
      <c r="J156" s="66">
        <v>23.5792</v>
      </c>
      <c r="K156" s="66">
        <v>22.2368</v>
      </c>
      <c r="L156" s="66">
        <v>23.3943</v>
      </c>
      <c r="M156" s="12"/>
      <c r="N156" s="12"/>
    </row>
    <row r="157" spans="2:14" ht="24">
      <c r="B157" s="2">
        <v>32</v>
      </c>
      <c r="C157" s="88">
        <v>20142</v>
      </c>
      <c r="D157" s="66">
        <v>161.36</v>
      </c>
      <c r="E157" s="66">
        <v>19.302</v>
      </c>
      <c r="F157" s="11">
        <f t="shared" si="24"/>
        <v>1.6676928</v>
      </c>
      <c r="G157" s="11">
        <f t="shared" si="25"/>
        <v>24.02755</v>
      </c>
      <c r="H157" s="11">
        <f t="shared" si="26"/>
        <v>40.07057213664</v>
      </c>
      <c r="I157" s="2" t="s">
        <v>103</v>
      </c>
      <c r="J157" s="66">
        <v>15.56558</v>
      </c>
      <c r="K157" s="66">
        <v>33.14917</v>
      </c>
      <c r="L157" s="66">
        <v>23.3679</v>
      </c>
      <c r="M157" s="12"/>
      <c r="N157" s="12"/>
    </row>
    <row r="158" spans="2:14" ht="24">
      <c r="B158" s="2">
        <v>33</v>
      </c>
      <c r="C158" s="88">
        <v>20155</v>
      </c>
      <c r="D158" s="66">
        <v>161.31</v>
      </c>
      <c r="E158" s="66">
        <v>13.395</v>
      </c>
      <c r="F158" s="11">
        <f t="shared" si="24"/>
        <v>1.1573280000000001</v>
      </c>
      <c r="G158" s="11">
        <f t="shared" si="25"/>
        <v>30.982676666666666</v>
      </c>
      <c r="H158" s="11">
        <f t="shared" si="26"/>
        <v>35.85711922128</v>
      </c>
      <c r="I158" s="2" t="s">
        <v>104</v>
      </c>
      <c r="J158" s="66">
        <v>34.47919</v>
      </c>
      <c r="K158" s="66">
        <v>25.70942</v>
      </c>
      <c r="L158" s="66">
        <v>32.75942</v>
      </c>
      <c r="M158" s="12"/>
      <c r="N158" s="12"/>
    </row>
    <row r="159" spans="2:14" ht="24">
      <c r="B159" s="2">
        <v>34</v>
      </c>
      <c r="C159" s="88">
        <v>20162</v>
      </c>
      <c r="D159" s="66">
        <v>161.42</v>
      </c>
      <c r="E159" s="66">
        <v>20.17</v>
      </c>
      <c r="F159" s="11">
        <f t="shared" si="24"/>
        <v>1.7426880000000002</v>
      </c>
      <c r="G159" s="11">
        <f t="shared" si="25"/>
        <v>39.31176</v>
      </c>
      <c r="H159" s="11">
        <f t="shared" si="26"/>
        <v>68.50813241088001</v>
      </c>
      <c r="I159" s="2" t="s">
        <v>105</v>
      </c>
      <c r="J159" s="66">
        <v>56.0946</v>
      </c>
      <c r="K159" s="66">
        <v>33.49268</v>
      </c>
      <c r="L159" s="66">
        <v>28.348</v>
      </c>
      <c r="M159" s="12"/>
      <c r="N159" s="12"/>
    </row>
    <row r="160" spans="2:14" ht="24.75" thickBot="1">
      <c r="B160" s="89">
        <v>35</v>
      </c>
      <c r="C160" s="90">
        <v>20169</v>
      </c>
      <c r="D160" s="66">
        <v>161.35</v>
      </c>
      <c r="E160" s="66">
        <v>13.923</v>
      </c>
      <c r="F160" s="11">
        <f t="shared" si="24"/>
        <v>1.2029472</v>
      </c>
      <c r="G160" s="11">
        <f t="shared" si="25"/>
        <v>30.798820000000003</v>
      </c>
      <c r="H160" s="11">
        <f t="shared" si="26"/>
        <v>37.04935428230401</v>
      </c>
      <c r="I160" s="2" t="s">
        <v>106</v>
      </c>
      <c r="J160" s="66">
        <v>30.20657</v>
      </c>
      <c r="K160" s="66">
        <v>31.54191</v>
      </c>
      <c r="L160" s="66">
        <v>30.64798</v>
      </c>
      <c r="M160" s="12"/>
      <c r="N160" s="12"/>
    </row>
    <row r="161" spans="2:14" ht="24">
      <c r="B161" s="2">
        <v>1</v>
      </c>
      <c r="C161" s="106">
        <v>20183</v>
      </c>
      <c r="D161" s="74">
        <v>161.23</v>
      </c>
      <c r="E161" s="74">
        <v>8.878</v>
      </c>
      <c r="F161" s="74">
        <f t="shared" si="24"/>
        <v>0.7670592</v>
      </c>
      <c r="G161" s="74">
        <f t="shared" si="25"/>
        <v>11.299523333333333</v>
      </c>
      <c r="H161" s="74">
        <f t="shared" si="26"/>
        <v>8.667403328448</v>
      </c>
      <c r="I161" s="99" t="s">
        <v>97</v>
      </c>
      <c r="J161" s="74">
        <v>10.06891</v>
      </c>
      <c r="K161" s="74">
        <v>12.08959</v>
      </c>
      <c r="L161" s="74">
        <v>11.74007</v>
      </c>
      <c r="M161" s="12"/>
      <c r="N161" s="12"/>
    </row>
    <row r="162" spans="2:14" ht="24">
      <c r="B162" s="2">
        <v>2</v>
      </c>
      <c r="C162" s="88">
        <v>20200</v>
      </c>
      <c r="D162" s="66">
        <v>161.22</v>
      </c>
      <c r="E162" s="66">
        <v>8.553</v>
      </c>
      <c r="F162" s="11">
        <f t="shared" si="24"/>
        <v>0.7389792000000001</v>
      </c>
      <c r="G162" s="11">
        <f t="shared" si="25"/>
        <v>4.43665</v>
      </c>
      <c r="H162" s="11">
        <f t="shared" si="26"/>
        <v>3.2785920676800004</v>
      </c>
      <c r="I162" s="100" t="s">
        <v>107</v>
      </c>
      <c r="J162" s="66">
        <v>3.5712</v>
      </c>
      <c r="K162" s="66">
        <v>5.84522</v>
      </c>
      <c r="L162" s="66">
        <v>3.89353</v>
      </c>
      <c r="M162" s="12"/>
      <c r="N162" s="12"/>
    </row>
    <row r="163" spans="2:14" ht="24">
      <c r="B163" s="2">
        <v>3</v>
      </c>
      <c r="C163" s="88">
        <v>20205</v>
      </c>
      <c r="D163" s="66">
        <v>161.09</v>
      </c>
      <c r="E163" s="66">
        <v>3.478</v>
      </c>
      <c r="F163" s="11">
        <f t="shared" si="24"/>
        <v>0.3004992</v>
      </c>
      <c r="G163" s="11">
        <f t="shared" si="25"/>
        <v>10.088986666666667</v>
      </c>
      <c r="H163" s="11">
        <f t="shared" si="26"/>
        <v>3.0317324221440005</v>
      </c>
      <c r="I163" s="100" t="s">
        <v>99</v>
      </c>
      <c r="J163" s="66">
        <v>8.87973</v>
      </c>
      <c r="K163" s="66">
        <v>5.66554</v>
      </c>
      <c r="L163" s="66">
        <v>15.72169</v>
      </c>
      <c r="M163" s="12"/>
      <c r="N163" s="12"/>
    </row>
    <row r="164" spans="2:14" ht="24">
      <c r="B164" s="2">
        <v>4</v>
      </c>
      <c r="C164" s="88">
        <v>20217</v>
      </c>
      <c r="D164" s="66">
        <v>162.68</v>
      </c>
      <c r="E164" s="66">
        <v>229.837</v>
      </c>
      <c r="F164" s="11">
        <f t="shared" si="24"/>
        <v>19.8579168</v>
      </c>
      <c r="G164" s="11">
        <f t="shared" si="25"/>
        <v>384.59034</v>
      </c>
      <c r="H164" s="11">
        <f t="shared" si="26"/>
        <v>7637.162973803714</v>
      </c>
      <c r="I164" s="2" t="s">
        <v>100</v>
      </c>
      <c r="J164" s="66">
        <v>372.55568</v>
      </c>
      <c r="K164" s="66">
        <v>415.86217</v>
      </c>
      <c r="L164" s="66">
        <v>365.35317</v>
      </c>
      <c r="M164" s="12"/>
      <c r="N164" s="12"/>
    </row>
    <row r="165" spans="2:14" ht="24">
      <c r="B165" s="2">
        <v>5</v>
      </c>
      <c r="C165" s="88">
        <v>20225</v>
      </c>
      <c r="D165" s="66">
        <v>161.33</v>
      </c>
      <c r="E165" s="66">
        <v>18.181</v>
      </c>
      <c r="F165" s="11">
        <f t="shared" si="24"/>
        <v>1.5708384000000002</v>
      </c>
      <c r="G165" s="11">
        <f t="shared" si="25"/>
        <v>28.606663333333334</v>
      </c>
      <c r="H165" s="11">
        <f t="shared" si="26"/>
        <v>44.93644525987201</v>
      </c>
      <c r="I165" s="2" t="s">
        <v>101</v>
      </c>
      <c r="J165" s="66">
        <v>22.40876</v>
      </c>
      <c r="K165" s="66">
        <v>32.02989</v>
      </c>
      <c r="L165" s="66">
        <v>31.38134</v>
      </c>
      <c r="M165" s="12"/>
      <c r="N165" s="12"/>
    </row>
    <row r="166" spans="2:14" ht="24">
      <c r="B166" s="2">
        <v>6</v>
      </c>
      <c r="C166" s="88">
        <v>20233</v>
      </c>
      <c r="D166" s="66">
        <v>161.38</v>
      </c>
      <c r="E166" s="66">
        <v>23.387</v>
      </c>
      <c r="F166" s="11">
        <f t="shared" si="24"/>
        <v>2.0206368</v>
      </c>
      <c r="G166" s="11">
        <f t="shared" si="25"/>
        <v>10.88341</v>
      </c>
      <c r="H166" s="11">
        <f t="shared" si="26"/>
        <v>21.991418755488</v>
      </c>
      <c r="I166" s="2" t="s">
        <v>102</v>
      </c>
      <c r="J166" s="66">
        <v>13.2714</v>
      </c>
      <c r="K166" s="66">
        <v>11.03313</v>
      </c>
      <c r="L166" s="66">
        <v>8.3457</v>
      </c>
      <c r="M166" s="12"/>
      <c r="N166" s="12"/>
    </row>
    <row r="167" spans="2:14" ht="24">
      <c r="B167" s="2">
        <v>7</v>
      </c>
      <c r="C167" s="88">
        <v>20247</v>
      </c>
      <c r="D167" s="66">
        <v>161.94</v>
      </c>
      <c r="E167" s="66">
        <v>109.202</v>
      </c>
      <c r="F167" s="11">
        <f t="shared" si="24"/>
        <v>9.435052800000001</v>
      </c>
      <c r="G167" s="11">
        <f t="shared" si="25"/>
        <v>14.924936666666667</v>
      </c>
      <c r="H167" s="11">
        <f t="shared" si="26"/>
        <v>140.81756548665604</v>
      </c>
      <c r="I167" s="2" t="s">
        <v>108</v>
      </c>
      <c r="J167" s="66">
        <v>21.29817</v>
      </c>
      <c r="K167" s="66">
        <v>6.84205</v>
      </c>
      <c r="L167" s="66">
        <v>16.63459</v>
      </c>
      <c r="M167" s="12"/>
      <c r="N167" s="12"/>
    </row>
    <row r="168" spans="2:14" ht="24">
      <c r="B168" s="2">
        <v>8</v>
      </c>
      <c r="C168" s="88">
        <v>20254</v>
      </c>
      <c r="D168" s="66">
        <v>161.72</v>
      </c>
      <c r="E168" s="66">
        <v>71.816</v>
      </c>
      <c r="F168" s="11">
        <f t="shared" si="24"/>
        <v>6.204902400000001</v>
      </c>
      <c r="G168" s="11">
        <f t="shared" si="25"/>
        <v>64.81181333333333</v>
      </c>
      <c r="H168" s="11">
        <f t="shared" si="26"/>
        <v>402.15097610035207</v>
      </c>
      <c r="I168" s="2" t="s">
        <v>80</v>
      </c>
      <c r="J168" s="66">
        <v>63.06872</v>
      </c>
      <c r="K168" s="66">
        <v>60.66001</v>
      </c>
      <c r="L168" s="66">
        <v>70.70671</v>
      </c>
      <c r="M168" s="12"/>
      <c r="N168" s="12"/>
    </row>
    <row r="169" spans="2:14" ht="24">
      <c r="B169" s="2">
        <v>9</v>
      </c>
      <c r="C169" s="88">
        <v>20260</v>
      </c>
      <c r="D169" s="66">
        <v>161.39</v>
      </c>
      <c r="E169" s="66">
        <v>25.434</v>
      </c>
      <c r="F169" s="11">
        <f t="shared" si="24"/>
        <v>2.1974976</v>
      </c>
      <c r="G169" s="11">
        <f t="shared" si="25"/>
        <v>12.152946666666665</v>
      </c>
      <c r="H169" s="11">
        <f t="shared" si="26"/>
        <v>26.706071132928</v>
      </c>
      <c r="I169" s="2" t="s">
        <v>81</v>
      </c>
      <c r="J169" s="66">
        <v>20.67314</v>
      </c>
      <c r="K169" s="66">
        <v>5.84893</v>
      </c>
      <c r="L169" s="66">
        <v>9.93677</v>
      </c>
      <c r="M169" s="12"/>
      <c r="N169" s="12"/>
    </row>
    <row r="170" spans="2:14" ht="24">
      <c r="B170" s="2">
        <v>10</v>
      </c>
      <c r="C170" s="88">
        <v>20276</v>
      </c>
      <c r="D170" s="66">
        <v>161.47</v>
      </c>
      <c r="E170" s="66">
        <v>36.352</v>
      </c>
      <c r="F170" s="11">
        <f t="shared" si="24"/>
        <v>3.1408128</v>
      </c>
      <c r="G170" s="11">
        <f t="shared" si="25"/>
        <v>83.6146</v>
      </c>
      <c r="H170" s="11">
        <f t="shared" si="26"/>
        <v>262.61780594687997</v>
      </c>
      <c r="I170" s="2" t="s">
        <v>82</v>
      </c>
      <c r="J170" s="66">
        <v>87.2662</v>
      </c>
      <c r="K170" s="66">
        <v>81.70339</v>
      </c>
      <c r="L170" s="66">
        <v>81.87421</v>
      </c>
      <c r="M170" s="12"/>
      <c r="N170" s="12"/>
    </row>
    <row r="171" spans="2:14" ht="24">
      <c r="B171" s="2">
        <v>11</v>
      </c>
      <c r="C171" s="88">
        <v>20282</v>
      </c>
      <c r="D171" s="66">
        <v>161.45</v>
      </c>
      <c r="E171" s="66">
        <v>32.575</v>
      </c>
      <c r="F171" s="11">
        <f t="shared" si="24"/>
        <v>2.8144800000000005</v>
      </c>
      <c r="G171" s="11">
        <f t="shared" si="25"/>
        <v>84.92544333333332</v>
      </c>
      <c r="H171" s="11">
        <f t="shared" si="26"/>
        <v>239.02096175280002</v>
      </c>
      <c r="I171" s="2" t="s">
        <v>83</v>
      </c>
      <c r="J171" s="66">
        <v>82.59986</v>
      </c>
      <c r="K171" s="66">
        <v>89.16615</v>
      </c>
      <c r="L171" s="66">
        <v>83.01032</v>
      </c>
      <c r="M171" s="12"/>
      <c r="N171" s="12"/>
    </row>
    <row r="172" spans="2:14" ht="24">
      <c r="B172" s="2">
        <v>12</v>
      </c>
      <c r="C172" s="88">
        <v>20295</v>
      </c>
      <c r="D172" s="66">
        <v>161.37</v>
      </c>
      <c r="E172" s="66">
        <v>28.009</v>
      </c>
      <c r="F172" s="11">
        <f t="shared" si="24"/>
        <v>2.4199776</v>
      </c>
      <c r="G172" s="11">
        <f t="shared" si="25"/>
        <v>26.182996666666668</v>
      </c>
      <c r="H172" s="11">
        <f t="shared" si="26"/>
        <v>63.362265434208005</v>
      </c>
      <c r="I172" s="2" t="s">
        <v>84</v>
      </c>
      <c r="J172" s="66">
        <v>37.43057</v>
      </c>
      <c r="K172" s="66">
        <v>23.64552</v>
      </c>
      <c r="L172" s="66">
        <v>17.4729</v>
      </c>
      <c r="M172" s="12"/>
      <c r="N172" s="12"/>
    </row>
    <row r="173" spans="2:14" ht="24">
      <c r="B173" s="2">
        <v>13</v>
      </c>
      <c r="C173" s="88">
        <v>20309</v>
      </c>
      <c r="D173" s="66">
        <v>161.27</v>
      </c>
      <c r="E173" s="66">
        <v>17.43</v>
      </c>
      <c r="F173" s="11">
        <f t="shared" si="24"/>
        <v>1.505952</v>
      </c>
      <c r="G173" s="11">
        <f t="shared" si="25"/>
        <v>57.16843</v>
      </c>
      <c r="H173" s="11">
        <f t="shared" si="26"/>
        <v>86.09291149536</v>
      </c>
      <c r="I173" s="2" t="s">
        <v>85</v>
      </c>
      <c r="J173" s="66">
        <v>48.62982</v>
      </c>
      <c r="K173" s="66">
        <v>62.22453</v>
      </c>
      <c r="L173" s="66">
        <v>60.65094</v>
      </c>
      <c r="M173" s="12"/>
      <c r="N173" s="12"/>
    </row>
    <row r="174" spans="2:14" ht="24">
      <c r="B174" s="2">
        <v>14</v>
      </c>
      <c r="C174" s="88">
        <v>20323</v>
      </c>
      <c r="D174" s="66">
        <v>161.67</v>
      </c>
      <c r="E174" s="66">
        <v>51.804</v>
      </c>
      <c r="F174" s="11">
        <f t="shared" si="24"/>
        <v>4.4758656000000006</v>
      </c>
      <c r="G174" s="11">
        <f t="shared" si="25"/>
        <v>131.02004666666667</v>
      </c>
      <c r="H174" s="11">
        <f t="shared" si="26"/>
        <v>586.4281197857281</v>
      </c>
      <c r="I174" s="2" t="s">
        <v>86</v>
      </c>
      <c r="J174" s="66">
        <v>93.68254</v>
      </c>
      <c r="K174" s="66">
        <v>135.0706</v>
      </c>
      <c r="L174" s="66">
        <v>164.307</v>
      </c>
      <c r="M174" s="12"/>
      <c r="N174" s="12"/>
    </row>
    <row r="175" spans="2:14" ht="24">
      <c r="B175" s="2">
        <v>15</v>
      </c>
      <c r="C175" s="88">
        <v>20329</v>
      </c>
      <c r="D175" s="66">
        <v>161.93</v>
      </c>
      <c r="E175" s="66">
        <v>98.708</v>
      </c>
      <c r="F175" s="11">
        <f t="shared" si="24"/>
        <v>8.5283712</v>
      </c>
      <c r="G175" s="11">
        <f t="shared" si="25"/>
        <v>231.96241666666666</v>
      </c>
      <c r="H175" s="11">
        <f t="shared" si="26"/>
        <v>1978.2615937824</v>
      </c>
      <c r="I175" s="2" t="s">
        <v>87</v>
      </c>
      <c r="J175" s="66">
        <v>230.40776</v>
      </c>
      <c r="K175" s="66">
        <v>234.64865</v>
      </c>
      <c r="L175" s="66">
        <v>230.83084</v>
      </c>
      <c r="M175" s="12"/>
      <c r="N175" s="12"/>
    </row>
    <row r="176" spans="2:14" ht="24">
      <c r="B176" s="2">
        <v>16</v>
      </c>
      <c r="C176" s="88">
        <v>20341</v>
      </c>
      <c r="D176" s="66">
        <v>164.45</v>
      </c>
      <c r="E176" s="66">
        <v>593.468</v>
      </c>
      <c r="F176" s="11">
        <f t="shared" si="24"/>
        <v>51.275635199999996</v>
      </c>
      <c r="G176" s="11">
        <f t="shared" si="25"/>
        <v>827.3177666666667</v>
      </c>
      <c r="H176" s="11">
        <f t="shared" si="26"/>
        <v>42421.24399807872</v>
      </c>
      <c r="I176" s="2" t="s">
        <v>88</v>
      </c>
      <c r="J176" s="66">
        <v>836.8225</v>
      </c>
      <c r="K176" s="66">
        <v>822.32062</v>
      </c>
      <c r="L176" s="66">
        <v>822.81018</v>
      </c>
      <c r="M176" s="12"/>
      <c r="N176" s="12"/>
    </row>
    <row r="177" spans="2:14" ht="24">
      <c r="B177" s="2">
        <v>17</v>
      </c>
      <c r="C177" s="88">
        <v>20348</v>
      </c>
      <c r="D177" s="66">
        <v>165.18</v>
      </c>
      <c r="E177" s="66">
        <v>798.266</v>
      </c>
      <c r="F177" s="11">
        <f t="shared" si="24"/>
        <v>68.9701824</v>
      </c>
      <c r="G177" s="11">
        <f t="shared" si="25"/>
        <v>868.2113800000001</v>
      </c>
      <c r="H177" s="11">
        <f t="shared" si="26"/>
        <v>59880.697240355716</v>
      </c>
      <c r="I177" s="2" t="s">
        <v>89</v>
      </c>
      <c r="J177" s="66">
        <v>814.34442</v>
      </c>
      <c r="K177" s="66">
        <v>915.53475</v>
      </c>
      <c r="L177" s="66">
        <v>874.75497</v>
      </c>
      <c r="M177" s="12"/>
      <c r="N177" s="12"/>
    </row>
    <row r="178" spans="2:14" ht="24">
      <c r="B178" s="2">
        <v>18</v>
      </c>
      <c r="C178" s="88">
        <v>20349</v>
      </c>
      <c r="D178" s="66">
        <v>165.49</v>
      </c>
      <c r="E178" s="66">
        <v>799.859</v>
      </c>
      <c r="F178" s="11">
        <f t="shared" si="24"/>
        <v>69.1078176</v>
      </c>
      <c r="G178" s="11">
        <f t="shared" si="25"/>
        <v>696.6279866666667</v>
      </c>
      <c r="H178" s="11">
        <f t="shared" si="26"/>
        <v>48142.43983761524</v>
      </c>
      <c r="I178" s="2" t="s">
        <v>90</v>
      </c>
      <c r="J178" s="66">
        <v>711.24306</v>
      </c>
      <c r="K178" s="66">
        <v>685.49172</v>
      </c>
      <c r="L178" s="66">
        <v>693.14918</v>
      </c>
      <c r="M178" s="12"/>
      <c r="N178" s="12"/>
    </row>
    <row r="179" spans="2:14" ht="24">
      <c r="B179" s="2">
        <v>19</v>
      </c>
      <c r="C179" s="88">
        <v>20366</v>
      </c>
      <c r="D179" s="66">
        <v>161.96</v>
      </c>
      <c r="E179" s="66">
        <v>117.662</v>
      </c>
      <c r="F179" s="11">
        <f t="shared" si="24"/>
        <v>10.1659968</v>
      </c>
      <c r="G179" s="11">
        <f t="shared" si="25"/>
        <v>161.05315</v>
      </c>
      <c r="H179" s="11">
        <f t="shared" si="26"/>
        <v>1637.2658075299198</v>
      </c>
      <c r="I179" s="2" t="s">
        <v>91</v>
      </c>
      <c r="J179" s="66">
        <v>168.28461</v>
      </c>
      <c r="K179" s="66">
        <v>165.641</v>
      </c>
      <c r="L179" s="66">
        <v>149.23384</v>
      </c>
      <c r="M179" s="12"/>
      <c r="N179" s="12"/>
    </row>
    <row r="180" spans="2:14" ht="24">
      <c r="B180" s="2">
        <v>20</v>
      </c>
      <c r="C180" s="88">
        <v>20373</v>
      </c>
      <c r="D180" s="66">
        <v>161.8</v>
      </c>
      <c r="E180" s="66">
        <v>98.086</v>
      </c>
      <c r="F180" s="11">
        <f t="shared" si="24"/>
        <v>8.4746304</v>
      </c>
      <c r="G180" s="11">
        <f t="shared" si="25"/>
        <v>37.88131333333333</v>
      </c>
      <c r="H180" s="11">
        <f t="shared" si="26"/>
        <v>321.030129566592</v>
      </c>
      <c r="I180" s="2" t="s">
        <v>63</v>
      </c>
      <c r="J180" s="66">
        <v>40.49062</v>
      </c>
      <c r="K180" s="66">
        <v>36.98124</v>
      </c>
      <c r="L180" s="66">
        <v>36.17208</v>
      </c>
      <c r="M180" s="12"/>
      <c r="N180" s="12"/>
    </row>
    <row r="181" spans="2:14" ht="24">
      <c r="B181" s="2">
        <v>21</v>
      </c>
      <c r="C181" s="88">
        <v>20379</v>
      </c>
      <c r="D181" s="66">
        <v>161.42</v>
      </c>
      <c r="E181" s="66">
        <v>35.165</v>
      </c>
      <c r="F181" s="11">
        <f t="shared" si="24"/>
        <v>3.038256</v>
      </c>
      <c r="G181" s="11">
        <f t="shared" si="25"/>
        <v>8.225026666666666</v>
      </c>
      <c r="H181" s="11">
        <f t="shared" si="26"/>
        <v>24.98973662016</v>
      </c>
      <c r="I181" s="2" t="s">
        <v>64</v>
      </c>
      <c r="J181" s="66">
        <v>4.59672</v>
      </c>
      <c r="K181" s="66">
        <v>6.2245</v>
      </c>
      <c r="L181" s="66">
        <v>13.85386</v>
      </c>
      <c r="M181" s="12"/>
      <c r="N181" s="12"/>
    </row>
    <row r="182" spans="2:14" ht="24">
      <c r="B182" s="2">
        <v>22</v>
      </c>
      <c r="C182" s="88">
        <v>20400</v>
      </c>
      <c r="D182" s="66">
        <v>161.54</v>
      </c>
      <c r="E182" s="66">
        <v>55.504</v>
      </c>
      <c r="F182" s="11">
        <f t="shared" si="24"/>
        <v>4.7955456</v>
      </c>
      <c r="G182" s="11">
        <f t="shared" si="25"/>
        <v>86.78639333333332</v>
      </c>
      <c r="H182" s="11">
        <f t="shared" si="26"/>
        <v>416.1881066895359</v>
      </c>
      <c r="I182" s="2" t="s">
        <v>92</v>
      </c>
      <c r="J182" s="66">
        <v>82.57523</v>
      </c>
      <c r="K182" s="66">
        <v>82.22856</v>
      </c>
      <c r="L182" s="66">
        <v>95.55539</v>
      </c>
      <c r="M182" s="12"/>
      <c r="N182" s="12"/>
    </row>
    <row r="183" spans="2:14" ht="24">
      <c r="B183" s="2">
        <v>23</v>
      </c>
      <c r="C183" s="88">
        <v>20406</v>
      </c>
      <c r="D183" s="66">
        <v>161.21</v>
      </c>
      <c r="E183" s="66">
        <v>20.02</v>
      </c>
      <c r="F183" s="11">
        <f t="shared" si="24"/>
        <v>1.7297280000000002</v>
      </c>
      <c r="G183" s="11">
        <f t="shared" si="25"/>
        <v>15.660706666666668</v>
      </c>
      <c r="H183" s="11">
        <f t="shared" si="26"/>
        <v>27.088762821120003</v>
      </c>
      <c r="I183" s="2" t="s">
        <v>93</v>
      </c>
      <c r="J183" s="66">
        <v>13.01518</v>
      </c>
      <c r="K183" s="66">
        <v>15.08634</v>
      </c>
      <c r="L183" s="66">
        <v>18.8806</v>
      </c>
      <c r="M183" s="12"/>
      <c r="N183" s="12"/>
    </row>
    <row r="184" spans="2:14" ht="24">
      <c r="B184" s="2">
        <v>24</v>
      </c>
      <c r="C184" s="88">
        <v>20414</v>
      </c>
      <c r="D184" s="66">
        <v>161.13</v>
      </c>
      <c r="E184" s="66">
        <v>19.525</v>
      </c>
      <c r="F184" s="11">
        <f t="shared" si="24"/>
        <v>1.68696</v>
      </c>
      <c r="G184" s="11">
        <f t="shared" si="25"/>
        <v>11.097296666666667</v>
      </c>
      <c r="H184" s="11">
        <f t="shared" si="26"/>
        <v>18.7206955848</v>
      </c>
      <c r="I184" s="2" t="s">
        <v>67</v>
      </c>
      <c r="J184" s="66">
        <v>5.7898</v>
      </c>
      <c r="K184" s="66">
        <v>15.4684</v>
      </c>
      <c r="L184" s="66">
        <v>12.03369</v>
      </c>
      <c r="M184" s="12"/>
      <c r="N184" s="12"/>
    </row>
    <row r="185" spans="2:14" ht="24">
      <c r="B185" s="2">
        <v>25</v>
      </c>
      <c r="C185" s="88">
        <v>20429</v>
      </c>
      <c r="D185" s="66">
        <v>161.15</v>
      </c>
      <c r="E185" s="66">
        <v>14.984</v>
      </c>
      <c r="F185" s="11">
        <f t="shared" si="24"/>
        <v>1.2946176</v>
      </c>
      <c r="G185" s="11">
        <f t="shared" si="25"/>
        <v>20.021366666666665</v>
      </c>
      <c r="H185" s="11">
        <f t="shared" si="26"/>
        <v>25.92001366272</v>
      </c>
      <c r="I185" s="2" t="s">
        <v>68</v>
      </c>
      <c r="J185" s="66">
        <v>22.59121</v>
      </c>
      <c r="K185" s="66">
        <v>19.56688</v>
      </c>
      <c r="L185" s="66">
        <v>17.90601</v>
      </c>
      <c r="M185" s="12"/>
      <c r="N185" s="12"/>
    </row>
    <row r="186" spans="2:14" ht="24">
      <c r="B186" s="2">
        <v>26</v>
      </c>
      <c r="C186" s="88">
        <v>20436</v>
      </c>
      <c r="D186" s="66">
        <v>161.02</v>
      </c>
      <c r="E186" s="66">
        <v>8.244</v>
      </c>
      <c r="F186" s="11">
        <f t="shared" si="24"/>
        <v>0.7122816000000001</v>
      </c>
      <c r="G186" s="11">
        <f t="shared" si="25"/>
        <v>6.463453333333334</v>
      </c>
      <c r="H186" s="11">
        <f t="shared" si="26"/>
        <v>4.603798881792001</v>
      </c>
      <c r="I186" s="2" t="s">
        <v>69</v>
      </c>
      <c r="J186" s="66">
        <v>5.94978</v>
      </c>
      <c r="K186" s="66">
        <v>4.12959</v>
      </c>
      <c r="L186" s="66">
        <v>9.31099</v>
      </c>
      <c r="M186" s="12"/>
      <c r="N186" s="12"/>
    </row>
    <row r="187" spans="2:14" ht="24">
      <c r="B187" s="2">
        <v>27</v>
      </c>
      <c r="C187" s="88">
        <v>20442</v>
      </c>
      <c r="D187" s="66">
        <v>160.98</v>
      </c>
      <c r="E187" s="66">
        <v>6.604</v>
      </c>
      <c r="F187" s="11">
        <f t="shared" si="24"/>
        <v>0.5705856</v>
      </c>
      <c r="G187" s="11">
        <f t="shared" si="25"/>
        <v>1.890836666666667</v>
      </c>
      <c r="H187" s="11">
        <f t="shared" si="26"/>
        <v>1.0788841739520003</v>
      </c>
      <c r="I187" s="2" t="s">
        <v>70</v>
      </c>
      <c r="J187" s="66">
        <v>3.1915</v>
      </c>
      <c r="K187" s="66">
        <v>0.3915</v>
      </c>
      <c r="L187" s="66">
        <v>2.08951</v>
      </c>
      <c r="M187" s="12"/>
      <c r="N187" s="12"/>
    </row>
    <row r="188" spans="2:14" ht="24">
      <c r="B188" s="2">
        <v>28</v>
      </c>
      <c r="C188" s="88">
        <v>20458</v>
      </c>
      <c r="D188" s="66">
        <v>161</v>
      </c>
      <c r="E188" s="66">
        <v>9.256</v>
      </c>
      <c r="F188" s="11">
        <f t="shared" si="24"/>
        <v>0.7997184</v>
      </c>
      <c r="G188" s="11">
        <f t="shared" si="25"/>
        <v>25.080513333333332</v>
      </c>
      <c r="H188" s="11">
        <f t="shared" si="26"/>
        <v>20.057347994112</v>
      </c>
      <c r="I188" s="2" t="s">
        <v>71</v>
      </c>
      <c r="J188" s="66">
        <v>24.62319</v>
      </c>
      <c r="K188" s="66">
        <v>23.65904</v>
      </c>
      <c r="L188" s="66">
        <v>26.95931</v>
      </c>
      <c r="M188" s="12"/>
      <c r="N188" s="12"/>
    </row>
    <row r="189" spans="2:14" ht="24">
      <c r="B189" s="2">
        <v>29</v>
      </c>
      <c r="C189" s="88">
        <v>20463</v>
      </c>
      <c r="D189" s="66">
        <v>161.01</v>
      </c>
      <c r="E189" s="66">
        <v>8.976</v>
      </c>
      <c r="F189" s="11">
        <f t="shared" si="24"/>
        <v>0.7755264000000002</v>
      </c>
      <c r="G189" s="11">
        <f t="shared" si="25"/>
        <v>29.789373333333334</v>
      </c>
      <c r="H189" s="11">
        <f t="shared" si="26"/>
        <v>23.102445459456007</v>
      </c>
      <c r="I189" s="2" t="s">
        <v>72</v>
      </c>
      <c r="J189" s="66">
        <v>26.33712</v>
      </c>
      <c r="K189" s="66">
        <v>33.8493</v>
      </c>
      <c r="L189" s="66">
        <v>29.1817</v>
      </c>
      <c r="M189" s="12"/>
      <c r="N189" s="12"/>
    </row>
    <row r="190" spans="2:14" ht="24">
      <c r="B190" s="2">
        <v>30</v>
      </c>
      <c r="C190" s="88">
        <v>20477</v>
      </c>
      <c r="D190" s="66">
        <v>161.15</v>
      </c>
      <c r="E190" s="66">
        <v>18.505</v>
      </c>
      <c r="F190" s="11">
        <f t="shared" si="24"/>
        <v>1.598832</v>
      </c>
      <c r="G190" s="11">
        <f t="shared" si="25"/>
        <v>35.91049666666667</v>
      </c>
      <c r="H190" s="11">
        <f t="shared" si="26"/>
        <v>57.41485120656</v>
      </c>
      <c r="I190" s="2" t="s">
        <v>94</v>
      </c>
      <c r="J190" s="66">
        <v>44.81225</v>
      </c>
      <c r="K190" s="66">
        <v>28.51254</v>
      </c>
      <c r="L190" s="66">
        <v>34.4067</v>
      </c>
      <c r="M190" s="12"/>
      <c r="N190" s="12"/>
    </row>
    <row r="191" spans="2:14" ht="24">
      <c r="B191" s="2">
        <v>31</v>
      </c>
      <c r="C191" s="88">
        <v>20491</v>
      </c>
      <c r="D191" s="66">
        <v>161.21</v>
      </c>
      <c r="E191" s="66">
        <v>22.247</v>
      </c>
      <c r="F191" s="11">
        <f t="shared" si="24"/>
        <v>1.9221408</v>
      </c>
      <c r="G191" s="11">
        <f t="shared" si="25"/>
        <v>14.487623333333332</v>
      </c>
      <c r="H191" s="11">
        <f t="shared" si="26"/>
        <v>27.847251904031996</v>
      </c>
      <c r="I191" s="2" t="s">
        <v>95</v>
      </c>
      <c r="J191" s="66">
        <v>10.9601</v>
      </c>
      <c r="K191" s="66">
        <v>18.55709</v>
      </c>
      <c r="L191" s="66">
        <v>13.94568</v>
      </c>
      <c r="M191" s="12"/>
      <c r="N191" s="12"/>
    </row>
    <row r="192" spans="2:14" ht="24">
      <c r="B192" s="2">
        <v>32</v>
      </c>
      <c r="C192" s="88">
        <v>20505</v>
      </c>
      <c r="D192" s="66">
        <v>160.95</v>
      </c>
      <c r="E192" s="66">
        <v>7.221</v>
      </c>
      <c r="F192" s="11">
        <f t="shared" si="24"/>
        <v>0.6238944000000001</v>
      </c>
      <c r="G192" s="11">
        <f t="shared" si="25"/>
        <v>11.489796666666665</v>
      </c>
      <c r="H192" s="11">
        <f t="shared" si="26"/>
        <v>7.168419797472</v>
      </c>
      <c r="I192" s="2" t="s">
        <v>96</v>
      </c>
      <c r="J192" s="66">
        <v>9.1695</v>
      </c>
      <c r="K192" s="66">
        <v>9.08403</v>
      </c>
      <c r="L192" s="66">
        <v>16.21586</v>
      </c>
      <c r="M192" s="12"/>
      <c r="N192" s="12"/>
    </row>
    <row r="193" spans="2:14" ht="24">
      <c r="B193" s="2">
        <v>33</v>
      </c>
      <c r="C193" s="88">
        <v>20513</v>
      </c>
      <c r="D193" s="66">
        <v>160.94</v>
      </c>
      <c r="E193" s="66">
        <v>5.486</v>
      </c>
      <c r="F193" s="11">
        <f t="shared" si="24"/>
        <v>0.4739904</v>
      </c>
      <c r="G193" s="11">
        <f t="shared" si="25"/>
        <v>10.629996666666667</v>
      </c>
      <c r="H193" s="11">
        <f t="shared" si="26"/>
        <v>5.038516372032</v>
      </c>
      <c r="I193" s="2" t="s">
        <v>103</v>
      </c>
      <c r="J193" s="66">
        <v>7.71398</v>
      </c>
      <c r="K193" s="66">
        <v>17.61597</v>
      </c>
      <c r="L193" s="66">
        <v>6.56004</v>
      </c>
      <c r="M193" s="12"/>
      <c r="N193" s="12"/>
    </row>
    <row r="194" spans="2:14" ht="24">
      <c r="B194" s="2">
        <v>34</v>
      </c>
      <c r="C194" s="88">
        <v>20521</v>
      </c>
      <c r="D194" s="66">
        <v>160.96</v>
      </c>
      <c r="E194" s="66">
        <v>7.061</v>
      </c>
      <c r="F194" s="11">
        <f t="shared" si="24"/>
        <v>0.6100704</v>
      </c>
      <c r="G194" s="11">
        <f t="shared" si="25"/>
        <v>15.849573333333332</v>
      </c>
      <c r="H194" s="11">
        <f t="shared" si="26"/>
        <v>9.669355543296</v>
      </c>
      <c r="I194" s="2" t="s">
        <v>104</v>
      </c>
      <c r="J194" s="66">
        <v>22.77968</v>
      </c>
      <c r="K194" s="66">
        <v>4.64832</v>
      </c>
      <c r="L194" s="66">
        <v>20.12072</v>
      </c>
      <c r="M194" s="12"/>
      <c r="N194" s="12"/>
    </row>
    <row r="195" spans="2:14" ht="24">
      <c r="B195" s="2">
        <v>35</v>
      </c>
      <c r="C195" s="88">
        <v>20527</v>
      </c>
      <c r="D195" s="66">
        <v>161.06</v>
      </c>
      <c r="E195" s="66">
        <v>14.242</v>
      </c>
      <c r="F195" s="11">
        <f t="shared" si="24"/>
        <v>1.2305088000000002</v>
      </c>
      <c r="G195" s="11">
        <f t="shared" si="25"/>
        <v>5.71321</v>
      </c>
      <c r="H195" s="11">
        <f t="shared" si="26"/>
        <v>7.030155181248001</v>
      </c>
      <c r="I195" s="2" t="s">
        <v>105</v>
      </c>
      <c r="J195" s="66">
        <v>8.27838</v>
      </c>
      <c r="K195" s="66">
        <v>6.30559</v>
      </c>
      <c r="L195" s="66">
        <v>2.55566</v>
      </c>
      <c r="M195" s="12"/>
      <c r="N195" s="12"/>
    </row>
    <row r="196" spans="2:16" ht="24.75" thickBot="1">
      <c r="B196" s="109">
        <v>36</v>
      </c>
      <c r="C196" s="110">
        <v>20534</v>
      </c>
      <c r="D196" s="111">
        <v>160.92</v>
      </c>
      <c r="E196" s="111">
        <v>4.642</v>
      </c>
      <c r="F196" s="111">
        <f t="shared" si="24"/>
        <v>0.40106880000000006</v>
      </c>
      <c r="G196" s="111">
        <f t="shared" si="25"/>
        <v>9.30601</v>
      </c>
      <c r="H196" s="111">
        <f t="shared" si="26"/>
        <v>3.7323502634880006</v>
      </c>
      <c r="I196" s="109" t="s">
        <v>106</v>
      </c>
      <c r="J196" s="111">
        <v>6.80909</v>
      </c>
      <c r="K196" s="111">
        <v>11.31826</v>
      </c>
      <c r="L196" s="111">
        <v>9.79068</v>
      </c>
      <c r="M196" s="113"/>
      <c r="N196" s="113"/>
      <c r="O196" s="112"/>
      <c r="P196" s="112"/>
    </row>
    <row r="197" spans="2:14" ht="24">
      <c r="B197" s="2">
        <v>1</v>
      </c>
      <c r="C197" s="88">
        <v>20548</v>
      </c>
      <c r="D197" s="66">
        <v>160.97</v>
      </c>
      <c r="E197" s="66">
        <v>8.049</v>
      </c>
      <c r="F197" s="11">
        <f t="shared" si="24"/>
        <v>0.6954336</v>
      </c>
      <c r="G197" s="11">
        <f t="shared" si="25"/>
        <v>17.48499</v>
      </c>
      <c r="H197" s="11">
        <f t="shared" si="26"/>
        <v>12.159649541663999</v>
      </c>
      <c r="I197" s="99" t="s">
        <v>97</v>
      </c>
      <c r="J197" s="66">
        <v>12.60671</v>
      </c>
      <c r="K197" s="66">
        <v>15.08407</v>
      </c>
      <c r="L197" s="66">
        <v>24.76419</v>
      </c>
      <c r="M197" s="12"/>
      <c r="N197" s="12"/>
    </row>
    <row r="198" spans="2:14" ht="24">
      <c r="B198" s="2">
        <v>2</v>
      </c>
      <c r="C198" s="88">
        <v>20564</v>
      </c>
      <c r="D198" s="66">
        <v>161.04</v>
      </c>
      <c r="E198" s="66">
        <v>10.983</v>
      </c>
      <c r="F198" s="11">
        <f t="shared" si="24"/>
        <v>0.9489312000000001</v>
      </c>
      <c r="G198" s="11">
        <f t="shared" si="25"/>
        <v>10.48251</v>
      </c>
      <c r="H198" s="11">
        <f t="shared" si="26"/>
        <v>9.947180793312</v>
      </c>
      <c r="I198" s="100" t="s">
        <v>107</v>
      </c>
      <c r="J198" s="66">
        <v>8.33173</v>
      </c>
      <c r="K198" s="66">
        <v>10.3334</v>
      </c>
      <c r="L198" s="66">
        <v>12.7824</v>
      </c>
      <c r="M198" s="12"/>
      <c r="N198" s="12"/>
    </row>
    <row r="199" spans="2:14" ht="24">
      <c r="B199" s="2">
        <v>3</v>
      </c>
      <c r="C199" s="88">
        <v>20577</v>
      </c>
      <c r="D199" s="66">
        <v>160.97</v>
      </c>
      <c r="E199" s="66">
        <v>6.27</v>
      </c>
      <c r="F199" s="11">
        <f t="shared" si="24"/>
        <v>0.541728</v>
      </c>
      <c r="G199" s="11">
        <f t="shared" si="25"/>
        <v>9.716333333333333</v>
      </c>
      <c r="H199" s="11">
        <f t="shared" si="26"/>
        <v>5.2636098239999995</v>
      </c>
      <c r="I199" s="100" t="s">
        <v>99</v>
      </c>
      <c r="J199" s="66">
        <v>11.28635</v>
      </c>
      <c r="K199" s="66">
        <v>13.97105</v>
      </c>
      <c r="L199" s="66">
        <v>3.8916</v>
      </c>
      <c r="M199" s="12"/>
      <c r="N199" s="12"/>
    </row>
    <row r="200" spans="2:14" ht="24">
      <c r="B200" s="2">
        <v>4</v>
      </c>
      <c r="C200" s="88">
        <v>20591</v>
      </c>
      <c r="D200" s="66">
        <v>161.15</v>
      </c>
      <c r="E200" s="66">
        <v>16.79</v>
      </c>
      <c r="F200" s="11">
        <f t="shared" si="24"/>
        <v>1.450656</v>
      </c>
      <c r="G200" s="11">
        <f t="shared" si="25"/>
        <v>21.511756666666667</v>
      </c>
      <c r="H200" s="11">
        <f t="shared" si="26"/>
        <v>31.20615887904</v>
      </c>
      <c r="I200" s="2" t="s">
        <v>100</v>
      </c>
      <c r="J200" s="66">
        <v>17.69912</v>
      </c>
      <c r="K200" s="66">
        <v>16.01845</v>
      </c>
      <c r="L200" s="66">
        <v>30.8177</v>
      </c>
      <c r="M200" s="12"/>
      <c r="N200" s="12"/>
    </row>
    <row r="201" spans="2:14" ht="24">
      <c r="B201" s="2">
        <v>5</v>
      </c>
      <c r="C201" s="88">
        <v>20597</v>
      </c>
      <c r="D201" s="66">
        <v>161.24</v>
      </c>
      <c r="E201" s="66">
        <v>23.322</v>
      </c>
      <c r="F201" s="11">
        <f t="shared" si="24"/>
        <v>2.0150208</v>
      </c>
      <c r="G201" s="11">
        <f t="shared" si="25"/>
        <v>439.1736733333334</v>
      </c>
      <c r="H201" s="11">
        <f t="shared" si="26"/>
        <v>884.9440865790721</v>
      </c>
      <c r="I201" s="2" t="s">
        <v>101</v>
      </c>
      <c r="J201" s="66">
        <v>419.72861</v>
      </c>
      <c r="K201" s="66">
        <v>439.24598</v>
      </c>
      <c r="L201" s="66">
        <v>458.54643</v>
      </c>
      <c r="M201" s="12"/>
      <c r="N201" s="12"/>
    </row>
    <row r="202" spans="2:14" ht="24">
      <c r="B202" s="2">
        <v>6</v>
      </c>
      <c r="C202" s="88">
        <v>20611</v>
      </c>
      <c r="D202" s="66">
        <v>160.97</v>
      </c>
      <c r="E202" s="66">
        <v>5.03</v>
      </c>
      <c r="F202" s="11">
        <f t="shared" si="24"/>
        <v>0.43459200000000003</v>
      </c>
      <c r="G202" s="11">
        <f t="shared" si="25"/>
        <v>31.747560000000004</v>
      </c>
      <c r="H202" s="11">
        <f t="shared" si="26"/>
        <v>13.797235595520002</v>
      </c>
      <c r="I202" s="2" t="s">
        <v>102</v>
      </c>
      <c r="J202" s="66">
        <v>34.23611</v>
      </c>
      <c r="K202" s="66">
        <v>33.65708</v>
      </c>
      <c r="L202" s="66">
        <v>27.34949</v>
      </c>
      <c r="M202" s="12"/>
      <c r="N202" s="12"/>
    </row>
    <row r="203" spans="2:14" ht="24">
      <c r="B203" s="2">
        <v>7</v>
      </c>
      <c r="C203" s="88">
        <v>20634</v>
      </c>
      <c r="D203" s="66">
        <v>161.07</v>
      </c>
      <c r="E203" s="66">
        <v>7.907</v>
      </c>
      <c r="F203" s="11">
        <f t="shared" si="24"/>
        <v>0.6831648</v>
      </c>
      <c r="G203" s="11">
        <f t="shared" si="25"/>
        <v>22.830189999999998</v>
      </c>
      <c r="H203" s="11">
        <f t="shared" si="26"/>
        <v>15.596782185312</v>
      </c>
      <c r="I203" s="2" t="s">
        <v>108</v>
      </c>
      <c r="J203" s="66">
        <v>23.10062</v>
      </c>
      <c r="K203" s="66">
        <v>17.89682</v>
      </c>
      <c r="L203" s="66">
        <v>27.49313</v>
      </c>
      <c r="M203" s="12"/>
      <c r="N203" s="12"/>
    </row>
    <row r="204" spans="2:14" ht="24">
      <c r="B204" s="2">
        <v>8</v>
      </c>
      <c r="C204" s="88">
        <v>20641</v>
      </c>
      <c r="D204" s="66">
        <v>161.04</v>
      </c>
      <c r="E204" s="66">
        <v>8.828</v>
      </c>
      <c r="F204" s="11">
        <f t="shared" si="24"/>
        <v>0.7627392</v>
      </c>
      <c r="G204" s="11">
        <f t="shared" si="25"/>
        <v>9.869860000000001</v>
      </c>
      <c r="H204" s="11">
        <f t="shared" si="26"/>
        <v>7.528129120512</v>
      </c>
      <c r="I204" s="2" t="s">
        <v>80</v>
      </c>
      <c r="J204" s="66">
        <v>5.5993</v>
      </c>
      <c r="K204" s="66">
        <v>15.9149</v>
      </c>
      <c r="L204" s="66">
        <v>8.09538</v>
      </c>
      <c r="M204" s="12"/>
      <c r="N204" s="12"/>
    </row>
    <row r="205" spans="2:14" ht="24">
      <c r="B205" s="2">
        <v>9</v>
      </c>
      <c r="C205" s="88">
        <v>20647</v>
      </c>
      <c r="D205" s="66">
        <v>161.13</v>
      </c>
      <c r="E205" s="66">
        <v>13.133</v>
      </c>
      <c r="F205" s="11">
        <f t="shared" si="24"/>
        <v>1.1346912</v>
      </c>
      <c r="G205" s="11">
        <f t="shared" si="25"/>
        <v>15.40893</v>
      </c>
      <c r="H205" s="11">
        <f t="shared" si="26"/>
        <v>17.484377272416</v>
      </c>
      <c r="I205" s="2" t="s">
        <v>81</v>
      </c>
      <c r="J205" s="66">
        <v>22.96987</v>
      </c>
      <c r="K205" s="66">
        <v>6.48048</v>
      </c>
      <c r="L205" s="66">
        <v>16.77644</v>
      </c>
      <c r="M205" s="12"/>
      <c r="N205" s="12"/>
    </row>
    <row r="206" spans="2:14" ht="24">
      <c r="B206" s="2">
        <v>10</v>
      </c>
      <c r="C206" s="88">
        <v>20654</v>
      </c>
      <c r="D206" s="66">
        <v>161.09</v>
      </c>
      <c r="E206" s="66">
        <v>10.566</v>
      </c>
      <c r="F206" s="11">
        <f t="shared" si="24"/>
        <v>0.9129024000000001</v>
      </c>
      <c r="G206" s="11">
        <f t="shared" si="25"/>
        <v>8.158356666666668</v>
      </c>
      <c r="H206" s="11">
        <f t="shared" si="26"/>
        <v>7.447783381056002</v>
      </c>
      <c r="I206" s="2" t="s">
        <v>82</v>
      </c>
      <c r="J206" s="66">
        <v>9.45378</v>
      </c>
      <c r="K206" s="66">
        <v>5.81954</v>
      </c>
      <c r="L206" s="66">
        <v>9.20175</v>
      </c>
      <c r="M206" s="12"/>
      <c r="N206" s="12"/>
    </row>
    <row r="207" spans="2:14" ht="24">
      <c r="B207" s="2">
        <v>11</v>
      </c>
      <c r="C207" s="88">
        <v>20673</v>
      </c>
      <c r="D207" s="66">
        <v>161.33</v>
      </c>
      <c r="E207" s="66">
        <v>21.366</v>
      </c>
      <c r="F207" s="11">
        <f t="shared" si="24"/>
        <v>1.8460224</v>
      </c>
      <c r="G207" s="11">
        <f t="shared" si="25"/>
        <v>42.512586666666664</v>
      </c>
      <c r="H207" s="11">
        <f t="shared" si="26"/>
        <v>78.479187268608</v>
      </c>
      <c r="I207" s="2" t="s">
        <v>83</v>
      </c>
      <c r="J207" s="66">
        <v>49.42966</v>
      </c>
      <c r="K207" s="66">
        <v>39.24932</v>
      </c>
      <c r="L207" s="66">
        <v>38.85878</v>
      </c>
      <c r="M207" s="12"/>
      <c r="N207" s="12"/>
    </row>
    <row r="208" spans="2:14" ht="24">
      <c r="B208" s="2">
        <v>12</v>
      </c>
      <c r="C208" s="88">
        <v>20679</v>
      </c>
      <c r="D208" s="115">
        <v>162.83</v>
      </c>
      <c r="E208" s="66">
        <v>189.636</v>
      </c>
      <c r="F208" s="11">
        <f t="shared" si="24"/>
        <v>16.384550400000002</v>
      </c>
      <c r="G208" s="11">
        <f t="shared" si="25"/>
        <v>741.2993066666667</v>
      </c>
      <c r="H208" s="11">
        <f t="shared" si="26"/>
        <v>12145.855851565057</v>
      </c>
      <c r="I208" s="2" t="s">
        <v>84</v>
      </c>
      <c r="J208" s="66">
        <v>737.1753</v>
      </c>
      <c r="K208" s="66">
        <v>719.84436</v>
      </c>
      <c r="L208" s="66">
        <v>766.87826</v>
      </c>
      <c r="M208" s="12"/>
      <c r="N208" s="12"/>
    </row>
    <row r="209" spans="2:14" ht="24">
      <c r="B209" s="2">
        <v>13</v>
      </c>
      <c r="C209" s="88">
        <v>20695</v>
      </c>
      <c r="D209" s="66">
        <v>161.43</v>
      </c>
      <c r="E209" s="66">
        <v>39.481</v>
      </c>
      <c r="F209" s="11">
        <f t="shared" si="24"/>
        <v>3.4111584</v>
      </c>
      <c r="G209" s="11">
        <f t="shared" si="25"/>
        <v>46.91226666666666</v>
      </c>
      <c r="H209" s="11">
        <f t="shared" si="26"/>
        <v>160.02517250303998</v>
      </c>
      <c r="I209" s="2" t="s">
        <v>85</v>
      </c>
      <c r="J209" s="66">
        <v>35.50763</v>
      </c>
      <c r="K209" s="66">
        <v>43.90779</v>
      </c>
      <c r="L209" s="66">
        <v>61.32138</v>
      </c>
      <c r="M209" s="12"/>
      <c r="N209" s="12"/>
    </row>
    <row r="210" spans="2:14" ht="24">
      <c r="B210" s="2">
        <v>14</v>
      </c>
      <c r="C210" s="88">
        <v>20700</v>
      </c>
      <c r="D210" s="66">
        <v>161.8</v>
      </c>
      <c r="E210" s="66">
        <v>82.105</v>
      </c>
      <c r="F210" s="11">
        <f t="shared" si="24"/>
        <v>7.093872000000001</v>
      </c>
      <c r="G210" s="11">
        <f t="shared" si="25"/>
        <v>81.089</v>
      </c>
      <c r="H210" s="11">
        <f t="shared" si="26"/>
        <v>575.2349866080001</v>
      </c>
      <c r="I210" s="2" t="s">
        <v>86</v>
      </c>
      <c r="J210" s="66">
        <v>93.51954</v>
      </c>
      <c r="K210" s="66">
        <v>65.10417</v>
      </c>
      <c r="L210" s="66">
        <v>84.64329</v>
      </c>
      <c r="M210" s="12"/>
      <c r="N210" s="12"/>
    </row>
    <row r="211" spans="2:14" ht="24">
      <c r="B211" s="2">
        <v>15</v>
      </c>
      <c r="C211" s="88">
        <v>20709</v>
      </c>
      <c r="D211" s="66">
        <v>162.41</v>
      </c>
      <c r="E211" s="66">
        <v>176.14</v>
      </c>
      <c r="F211" s="11">
        <f t="shared" si="24"/>
        <v>15.218496</v>
      </c>
      <c r="G211" s="11">
        <f t="shared" si="25"/>
        <v>248.19774666666663</v>
      </c>
      <c r="H211" s="11">
        <f t="shared" si="26"/>
        <v>3777.1964148556794</v>
      </c>
      <c r="I211" s="2" t="s">
        <v>87</v>
      </c>
      <c r="J211" s="66">
        <v>314.86404</v>
      </c>
      <c r="K211" s="66">
        <v>200.37309</v>
      </c>
      <c r="L211" s="66">
        <v>229.35611</v>
      </c>
      <c r="M211" s="12"/>
      <c r="N211" s="12"/>
    </row>
    <row r="212" spans="2:14" ht="24">
      <c r="B212" s="2">
        <v>16</v>
      </c>
      <c r="C212" s="88">
        <v>20724</v>
      </c>
      <c r="D212" s="66">
        <v>161.46</v>
      </c>
      <c r="E212" s="66">
        <v>42.819</v>
      </c>
      <c r="F212" s="11">
        <f t="shared" si="24"/>
        <v>3.6995616000000004</v>
      </c>
      <c r="G212" s="11">
        <f t="shared" si="25"/>
        <v>134.07700333333335</v>
      </c>
      <c r="H212" s="11">
        <f t="shared" si="26"/>
        <v>496.02613297507213</v>
      </c>
      <c r="I212" s="2" t="s">
        <v>88</v>
      </c>
      <c r="J212" s="66">
        <v>132.085</v>
      </c>
      <c r="K212" s="66">
        <v>139.07241</v>
      </c>
      <c r="L212" s="66">
        <v>131.0736</v>
      </c>
      <c r="M212" s="12"/>
      <c r="N212" s="12"/>
    </row>
    <row r="213" spans="2:14" ht="24">
      <c r="B213" s="2">
        <v>17</v>
      </c>
      <c r="C213" s="88">
        <v>20731</v>
      </c>
      <c r="D213" s="66">
        <v>162.15</v>
      </c>
      <c r="E213" s="66">
        <v>134.543</v>
      </c>
      <c r="F213" s="11">
        <f t="shared" si="24"/>
        <v>11.624515200000001</v>
      </c>
      <c r="G213" s="11">
        <f t="shared" si="25"/>
        <v>155.00609</v>
      </c>
      <c r="H213" s="11">
        <f t="shared" si="26"/>
        <v>1801.8706492975682</v>
      </c>
      <c r="I213" s="2" t="s">
        <v>89</v>
      </c>
      <c r="J213" s="66">
        <v>162.63709</v>
      </c>
      <c r="K213" s="66">
        <v>143.05838</v>
      </c>
      <c r="L213" s="66">
        <v>159.3228</v>
      </c>
      <c r="M213" s="12"/>
      <c r="N213" s="12"/>
    </row>
    <row r="214" spans="2:14" ht="24">
      <c r="B214" s="2">
        <v>18</v>
      </c>
      <c r="C214" s="88">
        <v>20737</v>
      </c>
      <c r="D214" s="66">
        <v>161.65</v>
      </c>
      <c r="E214" s="66">
        <v>68.531</v>
      </c>
      <c r="F214" s="11">
        <f t="shared" si="24"/>
        <v>5.921078400000001</v>
      </c>
      <c r="G214" s="11">
        <f t="shared" si="25"/>
        <v>112.16371333333335</v>
      </c>
      <c r="H214" s="11">
        <f t="shared" si="26"/>
        <v>664.1301402817921</v>
      </c>
      <c r="I214" s="2" t="s">
        <v>109</v>
      </c>
      <c r="J214" s="66">
        <v>98.14884</v>
      </c>
      <c r="K214" s="66">
        <v>123.96271</v>
      </c>
      <c r="L214" s="66">
        <v>114.37959</v>
      </c>
      <c r="M214" s="12"/>
      <c r="N214" s="12"/>
    </row>
    <row r="215" spans="2:14" ht="24">
      <c r="B215" s="2">
        <v>19</v>
      </c>
      <c r="C215" s="88">
        <v>20751</v>
      </c>
      <c r="D215" s="66">
        <v>164.23</v>
      </c>
      <c r="E215" s="66">
        <v>449.628</v>
      </c>
      <c r="F215" s="11">
        <f t="shared" si="24"/>
        <v>38.8478592</v>
      </c>
      <c r="G215" s="11">
        <f t="shared" si="25"/>
        <v>545.7294833333333</v>
      </c>
      <c r="H215" s="11">
        <f t="shared" si="26"/>
        <v>21200.42212982208</v>
      </c>
      <c r="I215" s="2" t="s">
        <v>91</v>
      </c>
      <c r="J215" s="66">
        <v>548.83274</v>
      </c>
      <c r="K215" s="66">
        <v>554.78681</v>
      </c>
      <c r="L215" s="66">
        <v>533.5689</v>
      </c>
      <c r="M215" s="12"/>
      <c r="N215" s="12"/>
    </row>
    <row r="216" spans="2:14" ht="24">
      <c r="B216" s="2">
        <v>20</v>
      </c>
      <c r="C216" s="88">
        <v>20765</v>
      </c>
      <c r="D216" s="66">
        <v>161.48</v>
      </c>
      <c r="E216" s="66">
        <v>45.554</v>
      </c>
      <c r="F216" s="11">
        <f t="shared" si="24"/>
        <v>3.9358656000000005</v>
      </c>
      <c r="G216" s="11">
        <f t="shared" si="25"/>
        <v>52.25373333333334</v>
      </c>
      <c r="H216" s="11">
        <f t="shared" si="26"/>
        <v>205.66367149824003</v>
      </c>
      <c r="I216" s="2" t="s">
        <v>63</v>
      </c>
      <c r="J216" s="66">
        <v>54.78337</v>
      </c>
      <c r="K216" s="66">
        <v>54.10515</v>
      </c>
      <c r="L216" s="66">
        <v>47.87268</v>
      </c>
      <c r="M216" s="12"/>
      <c r="N216" s="12"/>
    </row>
    <row r="217" spans="2:14" ht="24">
      <c r="B217" s="2">
        <v>21</v>
      </c>
      <c r="C217" s="88">
        <v>20779</v>
      </c>
      <c r="D217" s="66">
        <v>161.42</v>
      </c>
      <c r="E217" s="66">
        <v>39.742</v>
      </c>
      <c r="F217" s="11">
        <f t="shared" si="24"/>
        <v>3.4337088</v>
      </c>
      <c r="G217" s="11">
        <f t="shared" si="25"/>
        <v>7.045296666666666</v>
      </c>
      <c r="H217" s="11">
        <f t="shared" si="26"/>
        <v>24.191497162943996</v>
      </c>
      <c r="I217" s="2" t="s">
        <v>64</v>
      </c>
      <c r="J217" s="66">
        <v>0.9548</v>
      </c>
      <c r="K217" s="66">
        <v>12.82404</v>
      </c>
      <c r="L217" s="66">
        <v>7.35705</v>
      </c>
      <c r="M217" s="12"/>
      <c r="N217" s="12"/>
    </row>
    <row r="218" spans="2:14" ht="24">
      <c r="B218" s="2">
        <v>22</v>
      </c>
      <c r="C218" s="88">
        <v>20786</v>
      </c>
      <c r="D218" s="66">
        <v>161.34</v>
      </c>
      <c r="E218" s="66">
        <v>34.339</v>
      </c>
      <c r="F218" s="11">
        <f t="shared" si="24"/>
        <v>2.9668896</v>
      </c>
      <c r="G218" s="11">
        <f t="shared" si="25"/>
        <v>23.64718666666667</v>
      </c>
      <c r="H218" s="11">
        <f t="shared" si="26"/>
        <v>70.158592190592</v>
      </c>
      <c r="I218" s="2" t="s">
        <v>92</v>
      </c>
      <c r="J218" s="66">
        <v>18.48327</v>
      </c>
      <c r="K218" s="66">
        <v>17.16784</v>
      </c>
      <c r="L218" s="66">
        <v>35.29045</v>
      </c>
      <c r="M218" s="12"/>
      <c r="N218" s="12"/>
    </row>
    <row r="219" spans="2:14" ht="24">
      <c r="B219" s="2">
        <v>23</v>
      </c>
      <c r="C219" s="88">
        <v>20793</v>
      </c>
      <c r="D219" s="66">
        <v>161.26</v>
      </c>
      <c r="E219" s="66">
        <v>25.259</v>
      </c>
      <c r="F219" s="11">
        <f t="shared" si="24"/>
        <v>2.1823776</v>
      </c>
      <c r="G219" s="11">
        <f t="shared" si="25"/>
        <v>79.57956333333334</v>
      </c>
      <c r="H219" s="11">
        <f t="shared" si="26"/>
        <v>173.67265643644802</v>
      </c>
      <c r="I219" s="2" t="s">
        <v>93</v>
      </c>
      <c r="J219" s="66">
        <v>61.68544</v>
      </c>
      <c r="K219" s="66">
        <v>63.32837</v>
      </c>
      <c r="L219" s="66">
        <v>113.72488</v>
      </c>
      <c r="M219" s="12"/>
      <c r="N219" s="12"/>
    </row>
    <row r="220" spans="2:14" ht="24">
      <c r="B220" s="2">
        <v>24</v>
      </c>
      <c r="C220" s="88">
        <v>20800</v>
      </c>
      <c r="D220" s="66">
        <v>161.08</v>
      </c>
      <c r="E220" s="66">
        <v>13.633</v>
      </c>
      <c r="F220" s="11">
        <f t="shared" si="24"/>
        <v>1.1778912</v>
      </c>
      <c r="G220" s="11">
        <f t="shared" si="25"/>
        <v>35.87245333333333</v>
      </c>
      <c r="H220" s="11">
        <f t="shared" si="26"/>
        <v>42.25384710374399</v>
      </c>
      <c r="I220" s="2" t="s">
        <v>67</v>
      </c>
      <c r="J220" s="66">
        <v>33.97218</v>
      </c>
      <c r="K220" s="66">
        <v>39.61035</v>
      </c>
      <c r="L220" s="66">
        <v>34.03483</v>
      </c>
      <c r="M220" s="12"/>
      <c r="N220" s="12"/>
    </row>
    <row r="221" spans="2:14" ht="24">
      <c r="B221" s="2">
        <v>25</v>
      </c>
      <c r="C221" s="88">
        <v>20807</v>
      </c>
      <c r="D221" s="66">
        <v>161.14</v>
      </c>
      <c r="E221" s="66">
        <v>19.608</v>
      </c>
      <c r="F221" s="11">
        <f t="shared" si="24"/>
        <v>1.6941312000000002</v>
      </c>
      <c r="G221" s="11">
        <f t="shared" si="25"/>
        <v>52.14000666666667</v>
      </c>
      <c r="H221" s="11">
        <f t="shared" si="26"/>
        <v>88.33201206220802</v>
      </c>
      <c r="I221" s="2" t="s">
        <v>68</v>
      </c>
      <c r="J221" s="66">
        <v>48.79683</v>
      </c>
      <c r="K221" s="66">
        <v>50.78181</v>
      </c>
      <c r="L221" s="66">
        <v>56.84138</v>
      </c>
      <c r="M221" s="12"/>
      <c r="N221" s="12"/>
    </row>
    <row r="222" spans="2:14" ht="24">
      <c r="B222" s="2">
        <v>26</v>
      </c>
      <c r="C222" s="88">
        <v>20830</v>
      </c>
      <c r="D222" s="66">
        <v>161.06</v>
      </c>
      <c r="E222" s="66">
        <v>12.095</v>
      </c>
      <c r="F222" s="11">
        <f t="shared" si="24"/>
        <v>1.0450080000000002</v>
      </c>
      <c r="G222" s="11">
        <f t="shared" si="25"/>
        <v>28.46239</v>
      </c>
      <c r="H222" s="11">
        <f t="shared" si="26"/>
        <v>29.743425249120005</v>
      </c>
      <c r="I222" s="2" t="s">
        <v>69</v>
      </c>
      <c r="J222" s="66">
        <v>29.7205</v>
      </c>
      <c r="K222" s="66">
        <v>30.67593</v>
      </c>
      <c r="L222" s="66">
        <v>24.99074</v>
      </c>
      <c r="M222" s="12"/>
      <c r="N222" s="12"/>
    </row>
    <row r="223" spans="2:14" ht="24">
      <c r="B223" s="2">
        <v>27</v>
      </c>
      <c r="C223" s="88">
        <v>20835</v>
      </c>
      <c r="D223" s="66">
        <v>160.97</v>
      </c>
      <c r="E223" s="66">
        <v>7.506</v>
      </c>
      <c r="F223" s="11">
        <f t="shared" si="24"/>
        <v>0.6485184</v>
      </c>
      <c r="G223" s="11">
        <f t="shared" si="25"/>
        <v>23.56516666666667</v>
      </c>
      <c r="H223" s="11">
        <f t="shared" si="26"/>
        <v>15.282444182400003</v>
      </c>
      <c r="I223" s="2" t="s">
        <v>70</v>
      </c>
      <c r="J223" s="66">
        <v>27.64038</v>
      </c>
      <c r="K223" s="66">
        <v>19.21381</v>
      </c>
      <c r="L223" s="66">
        <v>23.84131</v>
      </c>
      <c r="M223" s="12"/>
      <c r="N223" s="12"/>
    </row>
    <row r="224" spans="2:14" ht="24">
      <c r="B224" s="2">
        <v>28</v>
      </c>
      <c r="C224" s="88">
        <v>20842</v>
      </c>
      <c r="D224" s="66">
        <v>160.96</v>
      </c>
      <c r="E224" s="66">
        <v>11</v>
      </c>
      <c r="F224" s="11">
        <f t="shared" si="24"/>
        <v>0.9504</v>
      </c>
      <c r="G224" s="11">
        <f t="shared" si="25"/>
        <v>29.934060000000002</v>
      </c>
      <c r="H224" s="11">
        <f t="shared" si="26"/>
        <v>28.449330624</v>
      </c>
      <c r="I224" s="2" t="s">
        <v>71</v>
      </c>
      <c r="J224" s="66">
        <v>33.00854</v>
      </c>
      <c r="K224" s="66">
        <v>28.27429</v>
      </c>
      <c r="L224" s="66">
        <v>28.51935</v>
      </c>
      <c r="M224" s="12"/>
      <c r="N224" s="12"/>
    </row>
    <row r="225" spans="2:15" ht="24">
      <c r="B225" s="2">
        <v>29</v>
      </c>
      <c r="C225" s="88">
        <v>20864</v>
      </c>
      <c r="D225" s="66">
        <v>160.93</v>
      </c>
      <c r="E225" s="66">
        <v>10.715</v>
      </c>
      <c r="F225" s="11">
        <f t="shared" si="24"/>
        <v>0.925776</v>
      </c>
      <c r="I225" s="2" t="s">
        <v>72</v>
      </c>
      <c r="J225" s="66">
        <v>0</v>
      </c>
      <c r="K225" s="66">
        <v>0</v>
      </c>
      <c r="L225" s="66">
        <v>0</v>
      </c>
      <c r="M225" s="12"/>
      <c r="N225" s="11">
        <f>+AVERAGE(J225:L225)</f>
        <v>0</v>
      </c>
      <c r="O225" s="11">
        <f>+F225*N225</f>
        <v>0</v>
      </c>
    </row>
    <row r="226" spans="2:14" ht="24">
      <c r="B226" s="2">
        <v>30</v>
      </c>
      <c r="C226" s="88">
        <v>20870</v>
      </c>
      <c r="D226" s="66">
        <v>161.02</v>
      </c>
      <c r="E226" s="66">
        <v>14.788</v>
      </c>
      <c r="F226" s="11">
        <f t="shared" si="24"/>
        <v>1.2776832</v>
      </c>
      <c r="G226" s="11">
        <f aca="true" t="shared" si="27" ref="G226:G243">+AVERAGE(J226:L226)</f>
        <v>2.7797</v>
      </c>
      <c r="H226" s="11">
        <f aca="true" t="shared" si="28" ref="H226:H243">+F226*G226</f>
        <v>3.55157599104</v>
      </c>
      <c r="I226" s="2" t="s">
        <v>94</v>
      </c>
      <c r="J226" s="66">
        <v>1.28945</v>
      </c>
      <c r="K226" s="66">
        <v>2.03751</v>
      </c>
      <c r="L226" s="66">
        <v>5.01214</v>
      </c>
      <c r="M226" s="12"/>
      <c r="N226" s="12"/>
    </row>
    <row r="227" spans="2:15" ht="24">
      <c r="B227" s="2">
        <v>31</v>
      </c>
      <c r="C227" s="88">
        <v>20877</v>
      </c>
      <c r="D227" s="66">
        <v>160.88</v>
      </c>
      <c r="E227" s="66">
        <v>7.277</v>
      </c>
      <c r="F227" s="11">
        <f t="shared" si="24"/>
        <v>0.6287328000000001</v>
      </c>
      <c r="I227" s="2" t="s">
        <v>95</v>
      </c>
      <c r="J227" s="66">
        <v>0</v>
      </c>
      <c r="K227" s="66">
        <v>0</v>
      </c>
      <c r="L227" s="66">
        <v>0</v>
      </c>
      <c r="M227" s="12"/>
      <c r="N227" s="11">
        <f>+AVERAGE(J227:L227)</f>
        <v>0</v>
      </c>
      <c r="O227" s="11">
        <f>+F227*N227</f>
        <v>0</v>
      </c>
    </row>
    <row r="228" spans="2:15" ht="24">
      <c r="B228" s="2">
        <v>32</v>
      </c>
      <c r="C228" s="88">
        <v>20886</v>
      </c>
      <c r="D228" s="66">
        <v>160.79</v>
      </c>
      <c r="E228" s="66">
        <v>1.59</v>
      </c>
      <c r="F228" s="11">
        <f t="shared" si="24"/>
        <v>0.13737600000000003</v>
      </c>
      <c r="I228" s="2" t="s">
        <v>96</v>
      </c>
      <c r="J228" s="66">
        <v>0</v>
      </c>
      <c r="K228" s="66">
        <v>0</v>
      </c>
      <c r="L228" s="66">
        <v>0</v>
      </c>
      <c r="M228" s="12"/>
      <c r="N228" s="11">
        <f>+AVERAGE(J228:L228)</f>
        <v>0</v>
      </c>
      <c r="O228" s="11">
        <f>+F228*N228</f>
        <v>0</v>
      </c>
    </row>
    <row r="229" spans="1:16" ht="24.75" thickBot="1">
      <c r="A229" s="112"/>
      <c r="B229" s="109">
        <v>33</v>
      </c>
      <c r="C229" s="110">
        <v>20905</v>
      </c>
      <c r="D229" s="111">
        <v>160.84</v>
      </c>
      <c r="E229" s="111">
        <v>6.094</v>
      </c>
      <c r="F229" s="111">
        <f t="shared" si="24"/>
        <v>0.5265216</v>
      </c>
      <c r="G229" s="111">
        <f t="shared" si="27"/>
        <v>16.193703333333335</v>
      </c>
      <c r="H229" s="111">
        <f t="shared" si="28"/>
        <v>8.526334588992002</v>
      </c>
      <c r="I229" s="109" t="s">
        <v>103</v>
      </c>
      <c r="J229" s="111">
        <v>37.29572</v>
      </c>
      <c r="K229" s="111">
        <v>10.97923</v>
      </c>
      <c r="L229" s="111">
        <v>0.30616</v>
      </c>
      <c r="M229" s="113"/>
      <c r="N229" s="113"/>
      <c r="O229" s="112"/>
      <c r="P229" s="112"/>
    </row>
    <row r="230" spans="2:14" ht="24">
      <c r="B230" s="2">
        <v>1</v>
      </c>
      <c r="C230" s="88">
        <v>20911</v>
      </c>
      <c r="D230" s="66">
        <v>161.65</v>
      </c>
      <c r="E230" s="66">
        <v>57.985</v>
      </c>
      <c r="F230" s="11">
        <f t="shared" si="24"/>
        <v>5.009904000000001</v>
      </c>
      <c r="G230" s="11">
        <f t="shared" si="27"/>
        <v>54.02290648331464</v>
      </c>
      <c r="H230" s="11">
        <f t="shared" si="28"/>
        <v>270.649575282384</v>
      </c>
      <c r="I230" s="99" t="s">
        <v>97</v>
      </c>
      <c r="J230" s="66">
        <f>การคำนวณตะกอน!F6</f>
        <v>62.14455199425077</v>
      </c>
      <c r="K230" s="66">
        <f>การคำนวณตะกอน!F7</f>
        <v>56.04554437923795</v>
      </c>
      <c r="L230" s="66">
        <f>การคำนวณตะกอน!F8</f>
        <v>43.878623076455206</v>
      </c>
      <c r="M230" s="12"/>
      <c r="N230" s="12"/>
    </row>
    <row r="231" spans="2:15" ht="24">
      <c r="B231" s="2">
        <v>2</v>
      </c>
      <c r="C231" s="88">
        <v>20934</v>
      </c>
      <c r="D231" s="66">
        <v>161.09</v>
      </c>
      <c r="E231" s="66">
        <v>24.913</v>
      </c>
      <c r="F231" s="11">
        <f t="shared" si="24"/>
        <v>2.1524832000000003</v>
      </c>
      <c r="I231" s="100" t="s">
        <v>107</v>
      </c>
      <c r="J231" s="66">
        <f>การคำนวณตะกอน!F9</f>
        <v>0</v>
      </c>
      <c r="K231" s="66">
        <f>การคำนวณตะกอน!F10</f>
        <v>0</v>
      </c>
      <c r="L231" s="66">
        <f>การคำนวณตะกอน!F11</f>
        <v>0</v>
      </c>
      <c r="M231" s="12"/>
      <c r="N231" s="11">
        <f>+AVERAGE(J231:L231)</f>
        <v>0</v>
      </c>
      <c r="O231" s="11">
        <f>+F231*N231</f>
        <v>0</v>
      </c>
    </row>
    <row r="232" spans="2:14" ht="24">
      <c r="B232" s="2">
        <v>3</v>
      </c>
      <c r="C232" s="88">
        <v>20947</v>
      </c>
      <c r="D232" s="66">
        <v>161.62</v>
      </c>
      <c r="E232" s="66">
        <v>54.77</v>
      </c>
      <c r="F232" s="11">
        <f t="shared" si="24"/>
        <v>4.732128</v>
      </c>
      <c r="G232" s="11">
        <f t="shared" si="27"/>
        <v>82.44858014448369</v>
      </c>
      <c r="H232" s="11">
        <f t="shared" si="28"/>
        <v>390.15723466195533</v>
      </c>
      <c r="I232" s="100" t="s">
        <v>99</v>
      </c>
      <c r="J232" s="66">
        <f>การคำนวณตะกอน!F12</f>
        <v>75.35403403924506</v>
      </c>
      <c r="K232" s="66">
        <f>การคำนวณตะกอน!F13</f>
        <v>81.0614196140756</v>
      </c>
      <c r="L232" s="66">
        <f>การคำนวณตะกอน!F14</f>
        <v>90.93028678013039</v>
      </c>
      <c r="M232" s="12"/>
      <c r="N232" s="12"/>
    </row>
    <row r="233" spans="2:14" ht="24">
      <c r="B233" s="2">
        <v>4</v>
      </c>
      <c r="C233" s="88">
        <v>20955</v>
      </c>
      <c r="D233" s="66">
        <v>161.14</v>
      </c>
      <c r="E233" s="66">
        <v>28.952</v>
      </c>
      <c r="F233" s="11">
        <f t="shared" si="24"/>
        <v>2.5014528000000005</v>
      </c>
      <c r="G233" s="11">
        <f t="shared" si="27"/>
        <v>981.5281418736816</v>
      </c>
      <c r="H233" s="11">
        <f t="shared" si="28"/>
        <v>2455.2463187687185</v>
      </c>
      <c r="I233" s="2" t="s">
        <v>100</v>
      </c>
      <c r="J233" s="66">
        <f>การคำนวณตะกอน!F15</f>
        <v>815.9968255767626</v>
      </c>
      <c r="K233" s="66">
        <f>การคำนวณตะกอน!F16</f>
        <v>1012.0481927710772</v>
      </c>
      <c r="L233" s="66">
        <f>การคำนวณตะกอน!F17</f>
        <v>1116.5394072732051</v>
      </c>
      <c r="M233" s="12"/>
      <c r="N233" s="12"/>
    </row>
    <row r="234" spans="2:14" ht="24">
      <c r="B234" s="2">
        <v>5</v>
      </c>
      <c r="C234" s="88">
        <v>20961</v>
      </c>
      <c r="D234" s="66">
        <v>161.2</v>
      </c>
      <c r="E234" s="66">
        <v>33.922</v>
      </c>
      <c r="F234" s="11">
        <f t="shared" si="24"/>
        <v>2.9308608</v>
      </c>
      <c r="G234" s="11">
        <f t="shared" si="27"/>
        <v>37.30532428579235</v>
      </c>
      <c r="H234" s="11">
        <f t="shared" si="28"/>
        <v>109.3367125805168</v>
      </c>
      <c r="I234" s="2" t="s">
        <v>101</v>
      </c>
      <c r="J234" s="66">
        <f>การคำนวณตะกอน!F18</f>
        <v>38.44798308288889</v>
      </c>
      <c r="K234" s="66">
        <f>การคำนวณตะกอน!F19</f>
        <v>39.325468239664794</v>
      </c>
      <c r="L234" s="66">
        <f>การคำนวณตะกอน!F20</f>
        <v>34.14252153482337</v>
      </c>
      <c r="M234" s="12"/>
      <c r="N234" s="12"/>
    </row>
    <row r="235" spans="2:14" ht="24">
      <c r="B235" s="2">
        <v>6</v>
      </c>
      <c r="C235" s="88">
        <v>20975</v>
      </c>
      <c r="D235" s="66">
        <v>161.38</v>
      </c>
      <c r="E235" s="66">
        <v>36.684</v>
      </c>
      <c r="F235" s="11">
        <f t="shared" si="24"/>
        <v>3.1694976</v>
      </c>
      <c r="G235" s="11">
        <f t="shared" si="27"/>
        <v>242.94852611902226</v>
      </c>
      <c r="H235" s="11">
        <f t="shared" si="28"/>
        <v>770.0247704577785</v>
      </c>
      <c r="I235" s="2" t="s">
        <v>102</v>
      </c>
      <c r="J235" s="66">
        <f>การคำนวณตะกอน!F21</f>
        <v>252.7112063194237</v>
      </c>
      <c r="K235" s="66">
        <f>การคำนวณตะกอน!F22</f>
        <v>250.03307315780637</v>
      </c>
      <c r="L235" s="66">
        <f>การคำนวณตะกอน!F23</f>
        <v>226.1012988798367</v>
      </c>
      <c r="M235" s="12"/>
      <c r="N235" s="12"/>
    </row>
    <row r="236" spans="2:14" ht="24">
      <c r="B236" s="2">
        <v>7</v>
      </c>
      <c r="C236" s="88">
        <v>20982</v>
      </c>
      <c r="D236" s="66">
        <v>160.98</v>
      </c>
      <c r="E236" s="66">
        <v>11.796</v>
      </c>
      <c r="F236" s="11">
        <f t="shared" si="24"/>
        <v>1.0191744</v>
      </c>
      <c r="G236" s="11">
        <f t="shared" si="27"/>
        <v>37.28598936703404</v>
      </c>
      <c r="H236" s="11">
        <f t="shared" si="28"/>
        <v>38.0009258415533</v>
      </c>
      <c r="I236" s="2" t="s">
        <v>79</v>
      </c>
      <c r="J236" s="66">
        <f>การคำนวณตะกอน!F24</f>
        <v>42.00672107534522</v>
      </c>
      <c r="K236" s="66">
        <f>การคำนวณตะกอน!F25</f>
        <v>36.214389183945954</v>
      </c>
      <c r="L236" s="66">
        <f>การคำนวณตะกอน!F26</f>
        <v>33.636857841810944</v>
      </c>
      <c r="M236" s="12"/>
      <c r="N236" s="12"/>
    </row>
    <row r="237" spans="2:14" ht="24">
      <c r="B237" s="2">
        <v>8</v>
      </c>
      <c r="C237" s="88">
        <v>20989</v>
      </c>
      <c r="D237" s="66">
        <v>161.09</v>
      </c>
      <c r="E237" s="66">
        <v>23.653</v>
      </c>
      <c r="F237" s="11">
        <f t="shared" si="24"/>
        <v>2.0436192</v>
      </c>
      <c r="G237" s="11">
        <f t="shared" si="27"/>
        <v>98.09288609196481</v>
      </c>
      <c r="H237" s="11">
        <f t="shared" si="28"/>
        <v>200.46450540095228</v>
      </c>
      <c r="I237" s="2" t="s">
        <v>80</v>
      </c>
      <c r="J237" s="66">
        <f>การคำนวณตะกอน!F27</f>
        <v>89.01122470866649</v>
      </c>
      <c r="K237" s="66">
        <f>การคำนวณตะกอน!F28</f>
        <v>103.17588263746799</v>
      </c>
      <c r="L237" s="66">
        <f>การคำนวณตะกอน!F29</f>
        <v>102.09155092975993</v>
      </c>
      <c r="M237" s="12"/>
      <c r="N237" s="12"/>
    </row>
    <row r="238" spans="2:14" ht="24">
      <c r="B238" s="2">
        <v>9</v>
      </c>
      <c r="C238" s="88">
        <v>21010</v>
      </c>
      <c r="D238" s="66">
        <v>161.06</v>
      </c>
      <c r="E238" s="66">
        <v>21.142</v>
      </c>
      <c r="F238" s="11">
        <f t="shared" si="24"/>
        <v>1.8266688</v>
      </c>
      <c r="G238" s="11">
        <f t="shared" si="27"/>
        <v>56.88649404916694</v>
      </c>
      <c r="H238" s="11">
        <f t="shared" si="28"/>
        <v>103.91278382099891</v>
      </c>
      <c r="I238" s="2" t="s">
        <v>81</v>
      </c>
      <c r="J238" s="66">
        <f>การคำนวณตะกอน!F30</f>
        <v>65.45670931271644</v>
      </c>
      <c r="K238" s="66">
        <f>การคำนวณตะกอน!F31</f>
        <v>45.996749563032616</v>
      </c>
      <c r="L238" s="66">
        <f>การคำนวณตะกอน!F32</f>
        <v>59.206023271751775</v>
      </c>
      <c r="M238" s="12"/>
      <c r="N238" s="12"/>
    </row>
    <row r="239" spans="2:14" ht="24">
      <c r="B239" s="2">
        <v>10</v>
      </c>
      <c r="C239" s="88">
        <v>21018</v>
      </c>
      <c r="D239" s="66">
        <v>161.14</v>
      </c>
      <c r="E239" s="66">
        <v>24.872</v>
      </c>
      <c r="F239" s="11">
        <f t="shared" si="24"/>
        <v>2.1489408</v>
      </c>
      <c r="G239" s="11">
        <f t="shared" si="27"/>
        <v>86.02075230311827</v>
      </c>
      <c r="H239" s="11">
        <f t="shared" si="28"/>
        <v>184.85350427086482</v>
      </c>
      <c r="I239" s="2" t="s">
        <v>82</v>
      </c>
      <c r="J239" s="66">
        <f>การคำนวณตะกอน!F33</f>
        <v>88.8453864397916</v>
      </c>
      <c r="K239" s="66">
        <f>การคำนวณตะกอน!F34</f>
        <v>70.92198581558812</v>
      </c>
      <c r="L239" s="66">
        <f>การคำนวณตะกอน!F35</f>
        <v>98.2948846539751</v>
      </c>
      <c r="M239" s="12"/>
      <c r="N239" s="12"/>
    </row>
    <row r="240" spans="2:14" ht="24">
      <c r="B240" s="2">
        <v>11</v>
      </c>
      <c r="C240" s="88">
        <v>21024</v>
      </c>
      <c r="D240" s="66">
        <v>161.25</v>
      </c>
      <c r="E240" s="66">
        <v>38.49</v>
      </c>
      <c r="F240" s="11">
        <f t="shared" si="24"/>
        <v>3.3255360000000005</v>
      </c>
      <c r="G240" s="11">
        <f t="shared" si="27"/>
        <v>130.78881540772034</v>
      </c>
      <c r="H240" s="11">
        <f t="shared" si="28"/>
        <v>434.94291403572873</v>
      </c>
      <c r="I240" s="2" t="s">
        <v>83</v>
      </c>
      <c r="J240" s="66">
        <f>การคำนวณตะกอน!F36</f>
        <v>150.97498217444536</v>
      </c>
      <c r="K240" s="66">
        <f>การคำนวณตะกอน!F37</f>
        <v>118.92236569425117</v>
      </c>
      <c r="L240" s="66">
        <f>การคำนวณตะกอน!F38</f>
        <v>122.46909835446444</v>
      </c>
      <c r="M240" s="12"/>
      <c r="N240" s="12"/>
    </row>
    <row r="241" spans="2:14" ht="24">
      <c r="B241" s="2">
        <v>12</v>
      </c>
      <c r="C241" s="88">
        <v>21038</v>
      </c>
      <c r="D241" s="66">
        <v>161.24</v>
      </c>
      <c r="E241" s="66">
        <v>26.872</v>
      </c>
      <c r="F241" s="11">
        <f t="shared" si="24"/>
        <v>2.3217408</v>
      </c>
      <c r="G241" s="11">
        <f t="shared" si="27"/>
        <v>10.902351565461103</v>
      </c>
      <c r="H241" s="11">
        <f t="shared" si="28"/>
        <v>25.312434445474917</v>
      </c>
      <c r="I241" s="2" t="s">
        <v>84</v>
      </c>
      <c r="J241" s="66">
        <f>การคำนวณตะกอน!F39</f>
        <v>10.838933448949035</v>
      </c>
      <c r="K241" s="66">
        <f>การคำนวณตะกอน!F40</f>
        <v>8.052708638315401</v>
      </c>
      <c r="L241" s="66">
        <f>การคำนวณตะกอน!F41</f>
        <v>13.815412609118875</v>
      </c>
      <c r="M241" s="12"/>
      <c r="N241" s="12"/>
    </row>
    <row r="242" spans="2:14" ht="24">
      <c r="B242" s="2">
        <v>13</v>
      </c>
      <c r="C242" s="88">
        <v>21054</v>
      </c>
      <c r="D242" s="66">
        <v>161.91</v>
      </c>
      <c r="E242" s="66">
        <v>86.446</v>
      </c>
      <c r="F242" s="11">
        <f t="shared" si="24"/>
        <v>7.4689344</v>
      </c>
      <c r="G242" s="11">
        <f t="shared" si="27"/>
        <v>150.62195580969055</v>
      </c>
      <c r="H242" s="11">
        <f t="shared" si="28"/>
        <v>1124.9855071422776</v>
      </c>
      <c r="I242" s="2" t="s">
        <v>85</v>
      </c>
      <c r="J242" s="66">
        <f>การคำนวณตะกอน!F42</f>
        <v>149.72391335125775</v>
      </c>
      <c r="K242" s="66">
        <f>การคำนวณตะกอน!F43</f>
        <v>161.14412327526043</v>
      </c>
      <c r="L242" s="66">
        <f>การคำนวณตะกอน!F44</f>
        <v>140.99783080255347</v>
      </c>
      <c r="M242" s="12"/>
      <c r="N242" s="12"/>
    </row>
    <row r="243" spans="2:14" ht="24">
      <c r="B243" s="2">
        <v>14</v>
      </c>
      <c r="C243" s="88">
        <v>21059</v>
      </c>
      <c r="D243" s="66">
        <v>161.52</v>
      </c>
      <c r="E243" s="66">
        <v>51.366</v>
      </c>
      <c r="F243" s="11">
        <f t="shared" si="24"/>
        <v>4.4380224</v>
      </c>
      <c r="G243" s="11">
        <f t="shared" si="27"/>
        <v>72.90391993698212</v>
      </c>
      <c r="H243" s="11">
        <f t="shared" si="28"/>
        <v>323.54922972813324</v>
      </c>
      <c r="I243" s="2" t="s">
        <v>86</v>
      </c>
      <c r="J243" s="66">
        <f>การคำนวณตะกอน!F45</f>
        <v>74.36399217222345</v>
      </c>
      <c r="K243" s="66">
        <f>การคำนวณตะกอน!F46</f>
        <v>66.09704981460071</v>
      </c>
      <c r="L243" s="66">
        <f>การคำนวณตะกอน!F47</f>
        <v>78.25071782412218</v>
      </c>
      <c r="M243" s="12"/>
      <c r="N243" s="12"/>
    </row>
    <row r="244" spans="2:14" ht="24">
      <c r="B244" s="2">
        <v>15</v>
      </c>
      <c r="C244" s="88">
        <v>21064</v>
      </c>
      <c r="D244" s="66">
        <v>162.6</v>
      </c>
      <c r="E244" s="66">
        <v>174.184</v>
      </c>
      <c r="F244" s="11">
        <f t="shared" si="24"/>
        <v>15.0494976</v>
      </c>
      <c r="G244" s="11">
        <f aca="true" t="shared" si="29" ref="G244:G257">+AVERAGE(J244:L244)</f>
        <v>299.42138297693174</v>
      </c>
      <c r="H244" s="11">
        <f aca="true" t="shared" si="30" ref="H244:H257">+F244*G244</f>
        <v>4506.141384500015</v>
      </c>
      <c r="I244" s="2" t="s">
        <v>87</v>
      </c>
      <c r="J244" s="66">
        <f>การคำนวณตะกอน!F48</f>
        <v>295.86905689792593</v>
      </c>
      <c r="K244" s="66">
        <f>การคำนวณตะกอน!F49</f>
        <v>314.1958645256345</v>
      </c>
      <c r="L244" s="66">
        <f>การคำนวณตะกอน!F50</f>
        <v>288.19922750723487</v>
      </c>
      <c r="M244" s="12"/>
      <c r="N244" s="12"/>
    </row>
    <row r="245" spans="2:14" ht="24">
      <c r="B245" s="2">
        <v>16</v>
      </c>
      <c r="C245" s="88">
        <v>21066</v>
      </c>
      <c r="D245" s="66">
        <v>164.21</v>
      </c>
      <c r="E245" s="66">
        <v>365.441</v>
      </c>
      <c r="F245" s="11">
        <f t="shared" si="24"/>
        <v>31.5741024</v>
      </c>
      <c r="G245" s="11">
        <f t="shared" si="29"/>
        <v>843.1768581380271</v>
      </c>
      <c r="H245" s="11">
        <f t="shared" si="30"/>
        <v>26622.552460160343</v>
      </c>
      <c r="I245" s="2" t="s">
        <v>88</v>
      </c>
      <c r="J245" s="66">
        <f>การคำนวณตะกอน!F51</f>
        <v>817.0482607237606</v>
      </c>
      <c r="K245" s="66">
        <f>การคำนวณตะกอน!F52</f>
        <v>844.4184573405677</v>
      </c>
      <c r="L245" s="66">
        <f>การคำนวณตะกอน!F53</f>
        <v>868.0638563497532</v>
      </c>
      <c r="M245" s="12"/>
      <c r="N245" s="12"/>
    </row>
    <row r="246" spans="2:14" ht="24">
      <c r="B246" s="2">
        <v>17</v>
      </c>
      <c r="C246" s="88">
        <v>21066</v>
      </c>
      <c r="D246" s="66">
        <v>164.33</v>
      </c>
      <c r="E246" s="66">
        <v>426.573</v>
      </c>
      <c r="F246" s="11">
        <f t="shared" si="24"/>
        <v>36.8559072</v>
      </c>
      <c r="G246" s="11">
        <f t="shared" si="29"/>
        <v>884.2809885061148</v>
      </c>
      <c r="H246" s="11">
        <f t="shared" si="30"/>
        <v>32590.97805110563</v>
      </c>
      <c r="I246" s="2" t="s">
        <v>89</v>
      </c>
      <c r="J246" s="66">
        <f>การคำนวณตะกอน!F54</f>
        <v>902.8277018931253</v>
      </c>
      <c r="K246" s="66">
        <f>การคำนวณตะกอน!F55</f>
        <v>892.7765964301507</v>
      </c>
      <c r="L246" s="66">
        <f>การคำนวณตะกอน!F56</f>
        <v>857.2386671950684</v>
      </c>
      <c r="M246" s="12"/>
      <c r="N246" s="12"/>
    </row>
    <row r="247" spans="2:15" ht="24">
      <c r="B247" s="2">
        <v>18</v>
      </c>
      <c r="C247" s="88">
        <v>21096</v>
      </c>
      <c r="D247" s="66">
        <v>161.38</v>
      </c>
      <c r="E247" s="66">
        <v>47.148</v>
      </c>
      <c r="F247" s="11">
        <f t="shared" si="24"/>
        <v>4.0735872</v>
      </c>
      <c r="I247" s="2" t="s">
        <v>90</v>
      </c>
      <c r="J247" s="66">
        <f>การคำนวณตะกอน!F57</f>
        <v>0</v>
      </c>
      <c r="K247" s="66">
        <f>การคำนวณตะกอน!F58</f>
        <v>0</v>
      </c>
      <c r="L247" s="66">
        <f>การคำนวณตะกอน!F59</f>
        <v>0</v>
      </c>
      <c r="M247" s="12"/>
      <c r="N247" s="11">
        <f>+AVERAGE(J247:L247)</f>
        <v>0</v>
      </c>
      <c r="O247" s="11">
        <f>+F247*N247</f>
        <v>0</v>
      </c>
    </row>
    <row r="248" spans="2:14" ht="24">
      <c r="B248" s="2">
        <v>19</v>
      </c>
      <c r="C248" s="88">
        <v>21101</v>
      </c>
      <c r="D248" s="66">
        <v>161.53</v>
      </c>
      <c r="E248" s="66">
        <v>70.038</v>
      </c>
      <c r="F248" s="11">
        <f t="shared" si="24"/>
        <v>6.0512832</v>
      </c>
      <c r="G248" s="11">
        <f t="shared" si="29"/>
        <v>33.48210951118949</v>
      </c>
      <c r="H248" s="11">
        <f t="shared" si="30"/>
        <v>202.6097267856212</v>
      </c>
      <c r="I248" s="2" t="s">
        <v>91</v>
      </c>
      <c r="J248" s="66">
        <f>การคำนวณตะกอน!F60</f>
        <v>24.415239932520784</v>
      </c>
      <c r="K248" s="66">
        <f>การคำนวณตะกอน!F61</f>
        <v>35.536065325871036</v>
      </c>
      <c r="L248" s="66">
        <f>การคำนวณตะกอน!F62</f>
        <v>40.49502327517666</v>
      </c>
      <c r="M248" s="12"/>
      <c r="N248" s="12"/>
    </row>
    <row r="249" spans="2:14" ht="24">
      <c r="B249" s="2">
        <v>20</v>
      </c>
      <c r="C249" s="88">
        <v>21115</v>
      </c>
      <c r="D249" s="66">
        <v>161.38</v>
      </c>
      <c r="E249" s="66">
        <v>56.213</v>
      </c>
      <c r="F249" s="11">
        <f t="shared" si="24"/>
        <v>4.856803200000001</v>
      </c>
      <c r="G249" s="11">
        <f t="shared" si="29"/>
        <v>366.04509049573653</v>
      </c>
      <c r="H249" s="11">
        <f t="shared" si="30"/>
        <v>1777.808966863983</v>
      </c>
      <c r="I249" s="2" t="s">
        <v>63</v>
      </c>
      <c r="J249" s="66">
        <f>การคำนวณตะกอน!F63</f>
        <v>379.76057982033024</v>
      </c>
      <c r="K249" s="66">
        <f>การคำนวณตะกอน!F64</f>
        <v>331.3222210860035</v>
      </c>
      <c r="L249" s="66">
        <f>การคำนวณตะกอน!F65</f>
        <v>387.05247058087593</v>
      </c>
      <c r="M249" s="12"/>
      <c r="N249" s="12"/>
    </row>
    <row r="250" spans="2:14" ht="24">
      <c r="B250" s="2">
        <v>21</v>
      </c>
      <c r="C250" s="88">
        <v>21130</v>
      </c>
      <c r="D250" s="66">
        <v>161.83</v>
      </c>
      <c r="E250" s="66">
        <v>83.668</v>
      </c>
      <c r="F250" s="11">
        <f t="shared" si="24"/>
        <v>7.228915200000001</v>
      </c>
      <c r="G250" s="11">
        <f t="shared" si="29"/>
        <v>138.10958687043947</v>
      </c>
      <c r="H250" s="11">
        <f t="shared" si="30"/>
        <v>998.3824917934405</v>
      </c>
      <c r="I250" s="2" t="s">
        <v>64</v>
      </c>
      <c r="J250" s="66">
        <f>การคำนวณตะกอน!F66</f>
        <v>111.87739463602682</v>
      </c>
      <c r="K250" s="66">
        <f>การคำนวณตะกอน!F67</f>
        <v>122.94242196571737</v>
      </c>
      <c r="L250" s="66">
        <f>การคำนวณตะกอน!F68</f>
        <v>179.50894400957424</v>
      </c>
      <c r="M250" s="12"/>
      <c r="N250" s="12"/>
    </row>
    <row r="251" spans="2:14" ht="24">
      <c r="B251" s="2">
        <v>22</v>
      </c>
      <c r="C251" s="88">
        <v>21137</v>
      </c>
      <c r="D251" s="66">
        <v>161.22</v>
      </c>
      <c r="E251" s="66">
        <v>33.639</v>
      </c>
      <c r="F251" s="11">
        <f t="shared" si="24"/>
        <v>2.9064096000000004</v>
      </c>
      <c r="G251" s="11">
        <f t="shared" si="29"/>
        <v>18.62167465935423</v>
      </c>
      <c r="H251" s="11">
        <f t="shared" si="30"/>
        <v>54.122213998023874</v>
      </c>
      <c r="I251" s="2" t="s">
        <v>92</v>
      </c>
      <c r="J251" s="66">
        <f>การคำนวณตะกอน!F69</f>
        <v>17.081896412819194</v>
      </c>
      <c r="K251" s="66">
        <f>การคำนวณตะกอน!F70</f>
        <v>18.287435456105758</v>
      </c>
      <c r="L251" s="66">
        <f>การคำนวณตะกอน!F71</f>
        <v>20.49569210913774</v>
      </c>
      <c r="M251" s="12"/>
      <c r="N251" s="12"/>
    </row>
    <row r="252" spans="2:14" ht="24">
      <c r="B252" s="2">
        <v>23</v>
      </c>
      <c r="C252" s="88">
        <v>21143</v>
      </c>
      <c r="D252" s="66">
        <v>161.01</v>
      </c>
      <c r="E252" s="66">
        <v>18.708</v>
      </c>
      <c r="F252" s="11">
        <f t="shared" si="24"/>
        <v>1.6163712</v>
      </c>
      <c r="G252" s="11">
        <f t="shared" si="29"/>
        <v>3.6037649537007024</v>
      </c>
      <c r="H252" s="11">
        <f t="shared" si="30"/>
        <v>5.825021882731148</v>
      </c>
      <c r="I252" s="2" t="s">
        <v>93</v>
      </c>
      <c r="J252" s="66">
        <f>การคำนวณตะกอน!F72</f>
        <v>4.964421644866802</v>
      </c>
      <c r="K252" s="66">
        <f>การคำนวณตะกอน!F73</f>
        <v>2.587656876692119</v>
      </c>
      <c r="L252" s="66">
        <f>การคำนวณตะกอน!F74</f>
        <v>3.2592163395431855</v>
      </c>
      <c r="M252" s="12"/>
      <c r="N252" s="12"/>
    </row>
    <row r="253" spans="2:14" ht="24">
      <c r="B253" s="2">
        <v>24</v>
      </c>
      <c r="C253" s="88">
        <v>21157</v>
      </c>
      <c r="D253" s="66">
        <v>160.85</v>
      </c>
      <c r="E253" s="66">
        <v>8.076</v>
      </c>
      <c r="F253" s="11">
        <f t="shared" si="24"/>
        <v>0.6977664000000001</v>
      </c>
      <c r="G253" s="11">
        <f t="shared" si="29"/>
        <v>30.74266666666667</v>
      </c>
      <c r="H253" s="11">
        <f t="shared" si="30"/>
        <v>21.451199846400005</v>
      </c>
      <c r="I253" s="2" t="s">
        <v>67</v>
      </c>
      <c r="J253" s="66">
        <v>24.24845</v>
      </c>
      <c r="K253" s="66">
        <v>33.00864</v>
      </c>
      <c r="L253" s="66">
        <v>34.97091</v>
      </c>
      <c r="M253" s="12"/>
      <c r="N253" s="12"/>
    </row>
    <row r="254" spans="2:14" ht="24">
      <c r="B254" s="2">
        <v>25</v>
      </c>
      <c r="C254" s="88">
        <v>21171</v>
      </c>
      <c r="D254" s="66">
        <v>160.74</v>
      </c>
      <c r="E254" s="66">
        <v>3.811</v>
      </c>
      <c r="F254" s="11">
        <f t="shared" si="24"/>
        <v>0.3292704</v>
      </c>
      <c r="G254" s="11">
        <f t="shared" si="29"/>
        <v>28.92680333333333</v>
      </c>
      <c r="H254" s="11">
        <f t="shared" si="30"/>
        <v>9.524740104287998</v>
      </c>
      <c r="I254" s="2" t="s">
        <v>68</v>
      </c>
      <c r="J254" s="66">
        <v>42.35541</v>
      </c>
      <c r="K254" s="66">
        <v>16.06057</v>
      </c>
      <c r="L254" s="66">
        <v>28.36443</v>
      </c>
      <c r="M254" s="12"/>
      <c r="N254" s="12"/>
    </row>
    <row r="255" spans="2:14" ht="24">
      <c r="B255" s="2">
        <v>26</v>
      </c>
      <c r="C255" s="88">
        <v>21178</v>
      </c>
      <c r="D255" s="66">
        <v>160.71</v>
      </c>
      <c r="E255" s="66">
        <v>4.135</v>
      </c>
      <c r="F255" s="11">
        <f t="shared" si="24"/>
        <v>0.357264</v>
      </c>
      <c r="G255" s="11">
        <f t="shared" si="29"/>
        <v>29.45135666666667</v>
      </c>
      <c r="H255" s="11">
        <f t="shared" si="30"/>
        <v>10.521909488160002</v>
      </c>
      <c r="I255" s="2" t="s">
        <v>69</v>
      </c>
      <c r="J255" s="66">
        <v>25.08494</v>
      </c>
      <c r="K255" s="66">
        <v>25.18677</v>
      </c>
      <c r="L255" s="66">
        <v>38.08236</v>
      </c>
      <c r="M255" s="12"/>
      <c r="N255" s="12"/>
    </row>
    <row r="256" spans="2:14" ht="24">
      <c r="B256" s="2">
        <v>27</v>
      </c>
      <c r="C256" s="88">
        <v>21200</v>
      </c>
      <c r="D256" s="66">
        <v>161</v>
      </c>
      <c r="E256" s="66">
        <v>19.104</v>
      </c>
      <c r="F256" s="11">
        <f t="shared" si="24"/>
        <v>1.6505856</v>
      </c>
      <c r="G256" s="11">
        <f t="shared" si="29"/>
        <v>6.695</v>
      </c>
      <c r="H256" s="11">
        <f t="shared" si="30"/>
        <v>11.050670592000001</v>
      </c>
      <c r="I256" s="2" t="s">
        <v>70</v>
      </c>
      <c r="J256" s="66">
        <v>8.0479</v>
      </c>
      <c r="K256" s="66">
        <v>7.99693</v>
      </c>
      <c r="L256" s="66">
        <v>4.04017</v>
      </c>
      <c r="M256" s="12"/>
      <c r="N256" s="12"/>
    </row>
    <row r="257" spans="2:14" ht="24">
      <c r="B257" s="2">
        <v>28</v>
      </c>
      <c r="C257" s="88">
        <v>21206</v>
      </c>
      <c r="D257" s="66">
        <v>161.8</v>
      </c>
      <c r="E257" s="66">
        <v>10.32</v>
      </c>
      <c r="F257" s="11">
        <f t="shared" si="24"/>
        <v>0.8916480000000001</v>
      </c>
      <c r="G257" s="11">
        <f t="shared" si="29"/>
        <v>5.3511033333333335</v>
      </c>
      <c r="H257" s="11">
        <f t="shared" si="30"/>
        <v>4.7713005849600005</v>
      </c>
      <c r="I257" s="2" t="s">
        <v>71</v>
      </c>
      <c r="J257" s="66">
        <v>4.29184</v>
      </c>
      <c r="K257" s="66">
        <v>6.69629</v>
      </c>
      <c r="L257" s="66">
        <v>5.06518</v>
      </c>
      <c r="M257" s="12"/>
      <c r="N257" s="12"/>
    </row>
    <row r="258" spans="2:14" ht="24">
      <c r="B258" s="2">
        <v>29</v>
      </c>
      <c r="C258" s="88">
        <v>21214</v>
      </c>
      <c r="D258" s="66">
        <v>160.96</v>
      </c>
      <c r="E258" s="66">
        <v>16.881</v>
      </c>
      <c r="F258" s="11">
        <f t="shared" si="24"/>
        <v>1.4585184</v>
      </c>
      <c r="G258" s="11">
        <f aca="true" t="shared" si="31" ref="G258:G264">+AVERAGE(J258:L258)</f>
        <v>2.5512799999999998</v>
      </c>
      <c r="H258" s="11">
        <f aca="true" t="shared" si="32" ref="H258:H264">+F258*G258</f>
        <v>3.7210888235519994</v>
      </c>
      <c r="I258" s="2" t="s">
        <v>72</v>
      </c>
      <c r="J258" s="66">
        <v>2.21178</v>
      </c>
      <c r="K258" s="66">
        <v>1.19893</v>
      </c>
      <c r="L258" s="66">
        <v>4.24313</v>
      </c>
      <c r="M258" s="12"/>
      <c r="N258" s="12"/>
    </row>
    <row r="259" spans="2:14" ht="24">
      <c r="B259" s="2">
        <v>30</v>
      </c>
      <c r="C259" s="88">
        <v>21220</v>
      </c>
      <c r="D259" s="66">
        <v>160.82</v>
      </c>
      <c r="E259" s="66">
        <v>9.568</v>
      </c>
      <c r="F259" s="11">
        <f t="shared" si="24"/>
        <v>0.8266752</v>
      </c>
      <c r="G259" s="11">
        <f t="shared" si="31"/>
        <v>24.791273333333336</v>
      </c>
      <c r="H259" s="11">
        <f t="shared" si="32"/>
        <v>20.494330841088004</v>
      </c>
      <c r="I259" s="2" t="s">
        <v>94</v>
      </c>
      <c r="J259" s="66">
        <v>28.27053</v>
      </c>
      <c r="K259" s="66">
        <v>26.8826</v>
      </c>
      <c r="L259" s="66">
        <v>19.22069</v>
      </c>
      <c r="M259" s="12"/>
      <c r="N259" s="12"/>
    </row>
    <row r="260" spans="2:14" ht="24">
      <c r="B260" s="2">
        <v>31</v>
      </c>
      <c r="C260" s="88">
        <v>21234</v>
      </c>
      <c r="D260" s="66">
        <v>160.8</v>
      </c>
      <c r="E260" s="66">
        <v>10.66</v>
      </c>
      <c r="F260" s="11">
        <f t="shared" si="24"/>
        <v>0.9210240000000001</v>
      </c>
      <c r="G260" s="11">
        <f t="shared" si="31"/>
        <v>12.252450000000001</v>
      </c>
      <c r="H260" s="11">
        <f t="shared" si="32"/>
        <v>11.284800508800002</v>
      </c>
      <c r="I260" s="2" t="s">
        <v>95</v>
      </c>
      <c r="J260" s="66">
        <v>3.06592</v>
      </c>
      <c r="K260" s="66">
        <v>2.45021</v>
      </c>
      <c r="L260" s="66">
        <v>31.24122</v>
      </c>
      <c r="M260" s="12"/>
      <c r="N260" s="12"/>
    </row>
    <row r="261" spans="2:14" ht="24">
      <c r="B261" s="2">
        <v>32</v>
      </c>
      <c r="C261" s="88">
        <v>21241</v>
      </c>
      <c r="D261" s="66">
        <v>160.71</v>
      </c>
      <c r="E261" s="66">
        <v>5.586</v>
      </c>
      <c r="F261" s="11">
        <f t="shared" si="24"/>
        <v>0.48263040000000007</v>
      </c>
      <c r="G261" s="11">
        <f t="shared" si="31"/>
        <v>2.0803866666666666</v>
      </c>
      <c r="H261" s="11">
        <f t="shared" si="32"/>
        <v>1.004057849088</v>
      </c>
      <c r="I261" s="2" t="s">
        <v>96</v>
      </c>
      <c r="J261" s="66">
        <v>1.67101</v>
      </c>
      <c r="K261" s="66">
        <v>2.17715</v>
      </c>
      <c r="L261" s="66">
        <v>2.393</v>
      </c>
      <c r="M261" s="12"/>
      <c r="N261" s="12"/>
    </row>
    <row r="262" spans="2:14" ht="24">
      <c r="B262" s="2">
        <v>33</v>
      </c>
      <c r="C262" s="88">
        <v>21255</v>
      </c>
      <c r="D262" s="66">
        <v>160.79</v>
      </c>
      <c r="E262" s="66">
        <v>9.199</v>
      </c>
      <c r="F262" s="11">
        <f t="shared" si="24"/>
        <v>0.7947936</v>
      </c>
      <c r="G262" s="11">
        <f t="shared" si="31"/>
        <v>0.3552933333333333</v>
      </c>
      <c r="H262" s="11">
        <f t="shared" si="32"/>
        <v>0.28238486745599994</v>
      </c>
      <c r="I262" s="2" t="s">
        <v>103</v>
      </c>
      <c r="J262" s="66">
        <v>0.72393</v>
      </c>
      <c r="K262" s="66">
        <v>0.34195</v>
      </c>
      <c r="L262" s="66">
        <f>การคำนวณตะกอน!F104</f>
        <v>0</v>
      </c>
      <c r="M262" s="12"/>
      <c r="N262" s="12"/>
    </row>
    <row r="263" spans="2:14" ht="24">
      <c r="B263" s="2">
        <v>34</v>
      </c>
      <c r="C263" s="88">
        <v>21262</v>
      </c>
      <c r="D263" s="66">
        <v>160.7</v>
      </c>
      <c r="E263" s="66">
        <v>4.612</v>
      </c>
      <c r="F263" s="11">
        <f t="shared" si="24"/>
        <v>0.3984768</v>
      </c>
      <c r="G263" s="11">
        <f t="shared" si="31"/>
        <v>15.580179999999999</v>
      </c>
      <c r="H263" s="11">
        <f t="shared" si="32"/>
        <v>6.208340269823999</v>
      </c>
      <c r="I263" s="2" t="s">
        <v>104</v>
      </c>
      <c r="J263" s="66">
        <v>12.74291</v>
      </c>
      <c r="K263" s="66">
        <v>26.47183</v>
      </c>
      <c r="L263" s="66">
        <v>7.5258</v>
      </c>
      <c r="M263" s="12"/>
      <c r="N263" s="12"/>
    </row>
    <row r="264" spans="2:14" ht="24">
      <c r="B264" s="2">
        <v>35</v>
      </c>
      <c r="C264" s="88">
        <v>21269</v>
      </c>
      <c r="D264" s="66">
        <v>160.78</v>
      </c>
      <c r="E264" s="66">
        <v>7.238</v>
      </c>
      <c r="F264" s="11">
        <f t="shared" si="24"/>
        <v>0.6253632000000001</v>
      </c>
      <c r="G264" s="11">
        <f t="shared" si="31"/>
        <v>0.12293666666666668</v>
      </c>
      <c r="H264" s="11">
        <f t="shared" si="32"/>
        <v>0.07688006726400003</v>
      </c>
      <c r="I264" s="2" t="s">
        <v>105</v>
      </c>
      <c r="J264" s="66">
        <v>0.36881</v>
      </c>
      <c r="K264" s="66">
        <f>การคำนวณตะกอน!F109</f>
        <v>0</v>
      </c>
      <c r="L264" s="66">
        <f>การคำนวณตะกอน!F110</f>
        <v>0</v>
      </c>
      <c r="M264" s="12"/>
      <c r="N264" s="12"/>
    </row>
    <row r="265" spans="2:14" s="170" customFormat="1" ht="24">
      <c r="B265" s="167">
        <v>1</v>
      </c>
      <c r="C265" s="168">
        <v>21278</v>
      </c>
      <c r="D265" s="169">
        <v>160.77</v>
      </c>
      <c r="E265" s="169">
        <v>7.242</v>
      </c>
      <c r="F265" s="169">
        <f t="shared" si="24"/>
        <v>0.6257088000000001</v>
      </c>
      <c r="G265" s="11">
        <f aca="true" t="shared" si="33" ref="G265:G282">+AVERAGE(J265:L265)</f>
        <v>25.720166666666668</v>
      </c>
      <c r="H265" s="11">
        <f aca="true" t="shared" si="34" ref="H265:H282">+F265*G265</f>
        <v>16.093334620800004</v>
      </c>
      <c r="I265" s="178" t="s">
        <v>73</v>
      </c>
      <c r="J265" s="169">
        <v>25.37678</v>
      </c>
      <c r="K265" s="169">
        <v>24.57948</v>
      </c>
      <c r="L265" s="169">
        <v>27.20424</v>
      </c>
      <c r="M265" s="171"/>
      <c r="N265" s="171"/>
    </row>
    <row r="266" spans="2:14" ht="24">
      <c r="B266" s="2">
        <v>2</v>
      </c>
      <c r="C266" s="88">
        <v>21298</v>
      </c>
      <c r="D266" s="66">
        <v>160.81</v>
      </c>
      <c r="E266" s="66">
        <v>9.887</v>
      </c>
      <c r="F266" s="11">
        <f t="shared" si="24"/>
        <v>0.8542368000000001</v>
      </c>
      <c r="G266" s="11">
        <f t="shared" si="33"/>
        <v>20.588213333333332</v>
      </c>
      <c r="H266" s="11">
        <f t="shared" si="34"/>
        <v>17.587209475584</v>
      </c>
      <c r="I266" s="179" t="s">
        <v>74</v>
      </c>
      <c r="J266" s="66">
        <v>13.80977</v>
      </c>
      <c r="K266" s="66">
        <v>15.01233</v>
      </c>
      <c r="L266" s="66">
        <v>32.94254</v>
      </c>
      <c r="M266" s="12"/>
      <c r="N266" s="12"/>
    </row>
    <row r="267" spans="2:14" ht="24">
      <c r="B267" s="2">
        <v>3</v>
      </c>
      <c r="C267" s="88">
        <v>21319</v>
      </c>
      <c r="D267" s="66">
        <v>160.68</v>
      </c>
      <c r="E267" s="66">
        <v>3.264</v>
      </c>
      <c r="F267" s="11">
        <f t="shared" si="24"/>
        <v>0.28200959999999997</v>
      </c>
      <c r="G267" s="11">
        <f t="shared" si="33"/>
        <v>9.94115</v>
      </c>
      <c r="H267" s="11">
        <f t="shared" si="34"/>
        <v>2.80349973504</v>
      </c>
      <c r="I267" s="179" t="s">
        <v>75</v>
      </c>
      <c r="J267" s="66">
        <v>5.85823</v>
      </c>
      <c r="K267" s="66">
        <v>3.54576</v>
      </c>
      <c r="L267" s="66">
        <v>20.41946</v>
      </c>
      <c r="M267" s="12"/>
      <c r="N267" s="12"/>
    </row>
    <row r="268" spans="2:14" ht="24">
      <c r="B268" s="2">
        <v>4</v>
      </c>
      <c r="C268" s="88">
        <v>21325</v>
      </c>
      <c r="D268" s="66">
        <v>160.8</v>
      </c>
      <c r="E268" s="66">
        <v>8.559</v>
      </c>
      <c r="F268" s="11">
        <f t="shared" si="24"/>
        <v>0.7394976</v>
      </c>
      <c r="G268" s="11">
        <f t="shared" si="33"/>
        <v>13.439793333333334</v>
      </c>
      <c r="H268" s="11">
        <f t="shared" si="34"/>
        <v>9.938694914496</v>
      </c>
      <c r="I268" s="179" t="s">
        <v>76</v>
      </c>
      <c r="J268" s="66">
        <v>6.58675</v>
      </c>
      <c r="K268" s="66">
        <v>10.65379</v>
      </c>
      <c r="L268" s="66">
        <v>23.07884</v>
      </c>
      <c r="M268" s="12"/>
      <c r="N268" s="12"/>
    </row>
    <row r="269" spans="2:14" ht="24">
      <c r="B269" s="2">
        <v>5</v>
      </c>
      <c r="C269" s="88">
        <v>21333</v>
      </c>
      <c r="D269" s="66">
        <v>160.7</v>
      </c>
      <c r="E269" s="66">
        <v>3.838</v>
      </c>
      <c r="F269" s="11">
        <f t="shared" si="24"/>
        <v>0.33160320000000004</v>
      </c>
      <c r="G269" s="11">
        <f t="shared" si="33"/>
        <v>29.835596666666664</v>
      </c>
      <c r="H269" s="11">
        <f t="shared" si="34"/>
        <v>9.893579328576001</v>
      </c>
      <c r="I269" s="179" t="s">
        <v>77</v>
      </c>
      <c r="J269" s="66">
        <v>34.17712</v>
      </c>
      <c r="K269" s="66">
        <v>38.97932</v>
      </c>
      <c r="L269" s="66">
        <v>16.35035</v>
      </c>
      <c r="M269" s="12"/>
      <c r="N269" s="12"/>
    </row>
    <row r="270" spans="2:14" ht="24">
      <c r="B270" s="2">
        <v>6</v>
      </c>
      <c r="C270" s="88">
        <v>21402</v>
      </c>
      <c r="D270" s="66">
        <v>160.82</v>
      </c>
      <c r="E270" s="66">
        <v>5.353</v>
      </c>
      <c r="F270" s="11">
        <f t="shared" si="24"/>
        <v>0.4624992</v>
      </c>
      <c r="G270" s="11">
        <f t="shared" si="33"/>
        <v>0.23222666666666666</v>
      </c>
      <c r="H270" s="11">
        <f t="shared" si="34"/>
        <v>0.107404647552</v>
      </c>
      <c r="I270" s="179" t="s">
        <v>78</v>
      </c>
      <c r="J270" s="66">
        <v>0.36134</v>
      </c>
      <c r="K270" s="66">
        <v>0</v>
      </c>
      <c r="L270" s="66">
        <v>0.33534</v>
      </c>
      <c r="M270" s="12" t="s">
        <v>134</v>
      </c>
      <c r="N270" s="12"/>
    </row>
    <row r="271" spans="2:14" ht="24">
      <c r="B271" s="2">
        <v>7</v>
      </c>
      <c r="C271" s="88">
        <v>21416</v>
      </c>
      <c r="D271" s="66">
        <v>161.19</v>
      </c>
      <c r="E271" s="66">
        <v>23.797</v>
      </c>
      <c r="F271" s="11">
        <f t="shared" si="24"/>
        <v>2.0560608</v>
      </c>
      <c r="G271" s="11">
        <f t="shared" si="33"/>
        <v>1.9263033333333333</v>
      </c>
      <c r="H271" s="11">
        <f t="shared" si="34"/>
        <v>3.960596772576</v>
      </c>
      <c r="I271" s="179" t="s">
        <v>79</v>
      </c>
      <c r="J271" s="66">
        <v>0.33502</v>
      </c>
      <c r="K271" s="66">
        <v>0</v>
      </c>
      <c r="L271" s="66">
        <v>5.44389</v>
      </c>
      <c r="M271" s="12" t="s">
        <v>135</v>
      </c>
      <c r="N271" s="12"/>
    </row>
    <row r="272" spans="2:14" ht="24">
      <c r="B272" s="2">
        <v>8</v>
      </c>
      <c r="C272" s="88">
        <v>21442</v>
      </c>
      <c r="D272" s="66">
        <v>161.58</v>
      </c>
      <c r="E272" s="66">
        <v>52.341</v>
      </c>
      <c r="F272" s="11">
        <f t="shared" si="24"/>
        <v>4.522262400000001</v>
      </c>
      <c r="G272" s="11">
        <f t="shared" si="33"/>
        <v>22.73590333333333</v>
      </c>
      <c r="H272" s="11">
        <f t="shared" si="34"/>
        <v>102.817720774368</v>
      </c>
      <c r="I272" s="179" t="s">
        <v>80</v>
      </c>
      <c r="J272" s="66">
        <v>33.42675</v>
      </c>
      <c r="K272" s="66">
        <v>7.15948</v>
      </c>
      <c r="L272" s="66">
        <v>27.62148</v>
      </c>
      <c r="M272" s="12"/>
      <c r="N272" s="12"/>
    </row>
    <row r="273" spans="2:14" ht="24">
      <c r="B273" s="2">
        <v>9</v>
      </c>
      <c r="C273" s="88">
        <v>21448</v>
      </c>
      <c r="D273" s="66">
        <v>161.95</v>
      </c>
      <c r="E273" s="66">
        <v>186.35</v>
      </c>
      <c r="F273" s="11">
        <f t="shared" si="24"/>
        <v>16.100640000000002</v>
      </c>
      <c r="G273" s="11">
        <f t="shared" si="33"/>
        <v>176.47951</v>
      </c>
      <c r="H273" s="11">
        <f t="shared" si="34"/>
        <v>2841.4330578864005</v>
      </c>
      <c r="I273" s="179" t="s">
        <v>81</v>
      </c>
      <c r="J273" s="66">
        <v>182.88222</v>
      </c>
      <c r="K273" s="66">
        <v>175.45064</v>
      </c>
      <c r="L273" s="66">
        <v>171.10567</v>
      </c>
      <c r="M273" s="12"/>
      <c r="N273" s="12"/>
    </row>
    <row r="274" spans="2:14" ht="24">
      <c r="B274" s="2">
        <v>10</v>
      </c>
      <c r="C274" s="88">
        <v>21448</v>
      </c>
      <c r="D274" s="66">
        <v>163.02</v>
      </c>
      <c r="E274" s="66">
        <v>193.942</v>
      </c>
      <c r="F274" s="11">
        <f t="shared" si="24"/>
        <v>16.756588800000003</v>
      </c>
      <c r="G274" s="11">
        <f t="shared" si="33"/>
        <v>267.17634</v>
      </c>
      <c r="H274" s="11">
        <f t="shared" si="34"/>
        <v>4476.964066468992</v>
      </c>
      <c r="I274" s="179" t="s">
        <v>82</v>
      </c>
      <c r="J274" s="66">
        <v>275.47342</v>
      </c>
      <c r="K274" s="66">
        <v>269.03625</v>
      </c>
      <c r="L274" s="66">
        <v>257.01935</v>
      </c>
      <c r="M274" s="12"/>
      <c r="N274" s="12"/>
    </row>
    <row r="275" spans="2:14" ht="24">
      <c r="B275" s="2">
        <v>11</v>
      </c>
      <c r="C275" s="88">
        <v>21463</v>
      </c>
      <c r="D275" s="66">
        <v>161.05</v>
      </c>
      <c r="E275" s="66">
        <v>19.993</v>
      </c>
      <c r="F275" s="11">
        <f t="shared" si="24"/>
        <v>1.7273952</v>
      </c>
      <c r="G275" s="11">
        <f t="shared" si="33"/>
        <v>17.503786666666667</v>
      </c>
      <c r="H275" s="11">
        <f t="shared" si="34"/>
        <v>30.235957069824</v>
      </c>
      <c r="I275" s="179" t="s">
        <v>83</v>
      </c>
      <c r="J275" s="66">
        <v>23.41529</v>
      </c>
      <c r="K275" s="66">
        <v>18.71985</v>
      </c>
      <c r="L275" s="66">
        <v>10.37622</v>
      </c>
      <c r="M275" s="12"/>
      <c r="N275" s="12"/>
    </row>
    <row r="276" spans="2:14" ht="24">
      <c r="B276" s="2">
        <v>12</v>
      </c>
      <c r="C276" s="88">
        <v>21480</v>
      </c>
      <c r="D276" s="66">
        <v>160.95</v>
      </c>
      <c r="E276" s="66">
        <v>15.523</v>
      </c>
      <c r="F276" s="11">
        <f t="shared" si="24"/>
        <v>1.3411872</v>
      </c>
      <c r="G276" s="11">
        <f t="shared" si="33"/>
        <v>7.93748</v>
      </c>
      <c r="H276" s="11">
        <f t="shared" si="34"/>
        <v>10.645646576256</v>
      </c>
      <c r="I276" s="179" t="s">
        <v>84</v>
      </c>
      <c r="J276" s="66">
        <v>6.02349</v>
      </c>
      <c r="K276" s="66">
        <v>7.40147</v>
      </c>
      <c r="L276" s="66">
        <v>10.38748</v>
      </c>
      <c r="M276" s="12"/>
      <c r="N276" s="12"/>
    </row>
    <row r="277" spans="2:14" ht="24">
      <c r="B277" s="2">
        <v>13</v>
      </c>
      <c r="C277" s="88">
        <v>21493</v>
      </c>
      <c r="D277" s="66">
        <v>160.86</v>
      </c>
      <c r="E277" s="66">
        <v>9.516</v>
      </c>
      <c r="F277" s="11">
        <f t="shared" si="24"/>
        <v>0.8221824000000001</v>
      </c>
      <c r="G277" s="11">
        <f t="shared" si="33"/>
        <v>9.913273333333331</v>
      </c>
      <c r="H277" s="11">
        <f t="shared" si="34"/>
        <v>8.150518861056</v>
      </c>
      <c r="I277" s="179" t="s">
        <v>85</v>
      </c>
      <c r="J277" s="66">
        <v>9.92424</v>
      </c>
      <c r="K277" s="66">
        <v>10.98556</v>
      </c>
      <c r="L277" s="66">
        <v>8.83002</v>
      </c>
      <c r="M277" s="12"/>
      <c r="N277" s="12"/>
    </row>
    <row r="278" spans="2:14" ht="24">
      <c r="B278" s="2">
        <v>14</v>
      </c>
      <c r="C278" s="88">
        <v>21500</v>
      </c>
      <c r="D278" s="66">
        <v>160.81</v>
      </c>
      <c r="E278" s="66">
        <v>9.055</v>
      </c>
      <c r="F278" s="11">
        <f t="shared" si="24"/>
        <v>0.782352</v>
      </c>
      <c r="G278" s="11">
        <f t="shared" si="33"/>
        <v>3.9650866666666666</v>
      </c>
      <c r="H278" s="11">
        <f t="shared" si="34"/>
        <v>3.10209348384</v>
      </c>
      <c r="I278" s="179" t="s">
        <v>86</v>
      </c>
      <c r="J278" s="66">
        <v>3.54887</v>
      </c>
      <c r="K278" s="66">
        <v>3.49375</v>
      </c>
      <c r="L278" s="66">
        <v>4.85264</v>
      </c>
      <c r="M278" s="12"/>
      <c r="N278" s="12"/>
    </row>
    <row r="279" spans="2:14" ht="24">
      <c r="B279" s="2">
        <v>15</v>
      </c>
      <c r="C279" s="88">
        <v>21508</v>
      </c>
      <c r="D279" s="66">
        <v>160.88</v>
      </c>
      <c r="E279" s="66">
        <v>11.896</v>
      </c>
      <c r="F279" s="11">
        <f t="shared" si="24"/>
        <v>1.0278144</v>
      </c>
      <c r="G279" s="11">
        <f t="shared" si="33"/>
        <v>9.813326666666667</v>
      </c>
      <c r="H279" s="11">
        <f t="shared" si="34"/>
        <v>10.086278459904</v>
      </c>
      <c r="I279" s="179" t="s">
        <v>87</v>
      </c>
      <c r="J279" s="66">
        <v>10.94167</v>
      </c>
      <c r="K279" s="66">
        <v>9.35673</v>
      </c>
      <c r="L279" s="66">
        <v>9.14158</v>
      </c>
      <c r="M279" s="12"/>
      <c r="N279" s="12"/>
    </row>
    <row r="280" spans="2:14" ht="24">
      <c r="B280" s="2">
        <v>16</v>
      </c>
      <c r="C280" s="88">
        <v>21523</v>
      </c>
      <c r="D280" s="66">
        <v>160.9</v>
      </c>
      <c r="E280" s="66">
        <v>12.355</v>
      </c>
      <c r="F280" s="11">
        <f t="shared" si="24"/>
        <v>1.0674720000000002</v>
      </c>
      <c r="G280" s="11">
        <f t="shared" si="33"/>
        <v>247.24245</v>
      </c>
      <c r="H280" s="11">
        <f t="shared" si="34"/>
        <v>263.9243925864</v>
      </c>
      <c r="I280" s="179" t="s">
        <v>88</v>
      </c>
      <c r="J280" s="66">
        <v>263.40641</v>
      </c>
      <c r="K280" s="66">
        <v>220.09362</v>
      </c>
      <c r="L280" s="66">
        <v>258.22732</v>
      </c>
      <c r="M280" s="12"/>
      <c r="N280" s="12"/>
    </row>
    <row r="281" spans="2:14" ht="24">
      <c r="B281" s="2">
        <v>17</v>
      </c>
      <c r="C281" s="88">
        <v>21530</v>
      </c>
      <c r="D281" s="66">
        <v>160.83</v>
      </c>
      <c r="E281" s="66">
        <v>9.741</v>
      </c>
      <c r="F281" s="11">
        <f t="shared" si="24"/>
        <v>0.8416224</v>
      </c>
      <c r="G281" s="11">
        <f t="shared" si="33"/>
        <v>24.57932666666667</v>
      </c>
      <c r="H281" s="11">
        <f t="shared" si="34"/>
        <v>20.686511899584</v>
      </c>
      <c r="I281" s="179" t="s">
        <v>89</v>
      </c>
      <c r="J281" s="66">
        <v>29.95985</v>
      </c>
      <c r="K281" s="66">
        <v>14.38288</v>
      </c>
      <c r="L281" s="66">
        <v>29.39525</v>
      </c>
      <c r="M281" s="12"/>
      <c r="N281" s="12"/>
    </row>
    <row r="282" spans="2:14" ht="24">
      <c r="B282" s="2">
        <v>18</v>
      </c>
      <c r="C282" s="88">
        <v>21542</v>
      </c>
      <c r="D282" s="66">
        <v>160.63</v>
      </c>
      <c r="E282" s="66">
        <v>2.215</v>
      </c>
      <c r="F282" s="11">
        <f t="shared" si="24"/>
        <v>0.191376</v>
      </c>
      <c r="G282" s="11">
        <f t="shared" si="33"/>
        <v>26.30977</v>
      </c>
      <c r="H282" s="11">
        <f t="shared" si="34"/>
        <v>5.03505854352</v>
      </c>
      <c r="I282" s="179" t="s">
        <v>90</v>
      </c>
      <c r="J282" s="66">
        <v>31.75941</v>
      </c>
      <c r="K282" s="66">
        <v>25.15105</v>
      </c>
      <c r="L282" s="66">
        <v>22.01885</v>
      </c>
      <c r="M282" s="12"/>
      <c r="N282" s="12"/>
    </row>
    <row r="283" spans="2:14" s="183" customFormat="1" ht="24">
      <c r="B283" s="180"/>
      <c r="C283" s="181" t="s">
        <v>137</v>
      </c>
      <c r="D283" s="182"/>
      <c r="E283" s="182"/>
      <c r="F283" s="182"/>
      <c r="G283" s="182"/>
      <c r="I283" s="184"/>
      <c r="J283" s="182"/>
      <c r="K283" s="182"/>
      <c r="L283" s="182"/>
      <c r="M283" s="185" t="s">
        <v>136</v>
      </c>
      <c r="N283" s="185"/>
    </row>
    <row r="284" spans="2:14" ht="24">
      <c r="B284" s="8">
        <v>1</v>
      </c>
      <c r="C284" s="106">
        <v>21709</v>
      </c>
      <c r="D284" s="11">
        <v>161</v>
      </c>
      <c r="E284" s="11">
        <v>14.039</v>
      </c>
      <c r="F284" s="11">
        <f aca="true" t="shared" si="35" ref="F284:F344">+E284*0.0864</f>
        <v>1.2129696</v>
      </c>
      <c r="G284" s="11">
        <f aca="true" t="shared" si="36" ref="G284:G339">+AVERAGE(J284:L284)</f>
        <v>35.561393333333335</v>
      </c>
      <c r="H284" s="11">
        <f aca="true" t="shared" si="37" ref="H284:H342">+F284*G284</f>
        <v>43.13488904697601</v>
      </c>
      <c r="I284" s="94" t="s">
        <v>73</v>
      </c>
      <c r="J284" s="11">
        <v>40.71765</v>
      </c>
      <c r="K284" s="11">
        <v>34.60101</v>
      </c>
      <c r="L284" s="11">
        <v>31.36552</v>
      </c>
      <c r="M284" s="9"/>
      <c r="N284" s="9"/>
    </row>
    <row r="285" spans="2:14" ht="24">
      <c r="B285" s="2">
        <v>2</v>
      </c>
      <c r="C285" s="88">
        <v>21721</v>
      </c>
      <c r="D285" s="66">
        <v>160.63</v>
      </c>
      <c r="E285" s="66">
        <v>2.951</v>
      </c>
      <c r="F285" s="11">
        <f t="shared" si="35"/>
        <v>0.25496640000000004</v>
      </c>
      <c r="G285" s="11">
        <f t="shared" si="36"/>
        <v>58.425473333333336</v>
      </c>
      <c r="H285" s="11">
        <f t="shared" si="37"/>
        <v>14.896532604096002</v>
      </c>
      <c r="I285" s="179" t="s">
        <v>74</v>
      </c>
      <c r="J285" s="66">
        <v>53.90929</v>
      </c>
      <c r="K285" s="66">
        <v>57.14872</v>
      </c>
      <c r="L285" s="66">
        <v>64.21841</v>
      </c>
      <c r="M285" s="12" t="s">
        <v>138</v>
      </c>
      <c r="N285" s="12"/>
    </row>
    <row r="286" spans="2:14" ht="24">
      <c r="B286" s="2">
        <v>3</v>
      </c>
      <c r="C286" s="88">
        <v>21746</v>
      </c>
      <c r="D286" s="66">
        <v>160.94</v>
      </c>
      <c r="E286" s="66">
        <v>12.499</v>
      </c>
      <c r="F286" s="11">
        <f t="shared" si="35"/>
        <v>1.0799136</v>
      </c>
      <c r="G286" s="11">
        <f t="shared" si="36"/>
        <v>16.76363</v>
      </c>
      <c r="H286" s="11">
        <f t="shared" si="37"/>
        <v>18.103272022368</v>
      </c>
      <c r="I286" s="179" t="s">
        <v>75</v>
      </c>
      <c r="J286" s="66">
        <v>11.23154</v>
      </c>
      <c r="K286" s="66">
        <v>23.61106</v>
      </c>
      <c r="L286" s="66">
        <v>15.44829</v>
      </c>
      <c r="M286" s="12" t="s">
        <v>139</v>
      </c>
      <c r="N286" s="12"/>
    </row>
    <row r="287" spans="2:14" ht="24">
      <c r="B287" s="2">
        <v>4</v>
      </c>
      <c r="C287" s="88">
        <v>21757</v>
      </c>
      <c r="D287" s="66">
        <v>160.89</v>
      </c>
      <c r="E287" s="66">
        <v>12.208</v>
      </c>
      <c r="F287" s="11">
        <f t="shared" si="35"/>
        <v>1.0547712</v>
      </c>
      <c r="G287" s="11">
        <f t="shared" si="36"/>
        <v>25.410336666666666</v>
      </c>
      <c r="H287" s="11">
        <f t="shared" si="37"/>
        <v>26.802091298304</v>
      </c>
      <c r="I287" s="179" t="s">
        <v>76</v>
      </c>
      <c r="J287" s="66">
        <v>18.89036</v>
      </c>
      <c r="K287" s="66">
        <v>29.3884</v>
      </c>
      <c r="L287" s="66">
        <v>27.95225</v>
      </c>
      <c r="M287" s="12"/>
      <c r="N287" s="12"/>
    </row>
    <row r="288" spans="2:14" ht="24">
      <c r="B288" s="2">
        <v>5</v>
      </c>
      <c r="C288" s="88">
        <v>21766</v>
      </c>
      <c r="D288" s="66">
        <v>160.88</v>
      </c>
      <c r="E288" s="66">
        <v>12.843</v>
      </c>
      <c r="F288" s="11">
        <f t="shared" si="35"/>
        <v>1.1096352</v>
      </c>
      <c r="G288" s="11">
        <f t="shared" si="36"/>
        <v>49.66584333333333</v>
      </c>
      <c r="H288" s="11">
        <f t="shared" si="37"/>
        <v>55.110968000351995</v>
      </c>
      <c r="I288" s="179" t="s">
        <v>77</v>
      </c>
      <c r="J288" s="66">
        <v>43.77332</v>
      </c>
      <c r="K288" s="66">
        <v>59.08777</v>
      </c>
      <c r="L288" s="66">
        <v>46.13644</v>
      </c>
      <c r="M288" s="12"/>
      <c r="N288" s="12"/>
    </row>
    <row r="289" spans="2:14" ht="24">
      <c r="B289" s="2">
        <v>6</v>
      </c>
      <c r="C289" s="88">
        <v>21785</v>
      </c>
      <c r="D289" s="66">
        <v>161.05</v>
      </c>
      <c r="E289" s="66">
        <v>14.601</v>
      </c>
      <c r="F289" s="11">
        <f t="shared" si="35"/>
        <v>1.2615264000000002</v>
      </c>
      <c r="G289" s="11">
        <f t="shared" si="36"/>
        <v>62.16595666666666</v>
      </c>
      <c r="H289" s="11">
        <f t="shared" si="37"/>
        <v>78.423995516256</v>
      </c>
      <c r="I289" s="179" t="s">
        <v>78</v>
      </c>
      <c r="J289" s="66">
        <v>45.21649</v>
      </c>
      <c r="K289" s="66">
        <v>76.60215</v>
      </c>
      <c r="L289" s="66">
        <v>64.67923</v>
      </c>
      <c r="M289" s="12"/>
      <c r="N289" s="12"/>
    </row>
    <row r="290" spans="2:14" ht="24">
      <c r="B290" s="2">
        <v>7</v>
      </c>
      <c r="C290" s="88">
        <v>21791</v>
      </c>
      <c r="D290" s="66">
        <v>161.91</v>
      </c>
      <c r="E290" s="66">
        <v>80.806</v>
      </c>
      <c r="F290" s="11">
        <f t="shared" si="35"/>
        <v>6.9816384000000005</v>
      </c>
      <c r="G290" s="11">
        <f t="shared" si="36"/>
        <v>83.63515</v>
      </c>
      <c r="H290" s="11">
        <f t="shared" si="37"/>
        <v>583.91037482976</v>
      </c>
      <c r="I290" s="179" t="s">
        <v>79</v>
      </c>
      <c r="J290" s="66">
        <v>75.96372</v>
      </c>
      <c r="K290" s="66">
        <v>81.87718</v>
      </c>
      <c r="L290" s="66">
        <v>93.06455</v>
      </c>
      <c r="M290" s="12"/>
      <c r="N290" s="12"/>
    </row>
    <row r="291" spans="2:14" ht="24">
      <c r="B291" s="2">
        <v>8</v>
      </c>
      <c r="C291" s="88">
        <v>21800</v>
      </c>
      <c r="D291" s="66">
        <v>161.19</v>
      </c>
      <c r="E291" s="66">
        <v>28.436</v>
      </c>
      <c r="F291" s="11">
        <f t="shared" si="35"/>
        <v>2.4568704</v>
      </c>
      <c r="G291" s="11">
        <f t="shared" si="36"/>
        <v>62.43744</v>
      </c>
      <c r="H291" s="11">
        <f t="shared" si="37"/>
        <v>153.40069818777602</v>
      </c>
      <c r="I291" s="179" t="s">
        <v>80</v>
      </c>
      <c r="J291" s="66">
        <v>70.77094</v>
      </c>
      <c r="K291" s="66">
        <v>61.45587</v>
      </c>
      <c r="L291" s="66">
        <v>55.08551</v>
      </c>
      <c r="M291" s="12"/>
      <c r="N291" s="12"/>
    </row>
    <row r="292" spans="2:14" ht="24">
      <c r="B292" s="2">
        <v>9</v>
      </c>
      <c r="C292" s="88">
        <v>21820</v>
      </c>
      <c r="D292" s="66">
        <v>162.98</v>
      </c>
      <c r="E292" s="66">
        <v>405.715</v>
      </c>
      <c r="F292" s="11">
        <f t="shared" si="35"/>
        <v>35.053776</v>
      </c>
      <c r="G292" s="11">
        <f t="shared" si="36"/>
        <v>147.11486</v>
      </c>
      <c r="H292" s="11">
        <f t="shared" si="37"/>
        <v>5156.9313487113595</v>
      </c>
      <c r="I292" s="179" t="s">
        <v>81</v>
      </c>
      <c r="J292" s="66">
        <v>138.53673</v>
      </c>
      <c r="K292" s="66">
        <v>173.9388</v>
      </c>
      <c r="L292" s="66">
        <v>128.86905</v>
      </c>
      <c r="M292" s="12"/>
      <c r="N292" s="12"/>
    </row>
    <row r="293" spans="2:14" ht="24">
      <c r="B293" s="2">
        <v>10</v>
      </c>
      <c r="C293" s="88">
        <v>21823</v>
      </c>
      <c r="D293" s="66">
        <v>162.16</v>
      </c>
      <c r="E293" s="66">
        <v>123.168</v>
      </c>
      <c r="F293" s="11">
        <f t="shared" si="35"/>
        <v>10.641715200000002</v>
      </c>
      <c r="G293" s="11">
        <f t="shared" si="36"/>
        <v>61.23605333333334</v>
      </c>
      <c r="H293" s="11">
        <f t="shared" si="37"/>
        <v>651.6566395453442</v>
      </c>
      <c r="I293" s="179" t="s">
        <v>82</v>
      </c>
      <c r="J293" s="66">
        <v>52.51368</v>
      </c>
      <c r="K293" s="66">
        <v>54.55648</v>
      </c>
      <c r="L293" s="66">
        <v>76.638</v>
      </c>
      <c r="M293" s="12"/>
      <c r="N293" s="12"/>
    </row>
    <row r="294" spans="2:14" ht="24">
      <c r="B294" s="2">
        <v>11</v>
      </c>
      <c r="C294" s="88">
        <v>21838</v>
      </c>
      <c r="D294" s="66">
        <v>162.35</v>
      </c>
      <c r="E294" s="66">
        <v>130.234</v>
      </c>
      <c r="F294" s="11">
        <f t="shared" si="35"/>
        <v>11.252217600000002</v>
      </c>
      <c r="G294" s="11">
        <f t="shared" si="36"/>
        <v>162.32520666666667</v>
      </c>
      <c r="H294" s="11">
        <f t="shared" si="37"/>
        <v>1826.5185473783044</v>
      </c>
      <c r="I294" s="179" t="s">
        <v>83</v>
      </c>
      <c r="J294" s="66">
        <v>171.56672</v>
      </c>
      <c r="K294" s="66">
        <v>167.71856</v>
      </c>
      <c r="L294" s="66">
        <v>147.69034</v>
      </c>
      <c r="M294" s="12"/>
      <c r="N294" s="12"/>
    </row>
    <row r="295" spans="2:14" ht="24">
      <c r="B295" s="2">
        <v>12</v>
      </c>
      <c r="C295" s="88">
        <v>21844</v>
      </c>
      <c r="D295" s="66">
        <v>161.64</v>
      </c>
      <c r="E295" s="66">
        <v>73.018</v>
      </c>
      <c r="F295" s="11">
        <f t="shared" si="35"/>
        <v>6.3087552</v>
      </c>
      <c r="G295" s="11">
        <f t="shared" si="36"/>
        <v>88.27049</v>
      </c>
      <c r="H295" s="11">
        <f t="shared" si="37"/>
        <v>556.8769127940479</v>
      </c>
      <c r="I295" s="179" t="s">
        <v>84</v>
      </c>
      <c r="J295" s="66">
        <v>92.73791</v>
      </c>
      <c r="K295" s="66">
        <v>85.50566</v>
      </c>
      <c r="L295" s="66">
        <v>86.5679</v>
      </c>
      <c r="M295" s="12"/>
      <c r="N295" s="12"/>
    </row>
    <row r="296" spans="2:14" ht="24">
      <c r="B296" s="2">
        <v>13</v>
      </c>
      <c r="C296" s="88">
        <v>21849</v>
      </c>
      <c r="D296" s="66">
        <v>161.45</v>
      </c>
      <c r="E296" s="66">
        <v>42.652</v>
      </c>
      <c r="F296" s="11">
        <f t="shared" si="35"/>
        <v>3.6851328000000003</v>
      </c>
      <c r="G296" s="11">
        <f t="shared" si="36"/>
        <v>43.86972666666666</v>
      </c>
      <c r="H296" s="11">
        <f t="shared" si="37"/>
        <v>161.665768666368</v>
      </c>
      <c r="I296" s="179" t="s">
        <v>85</v>
      </c>
      <c r="J296" s="66">
        <v>36.88176</v>
      </c>
      <c r="K296" s="66">
        <v>53.89258</v>
      </c>
      <c r="L296" s="66">
        <v>40.83484</v>
      </c>
      <c r="M296" s="12"/>
      <c r="N296" s="12"/>
    </row>
    <row r="297" spans="2:14" ht="24">
      <c r="B297" s="2">
        <v>14</v>
      </c>
      <c r="C297" s="88">
        <v>21860</v>
      </c>
      <c r="D297" s="66">
        <v>161.56</v>
      </c>
      <c r="E297" s="66">
        <v>49.741</v>
      </c>
      <c r="F297" s="11">
        <f t="shared" si="35"/>
        <v>4.2976224</v>
      </c>
      <c r="G297" s="11">
        <f t="shared" si="36"/>
        <v>50.030030000000004</v>
      </c>
      <c r="H297" s="11">
        <f t="shared" si="37"/>
        <v>215.010177600672</v>
      </c>
      <c r="I297" s="179" t="s">
        <v>86</v>
      </c>
      <c r="J297" s="66">
        <v>41.57757</v>
      </c>
      <c r="K297" s="66">
        <v>56.06706</v>
      </c>
      <c r="L297" s="66">
        <v>52.44546</v>
      </c>
      <c r="M297" s="12"/>
      <c r="N297" s="12"/>
    </row>
    <row r="298" spans="2:14" ht="24">
      <c r="B298" s="2">
        <v>15</v>
      </c>
      <c r="C298" s="88">
        <v>21877</v>
      </c>
      <c r="D298" s="66">
        <v>161.6</v>
      </c>
      <c r="E298" s="66">
        <v>66.545</v>
      </c>
      <c r="F298" s="11">
        <f t="shared" si="35"/>
        <v>5.749488</v>
      </c>
      <c r="G298" s="11">
        <f t="shared" si="36"/>
        <v>51.03499333333334</v>
      </c>
      <c r="H298" s="11">
        <f t="shared" si="37"/>
        <v>293.42508175008004</v>
      </c>
      <c r="I298" s="179" t="s">
        <v>87</v>
      </c>
      <c r="J298" s="66">
        <v>50.37699</v>
      </c>
      <c r="K298" s="66">
        <v>47.59113</v>
      </c>
      <c r="L298" s="66">
        <v>55.13686</v>
      </c>
      <c r="M298" s="12"/>
      <c r="N298" s="12"/>
    </row>
    <row r="299" spans="2:14" ht="24">
      <c r="B299" s="2">
        <v>16</v>
      </c>
      <c r="C299" s="88">
        <v>21895</v>
      </c>
      <c r="D299" s="66">
        <v>161.11</v>
      </c>
      <c r="E299" s="66">
        <v>20.163</v>
      </c>
      <c r="F299" s="11">
        <f t="shared" si="35"/>
        <v>1.7420832000000002</v>
      </c>
      <c r="G299" s="11">
        <f t="shared" si="36"/>
        <v>23.89257333333333</v>
      </c>
      <c r="H299" s="11">
        <f t="shared" si="37"/>
        <v>41.622850608768</v>
      </c>
      <c r="I299" s="179" t="s">
        <v>88</v>
      </c>
      <c r="J299" s="66">
        <v>31.39966</v>
      </c>
      <c r="K299" s="66">
        <v>25.84544</v>
      </c>
      <c r="L299" s="66">
        <v>14.43262</v>
      </c>
      <c r="M299" s="12"/>
      <c r="N299" s="12"/>
    </row>
    <row r="300" spans="2:14" ht="24">
      <c r="B300" s="2">
        <v>17</v>
      </c>
      <c r="C300" s="88">
        <v>21904</v>
      </c>
      <c r="D300" s="66">
        <v>160.75</v>
      </c>
      <c r="E300" s="66">
        <v>8.398</v>
      </c>
      <c r="F300" s="11">
        <f t="shared" si="35"/>
        <v>0.7255872</v>
      </c>
      <c r="G300" s="11">
        <f t="shared" si="36"/>
        <v>25.329269999999998</v>
      </c>
      <c r="H300" s="11">
        <f t="shared" si="37"/>
        <v>18.378594097344</v>
      </c>
      <c r="I300" s="179" t="s">
        <v>89</v>
      </c>
      <c r="J300" s="66">
        <v>29.51696</v>
      </c>
      <c r="K300" s="66">
        <v>18.36991</v>
      </c>
      <c r="L300" s="66">
        <v>28.10094</v>
      </c>
      <c r="M300" s="12"/>
      <c r="N300" s="12"/>
    </row>
    <row r="301" spans="2:14" ht="24">
      <c r="B301" s="2">
        <v>18</v>
      </c>
      <c r="C301" s="88">
        <v>21928</v>
      </c>
      <c r="D301" s="66">
        <v>161.46</v>
      </c>
      <c r="E301" s="66">
        <v>44.288</v>
      </c>
      <c r="F301" s="11">
        <f t="shared" si="35"/>
        <v>3.8264831999999998</v>
      </c>
      <c r="G301" s="11">
        <f t="shared" si="36"/>
        <v>61.845556666666674</v>
      </c>
      <c r="H301" s="11">
        <f t="shared" si="37"/>
        <v>236.650983579648</v>
      </c>
      <c r="I301" s="179" t="s">
        <v>90</v>
      </c>
      <c r="J301" s="66">
        <v>65.64489</v>
      </c>
      <c r="K301" s="66">
        <v>66.02999</v>
      </c>
      <c r="L301" s="66">
        <v>53.86179</v>
      </c>
      <c r="M301" s="12"/>
      <c r="N301" s="12"/>
    </row>
    <row r="302" spans="2:14" ht="24">
      <c r="B302" s="2">
        <v>19</v>
      </c>
      <c r="C302" s="88">
        <v>21934</v>
      </c>
      <c r="D302" s="66">
        <v>160.94</v>
      </c>
      <c r="E302" s="66">
        <v>17.717</v>
      </c>
      <c r="F302" s="11">
        <f t="shared" si="35"/>
        <v>1.5307488</v>
      </c>
      <c r="G302" s="11">
        <f t="shared" si="36"/>
        <v>26.880913333333336</v>
      </c>
      <c r="H302" s="11">
        <f t="shared" si="37"/>
        <v>41.147925827904004</v>
      </c>
      <c r="I302" s="179" t="s">
        <v>91</v>
      </c>
      <c r="J302" s="66">
        <v>15.37726</v>
      </c>
      <c r="K302" s="66">
        <v>40.09861</v>
      </c>
      <c r="L302" s="66">
        <v>25.16687</v>
      </c>
      <c r="M302" s="12"/>
      <c r="N302" s="12"/>
    </row>
    <row r="303" spans="2:14" ht="24">
      <c r="B303" s="2">
        <v>20</v>
      </c>
      <c r="C303" s="88">
        <v>21950</v>
      </c>
      <c r="D303" s="66">
        <v>160.67</v>
      </c>
      <c r="E303" s="66">
        <v>2.419</v>
      </c>
      <c r="F303" s="11">
        <f t="shared" si="35"/>
        <v>0.2090016</v>
      </c>
      <c r="G303" s="11">
        <f t="shared" si="36"/>
        <v>31.646766666666668</v>
      </c>
      <c r="H303" s="11">
        <f t="shared" si="37"/>
        <v>6.614224868160001</v>
      </c>
      <c r="I303" s="179" t="s">
        <v>63</v>
      </c>
      <c r="J303" s="66">
        <v>27.83287</v>
      </c>
      <c r="K303" s="66">
        <v>16.61355</v>
      </c>
      <c r="L303" s="66">
        <v>50.49388</v>
      </c>
      <c r="M303" s="12"/>
      <c r="N303" s="12"/>
    </row>
    <row r="304" spans="2:14" ht="24">
      <c r="B304" s="2">
        <v>21</v>
      </c>
      <c r="C304" s="88">
        <v>21971</v>
      </c>
      <c r="D304" s="66">
        <v>160.62</v>
      </c>
      <c r="E304" s="66">
        <v>3.632</v>
      </c>
      <c r="F304" s="11">
        <f t="shared" si="35"/>
        <v>0.31380480000000005</v>
      </c>
      <c r="G304" s="11">
        <f t="shared" si="36"/>
        <v>31.23025</v>
      </c>
      <c r="H304" s="11">
        <f t="shared" si="37"/>
        <v>9.800202355200001</v>
      </c>
      <c r="I304" s="179" t="s">
        <v>64</v>
      </c>
      <c r="J304" s="66">
        <v>29.8121</v>
      </c>
      <c r="K304" s="66">
        <v>33.34538</v>
      </c>
      <c r="L304" s="66">
        <v>30.53327</v>
      </c>
      <c r="M304" s="12"/>
      <c r="N304" s="12"/>
    </row>
    <row r="305" spans="2:14" ht="24">
      <c r="B305" s="2">
        <v>22</v>
      </c>
      <c r="C305" s="88">
        <v>21983</v>
      </c>
      <c r="D305" s="66">
        <v>160.76</v>
      </c>
      <c r="E305" s="66">
        <v>6.082</v>
      </c>
      <c r="F305" s="11">
        <f t="shared" si="35"/>
        <v>0.5254848</v>
      </c>
      <c r="G305" s="11">
        <f t="shared" si="36"/>
        <v>52.11235666666666</v>
      </c>
      <c r="H305" s="11">
        <f t="shared" si="37"/>
        <v>27.384251320511996</v>
      </c>
      <c r="I305" s="179" t="s">
        <v>92</v>
      </c>
      <c r="J305" s="66">
        <v>65.58793</v>
      </c>
      <c r="K305" s="66">
        <v>49.01064</v>
      </c>
      <c r="L305" s="66">
        <v>41.7385</v>
      </c>
      <c r="M305" s="12"/>
      <c r="N305" s="12"/>
    </row>
    <row r="306" spans="2:14" s="230" customFormat="1" ht="24.75" thickBot="1">
      <c r="B306" s="227">
        <v>23</v>
      </c>
      <c r="C306" s="228">
        <v>22003</v>
      </c>
      <c r="D306" s="229">
        <v>160.67</v>
      </c>
      <c r="E306" s="229">
        <v>4.862</v>
      </c>
      <c r="F306" s="229">
        <f t="shared" si="35"/>
        <v>0.42007680000000003</v>
      </c>
      <c r="G306" s="229">
        <f t="shared" si="36"/>
        <v>37.52529333333333</v>
      </c>
      <c r="H306" s="229">
        <f t="shared" si="37"/>
        <v>15.763505142528</v>
      </c>
      <c r="I306" s="231" t="s">
        <v>93</v>
      </c>
      <c r="J306" s="229">
        <v>27.2503</v>
      </c>
      <c r="K306" s="229">
        <v>51.33578</v>
      </c>
      <c r="L306" s="229">
        <v>33.9898</v>
      </c>
      <c r="M306" s="232"/>
      <c r="N306" s="232"/>
    </row>
    <row r="307" spans="2:14" ht="24">
      <c r="B307" s="2">
        <v>1</v>
      </c>
      <c r="C307" s="88">
        <v>22010</v>
      </c>
      <c r="D307" s="66">
        <v>160.63</v>
      </c>
      <c r="E307" s="66">
        <v>9.77</v>
      </c>
      <c r="F307" s="11">
        <f t="shared" si="35"/>
        <v>0.844128</v>
      </c>
      <c r="G307" s="11">
        <f t="shared" si="36"/>
        <v>8.75239</v>
      </c>
      <c r="H307" s="11">
        <f t="shared" si="37"/>
        <v>7.38813746592</v>
      </c>
      <c r="I307" s="179" t="s">
        <v>73</v>
      </c>
      <c r="J307" s="66">
        <v>21.65181</v>
      </c>
      <c r="K307" s="66">
        <v>4.60536</v>
      </c>
      <c r="L307" s="66">
        <v>0</v>
      </c>
      <c r="M307" s="12"/>
      <c r="N307" s="12"/>
    </row>
    <row r="308" spans="2:14" ht="24">
      <c r="B308" s="2">
        <v>2</v>
      </c>
      <c r="C308" s="88">
        <v>22027</v>
      </c>
      <c r="D308" s="66">
        <v>160.95</v>
      </c>
      <c r="E308" s="66">
        <v>18.937</v>
      </c>
      <c r="F308" s="11">
        <f t="shared" si="35"/>
        <v>1.6361568000000002</v>
      </c>
      <c r="G308" s="11">
        <f t="shared" si="36"/>
        <v>26.592240000000004</v>
      </c>
      <c r="H308" s="11">
        <f t="shared" si="37"/>
        <v>43.50907430323201</v>
      </c>
      <c r="I308" s="179" t="s">
        <v>74</v>
      </c>
      <c r="J308" s="66">
        <v>23.46893</v>
      </c>
      <c r="K308" s="66">
        <v>41.44369</v>
      </c>
      <c r="L308" s="66">
        <v>14.8641</v>
      </c>
      <c r="M308" s="12"/>
      <c r="N308" s="12"/>
    </row>
    <row r="309" spans="2:14" ht="24">
      <c r="B309" s="2">
        <v>3</v>
      </c>
      <c r="C309" s="88">
        <v>22043</v>
      </c>
      <c r="D309" s="66">
        <v>160.75</v>
      </c>
      <c r="E309" s="66">
        <v>6.77</v>
      </c>
      <c r="F309" s="11">
        <f t="shared" si="35"/>
        <v>0.584928</v>
      </c>
      <c r="G309" s="11">
        <f t="shared" si="36"/>
        <v>58.51374333333334</v>
      </c>
      <c r="H309" s="11">
        <f t="shared" si="37"/>
        <v>34.22632686048</v>
      </c>
      <c r="I309" s="179" t="s">
        <v>75</v>
      </c>
      <c r="J309" s="66">
        <v>55.68866</v>
      </c>
      <c r="K309" s="66">
        <v>56.13345</v>
      </c>
      <c r="L309" s="66">
        <v>63.71912</v>
      </c>
      <c r="M309" s="12"/>
      <c r="N309" s="12"/>
    </row>
    <row r="310" spans="2:14" ht="24">
      <c r="B310" s="2">
        <v>4</v>
      </c>
      <c r="C310" s="88">
        <v>22054</v>
      </c>
      <c r="D310" s="66">
        <v>160.65</v>
      </c>
      <c r="E310" s="66">
        <v>70.6</v>
      </c>
      <c r="F310" s="11">
        <f t="shared" si="35"/>
        <v>6.0998399999999995</v>
      </c>
      <c r="G310" s="11">
        <f t="shared" si="36"/>
        <v>147.97685333333334</v>
      </c>
      <c r="H310" s="11">
        <f t="shared" si="37"/>
        <v>902.6351290368</v>
      </c>
      <c r="I310" s="179" t="s">
        <v>76</v>
      </c>
      <c r="J310" s="66">
        <v>153.14884</v>
      </c>
      <c r="K310" s="66">
        <v>151.1132</v>
      </c>
      <c r="L310" s="66">
        <v>139.66852</v>
      </c>
      <c r="M310" s="12"/>
      <c r="N310" s="12"/>
    </row>
    <row r="311" spans="2:14" ht="24">
      <c r="B311" s="2">
        <v>5</v>
      </c>
      <c r="C311" s="88">
        <v>22062</v>
      </c>
      <c r="D311" s="66">
        <v>161.09</v>
      </c>
      <c r="E311" s="66">
        <v>24.518</v>
      </c>
      <c r="F311" s="11">
        <f t="shared" si="35"/>
        <v>2.1183552000000003</v>
      </c>
      <c r="G311" s="11">
        <f t="shared" si="36"/>
        <v>68.24829</v>
      </c>
      <c r="H311" s="11">
        <f t="shared" si="37"/>
        <v>144.574120012608</v>
      </c>
      <c r="I311" s="179" t="s">
        <v>77</v>
      </c>
      <c r="J311" s="66">
        <v>68.08852</v>
      </c>
      <c r="K311" s="66">
        <v>70.98349</v>
      </c>
      <c r="L311" s="66">
        <v>65.67286</v>
      </c>
      <c r="M311" s="12"/>
      <c r="N311" s="12"/>
    </row>
    <row r="312" spans="2:14" ht="24">
      <c r="B312" s="2">
        <v>6</v>
      </c>
      <c r="C312" s="88">
        <v>22089</v>
      </c>
      <c r="D312" s="66">
        <v>161.02</v>
      </c>
      <c r="E312" s="66">
        <v>19.805</v>
      </c>
      <c r="F312" s="11">
        <f t="shared" si="35"/>
        <v>1.711152</v>
      </c>
      <c r="G312" s="11">
        <f t="shared" si="36"/>
        <v>44.92564000000001</v>
      </c>
      <c r="H312" s="11">
        <f t="shared" si="37"/>
        <v>76.87459873728001</v>
      </c>
      <c r="I312" s="179" t="s">
        <v>78</v>
      </c>
      <c r="J312" s="66">
        <v>45.30991</v>
      </c>
      <c r="K312" s="66">
        <v>41.55444</v>
      </c>
      <c r="L312" s="66">
        <v>47.91257</v>
      </c>
      <c r="M312" s="12"/>
      <c r="N312" s="12"/>
    </row>
    <row r="313" spans="2:14" ht="24">
      <c r="B313" s="2">
        <v>7</v>
      </c>
      <c r="C313" s="88">
        <v>22094</v>
      </c>
      <c r="D313" s="66">
        <v>160.87</v>
      </c>
      <c r="E313" s="66">
        <v>12.596</v>
      </c>
      <c r="F313" s="11">
        <f t="shared" si="35"/>
        <v>1.0882944</v>
      </c>
      <c r="G313" s="11">
        <f t="shared" si="36"/>
        <v>23.231589999999997</v>
      </c>
      <c r="H313" s="11">
        <f t="shared" si="37"/>
        <v>25.282809300095998</v>
      </c>
      <c r="I313" s="179" t="s">
        <v>79</v>
      </c>
      <c r="J313" s="66">
        <v>37.56348</v>
      </c>
      <c r="K313" s="66">
        <v>23.09839</v>
      </c>
      <c r="L313" s="66">
        <v>9.0329</v>
      </c>
      <c r="M313" s="12"/>
      <c r="N313" s="12"/>
    </row>
    <row r="314" spans="2:14" ht="24">
      <c r="B314" s="2">
        <v>8</v>
      </c>
      <c r="C314" s="88">
        <v>22110</v>
      </c>
      <c r="D314" s="66">
        <v>161.42</v>
      </c>
      <c r="E314" s="66">
        <v>48.89</v>
      </c>
      <c r="F314" s="11">
        <f t="shared" si="35"/>
        <v>4.224096</v>
      </c>
      <c r="G314" s="11">
        <f t="shared" si="36"/>
        <v>49.878066666666676</v>
      </c>
      <c r="H314" s="11">
        <f t="shared" si="37"/>
        <v>210.68974189440004</v>
      </c>
      <c r="I314" s="179" t="s">
        <v>80</v>
      </c>
      <c r="J314" s="66">
        <v>51.91682</v>
      </c>
      <c r="K314" s="66">
        <v>51.24278</v>
      </c>
      <c r="L314" s="66">
        <v>46.4746</v>
      </c>
      <c r="M314" s="12"/>
      <c r="N314" s="12"/>
    </row>
    <row r="315" spans="2:12" ht="24">
      <c r="B315" s="2">
        <v>9</v>
      </c>
      <c r="C315" s="88">
        <v>22117</v>
      </c>
      <c r="D315" s="66">
        <v>162.25</v>
      </c>
      <c r="E315" s="66">
        <v>130.449</v>
      </c>
      <c r="F315" s="11">
        <f t="shared" si="35"/>
        <v>11.270793600000001</v>
      </c>
      <c r="G315" s="11">
        <f t="shared" si="36"/>
        <v>135.3999</v>
      </c>
      <c r="H315" s="11">
        <f t="shared" si="37"/>
        <v>1526.0643263606403</v>
      </c>
      <c r="I315" s="179" t="s">
        <v>81</v>
      </c>
      <c r="J315" s="66">
        <v>136.31798</v>
      </c>
      <c r="K315" s="66">
        <v>132.13029</v>
      </c>
      <c r="L315" s="66">
        <v>137.75143</v>
      </c>
    </row>
    <row r="316" spans="2:12" ht="24">
      <c r="B316" s="2">
        <v>10</v>
      </c>
      <c r="C316" s="88">
        <v>22122</v>
      </c>
      <c r="D316" s="66">
        <v>163.08</v>
      </c>
      <c r="E316" s="66">
        <v>199.539</v>
      </c>
      <c r="F316" s="11">
        <f t="shared" si="35"/>
        <v>17.2401696</v>
      </c>
      <c r="G316" s="11">
        <f t="shared" si="36"/>
        <v>123.89992666666667</v>
      </c>
      <c r="H316" s="11">
        <f t="shared" si="37"/>
        <v>2136.055749160896</v>
      </c>
      <c r="I316" s="179" t="s">
        <v>82</v>
      </c>
      <c r="J316" s="66">
        <v>130.95318</v>
      </c>
      <c r="K316" s="66">
        <v>123.79397</v>
      </c>
      <c r="L316" s="66">
        <v>116.95263</v>
      </c>
    </row>
    <row r="317" spans="2:12" ht="24">
      <c r="B317" s="2">
        <v>11</v>
      </c>
      <c r="C317" s="88">
        <v>22149</v>
      </c>
      <c r="D317" s="66">
        <v>163.05</v>
      </c>
      <c r="E317" s="66">
        <v>216.718</v>
      </c>
      <c r="F317" s="11">
        <f t="shared" si="35"/>
        <v>18.7244352</v>
      </c>
      <c r="G317" s="11">
        <f t="shared" si="36"/>
        <v>227.88812</v>
      </c>
      <c r="H317" s="11">
        <f t="shared" si="37"/>
        <v>4267.076335789823</v>
      </c>
      <c r="I317" s="179" t="s">
        <v>83</v>
      </c>
      <c r="J317" s="66">
        <v>221.03324</v>
      </c>
      <c r="K317" s="66">
        <v>238.35583</v>
      </c>
      <c r="L317" s="66">
        <v>224.27529</v>
      </c>
    </row>
    <row r="318" spans="2:12" ht="24">
      <c r="B318" s="2">
        <v>12</v>
      </c>
      <c r="C318" s="88">
        <v>22150</v>
      </c>
      <c r="D318" s="66">
        <v>163.56</v>
      </c>
      <c r="E318" s="66">
        <v>287.499</v>
      </c>
      <c r="F318" s="11">
        <f t="shared" si="35"/>
        <v>24.839913600000003</v>
      </c>
      <c r="G318" s="11">
        <f t="shared" si="36"/>
        <v>186.21923333333334</v>
      </c>
      <c r="H318" s="11">
        <f t="shared" si="37"/>
        <v>4625.66966665824</v>
      </c>
      <c r="I318" s="179" t="s">
        <v>84</v>
      </c>
      <c r="J318" s="66">
        <v>161.46669</v>
      </c>
      <c r="K318" s="66">
        <v>235.7334</v>
      </c>
      <c r="L318" s="66">
        <v>161.45761</v>
      </c>
    </row>
    <row r="319" spans="2:12" ht="24">
      <c r="B319" s="2">
        <v>13</v>
      </c>
      <c r="C319" s="88">
        <v>22157</v>
      </c>
      <c r="D319" s="66">
        <v>163.23</v>
      </c>
      <c r="E319" s="66">
        <v>217.84</v>
      </c>
      <c r="F319" s="11">
        <f t="shared" si="35"/>
        <v>18.821376</v>
      </c>
      <c r="G319" s="11">
        <f t="shared" si="36"/>
        <v>113.26493666666666</v>
      </c>
      <c r="H319" s="11">
        <f t="shared" si="37"/>
        <v>2131.80196061952</v>
      </c>
      <c r="I319" s="179" t="s">
        <v>85</v>
      </c>
      <c r="J319" s="66">
        <v>134.46183</v>
      </c>
      <c r="K319" s="66">
        <v>98.29646</v>
      </c>
      <c r="L319" s="66">
        <v>107.03652</v>
      </c>
    </row>
    <row r="320" spans="2:12" ht="24">
      <c r="B320" s="2">
        <v>14</v>
      </c>
      <c r="C320" s="88">
        <v>22159</v>
      </c>
      <c r="D320" s="66">
        <v>163.93</v>
      </c>
      <c r="E320" s="66">
        <v>324.845</v>
      </c>
      <c r="F320" s="11">
        <f t="shared" si="35"/>
        <v>28.066608000000002</v>
      </c>
      <c r="G320" s="11">
        <f t="shared" si="36"/>
        <v>340.2872566666667</v>
      </c>
      <c r="H320" s="11">
        <f t="shared" si="37"/>
        <v>9550.709040258722</v>
      </c>
      <c r="I320" s="179" t="s">
        <v>86</v>
      </c>
      <c r="J320" s="66">
        <v>307.22892</v>
      </c>
      <c r="K320" s="66">
        <v>332.44069</v>
      </c>
      <c r="L320" s="66">
        <v>381.19216</v>
      </c>
    </row>
    <row r="321" spans="2:12" ht="24">
      <c r="B321" s="2">
        <v>15</v>
      </c>
      <c r="C321" s="88">
        <v>22165</v>
      </c>
      <c r="D321" s="66">
        <v>162.3</v>
      </c>
      <c r="E321" s="66">
        <v>119.279</v>
      </c>
      <c r="F321" s="11">
        <f t="shared" si="35"/>
        <v>10.3057056</v>
      </c>
      <c r="G321" s="11">
        <f t="shared" si="36"/>
        <v>85.47448666666666</v>
      </c>
      <c r="H321" s="11">
        <f t="shared" si="37"/>
        <v>880.8748958977919</v>
      </c>
      <c r="I321" s="179" t="s">
        <v>87</v>
      </c>
      <c r="J321" s="66">
        <v>91.27444</v>
      </c>
      <c r="K321" s="66">
        <v>97.08034</v>
      </c>
      <c r="L321" s="66">
        <v>68.06868</v>
      </c>
    </row>
    <row r="322" spans="2:12" ht="24">
      <c r="B322" s="2">
        <v>16</v>
      </c>
      <c r="C322" s="88">
        <v>22172</v>
      </c>
      <c r="D322" s="66">
        <v>162.09</v>
      </c>
      <c r="E322" s="66">
        <v>98.405</v>
      </c>
      <c r="F322" s="11">
        <f t="shared" si="35"/>
        <v>8.502192</v>
      </c>
      <c r="G322" s="11">
        <f t="shared" si="36"/>
        <v>62.94624000000001</v>
      </c>
      <c r="H322" s="11">
        <f t="shared" si="37"/>
        <v>535.1810181580802</v>
      </c>
      <c r="I322" s="179" t="s">
        <v>88</v>
      </c>
      <c r="J322" s="66">
        <v>52.9084</v>
      </c>
      <c r="K322" s="66">
        <v>67.09891</v>
      </c>
      <c r="L322" s="66">
        <v>68.83141</v>
      </c>
    </row>
    <row r="323" spans="2:12" ht="24">
      <c r="B323" s="2">
        <v>17</v>
      </c>
      <c r="C323" s="88">
        <v>22177</v>
      </c>
      <c r="D323" s="66">
        <v>163.66</v>
      </c>
      <c r="E323" s="66">
        <v>299.429</v>
      </c>
      <c r="F323" s="11">
        <f t="shared" si="35"/>
        <v>25.8706656</v>
      </c>
      <c r="G323" s="11">
        <f t="shared" si="36"/>
        <v>176.7873033333333</v>
      </c>
      <c r="H323" s="11">
        <f t="shared" si="37"/>
        <v>4573.605206862431</v>
      </c>
      <c r="I323" s="179" t="s">
        <v>89</v>
      </c>
      <c r="J323" s="66">
        <v>183.92872</v>
      </c>
      <c r="K323" s="66">
        <v>200.9508</v>
      </c>
      <c r="L323" s="66">
        <v>145.48239</v>
      </c>
    </row>
    <row r="324" spans="2:12" ht="24">
      <c r="B324" s="2">
        <v>18</v>
      </c>
      <c r="C324" s="88">
        <v>22178</v>
      </c>
      <c r="D324" s="66">
        <v>163.87</v>
      </c>
      <c r="E324" s="66">
        <v>316.697</v>
      </c>
      <c r="F324" s="11">
        <f t="shared" si="35"/>
        <v>27.362620800000002</v>
      </c>
      <c r="G324" s="11">
        <f t="shared" si="36"/>
        <v>138.51547666666667</v>
      </c>
      <c r="H324" s="11">
        <f t="shared" si="37"/>
        <v>3790.1464629612483</v>
      </c>
      <c r="I324" s="179" t="s">
        <v>90</v>
      </c>
      <c r="J324" s="66">
        <v>154.22487</v>
      </c>
      <c r="K324" s="66">
        <v>117.11936</v>
      </c>
      <c r="L324" s="66">
        <v>144.2022</v>
      </c>
    </row>
    <row r="325" spans="2:12" ht="24">
      <c r="B325" s="2">
        <v>19</v>
      </c>
      <c r="C325" s="88">
        <v>22194</v>
      </c>
      <c r="D325" s="66">
        <v>164.23</v>
      </c>
      <c r="E325" s="66">
        <v>418.456</v>
      </c>
      <c r="F325" s="11">
        <f t="shared" si="35"/>
        <v>36.154598400000005</v>
      </c>
      <c r="G325" s="11">
        <f t="shared" si="36"/>
        <v>180.87479333333332</v>
      </c>
      <c r="H325" s="11">
        <f t="shared" si="37"/>
        <v>6539.455513649664</v>
      </c>
      <c r="I325" s="179" t="s">
        <v>91</v>
      </c>
      <c r="J325" s="66">
        <v>202.27448</v>
      </c>
      <c r="K325" s="66">
        <v>196.95788</v>
      </c>
      <c r="L325" s="66">
        <v>143.39202</v>
      </c>
    </row>
    <row r="326" spans="2:12" ht="24">
      <c r="B326" s="2">
        <v>20</v>
      </c>
      <c r="C326" s="88">
        <v>22196</v>
      </c>
      <c r="D326" s="66">
        <v>165.65</v>
      </c>
      <c r="E326" s="66">
        <v>616.122</v>
      </c>
      <c r="F326" s="11">
        <f t="shared" si="35"/>
        <v>53.2329408</v>
      </c>
      <c r="G326" s="11">
        <f t="shared" si="36"/>
        <v>527.73718</v>
      </c>
      <c r="H326" s="11">
        <f t="shared" si="37"/>
        <v>28093.002060898943</v>
      </c>
      <c r="I326" s="179" t="s">
        <v>63</v>
      </c>
      <c r="J326" s="66">
        <v>542.28303</v>
      </c>
      <c r="K326" s="66">
        <v>584.04053</v>
      </c>
      <c r="L326" s="66">
        <v>456.88798</v>
      </c>
    </row>
    <row r="327" spans="2:12" ht="24">
      <c r="B327" s="2">
        <v>21</v>
      </c>
      <c r="C327" s="88">
        <v>22196</v>
      </c>
      <c r="D327" s="66">
        <v>165.18</v>
      </c>
      <c r="E327" s="66">
        <v>542.176</v>
      </c>
      <c r="F327" s="11">
        <f t="shared" si="35"/>
        <v>46.844006400000005</v>
      </c>
      <c r="G327" s="11">
        <f t="shared" si="36"/>
        <v>1232.2060166666668</v>
      </c>
      <c r="H327" s="11">
        <f t="shared" si="37"/>
        <v>57721.46653085185</v>
      </c>
      <c r="I327" s="179" t="s">
        <v>64</v>
      </c>
      <c r="J327" s="66">
        <v>1236.11356</v>
      </c>
      <c r="K327" s="66">
        <v>1238.88399</v>
      </c>
      <c r="L327" s="66">
        <v>1221.6205</v>
      </c>
    </row>
    <row r="328" spans="2:12" ht="24">
      <c r="B328" s="2">
        <v>22</v>
      </c>
      <c r="C328" s="88">
        <v>22230</v>
      </c>
      <c r="D328" s="66">
        <v>161.8</v>
      </c>
      <c r="E328" s="66">
        <v>87.521</v>
      </c>
      <c r="F328" s="11">
        <f t="shared" si="35"/>
        <v>7.5618144</v>
      </c>
      <c r="G328" s="11">
        <f t="shared" si="36"/>
        <v>11.54107</v>
      </c>
      <c r="H328" s="11">
        <f t="shared" si="37"/>
        <v>87.27142931740799</v>
      </c>
      <c r="I328" s="179" t="s">
        <v>92</v>
      </c>
      <c r="J328" s="66">
        <v>12.73117</v>
      </c>
      <c r="K328" s="66">
        <v>14.55887</v>
      </c>
      <c r="L328" s="66">
        <v>7.33317</v>
      </c>
    </row>
    <row r="329" spans="2:12" ht="24">
      <c r="B329" s="2">
        <v>23</v>
      </c>
      <c r="C329" s="88">
        <v>22240</v>
      </c>
      <c r="D329" s="66">
        <v>161.05</v>
      </c>
      <c r="E329" s="66">
        <v>23.577</v>
      </c>
      <c r="F329" s="11">
        <f t="shared" si="35"/>
        <v>2.0370528</v>
      </c>
      <c r="G329" s="11">
        <f t="shared" si="36"/>
        <v>22.8055</v>
      </c>
      <c r="H329" s="11">
        <f t="shared" si="37"/>
        <v>46.4560076304</v>
      </c>
      <c r="I329" s="179" t="s">
        <v>93</v>
      </c>
      <c r="J329" s="66">
        <v>18.05119</v>
      </c>
      <c r="K329" s="66">
        <v>31.32955</v>
      </c>
      <c r="L329" s="66">
        <v>19.03576</v>
      </c>
    </row>
    <row r="330" spans="2:12" ht="24">
      <c r="B330" s="2">
        <v>24</v>
      </c>
      <c r="C330" s="88">
        <v>22248</v>
      </c>
      <c r="D330" s="66">
        <v>160.93</v>
      </c>
      <c r="E330" s="66">
        <v>20.59</v>
      </c>
      <c r="F330" s="11">
        <f t="shared" si="35"/>
        <v>1.7789760000000001</v>
      </c>
      <c r="G330" s="11">
        <f t="shared" si="36"/>
        <v>18.487873333333333</v>
      </c>
      <c r="H330" s="11">
        <f t="shared" si="37"/>
        <v>32.88948295104</v>
      </c>
      <c r="I330" s="179" t="s">
        <v>67</v>
      </c>
      <c r="J330" s="66">
        <v>15.1564</v>
      </c>
      <c r="K330" s="66">
        <v>4.92784</v>
      </c>
      <c r="L330" s="66">
        <v>35.37938</v>
      </c>
    </row>
    <row r="331" spans="2:12" ht="24">
      <c r="B331" s="2">
        <v>25</v>
      </c>
      <c r="C331" s="88">
        <v>22257</v>
      </c>
      <c r="D331" s="66">
        <v>160.76</v>
      </c>
      <c r="E331" s="66">
        <v>10.049</v>
      </c>
      <c r="F331" s="11">
        <f t="shared" si="35"/>
        <v>0.8682336</v>
      </c>
      <c r="G331" s="11">
        <f t="shared" si="36"/>
        <v>27.111250000000002</v>
      </c>
      <c r="H331" s="11">
        <f t="shared" si="37"/>
        <v>23.538898188000005</v>
      </c>
      <c r="I331" s="179" t="s">
        <v>68</v>
      </c>
      <c r="J331" s="66">
        <v>30.3897</v>
      </c>
      <c r="K331" s="66">
        <v>23.85923</v>
      </c>
      <c r="L331" s="66">
        <v>27.08482</v>
      </c>
    </row>
    <row r="332" spans="2:12" ht="24">
      <c r="B332" s="2">
        <v>26</v>
      </c>
      <c r="C332" s="88">
        <v>43454</v>
      </c>
      <c r="D332" s="66">
        <v>160.6</v>
      </c>
      <c r="E332" s="66">
        <v>4.567</v>
      </c>
      <c r="F332" s="11">
        <f t="shared" si="35"/>
        <v>0.3945888</v>
      </c>
      <c r="G332" s="11">
        <f t="shared" si="36"/>
        <v>26.444933333333335</v>
      </c>
      <c r="H332" s="11">
        <f t="shared" si="37"/>
        <v>10.43487451008</v>
      </c>
      <c r="I332" s="179" t="s">
        <v>69</v>
      </c>
      <c r="J332" s="66">
        <v>17.90387</v>
      </c>
      <c r="K332" s="66">
        <v>32.73653</v>
      </c>
      <c r="L332" s="66">
        <v>28.6944</v>
      </c>
    </row>
    <row r="333" spans="2:12" ht="24">
      <c r="B333" s="2">
        <v>27</v>
      </c>
      <c r="C333" s="88">
        <v>22277</v>
      </c>
      <c r="D333" s="66">
        <v>160.68</v>
      </c>
      <c r="E333" s="66">
        <v>9.41</v>
      </c>
      <c r="F333" s="11">
        <f t="shared" si="35"/>
        <v>0.8130240000000001</v>
      </c>
      <c r="G333" s="11">
        <f t="shared" si="36"/>
        <v>24.80418333333333</v>
      </c>
      <c r="H333" s="11">
        <f t="shared" si="37"/>
        <v>20.1663963504</v>
      </c>
      <c r="I333" s="179" t="s">
        <v>70</v>
      </c>
      <c r="J333" s="66">
        <v>9.79822</v>
      </c>
      <c r="K333" s="66">
        <v>48.74266</v>
      </c>
      <c r="L333" s="66">
        <v>15.87167</v>
      </c>
    </row>
    <row r="334" spans="2:12" ht="24">
      <c r="B334" s="2">
        <v>28</v>
      </c>
      <c r="C334" s="88">
        <v>22288</v>
      </c>
      <c r="D334" s="66">
        <v>160.87</v>
      </c>
      <c r="E334" s="66">
        <v>15.658</v>
      </c>
      <c r="F334" s="11">
        <f t="shared" si="35"/>
        <v>1.3528512</v>
      </c>
      <c r="G334" s="11">
        <f t="shared" si="36"/>
        <v>13.287766666666665</v>
      </c>
      <c r="H334" s="11">
        <f t="shared" si="37"/>
        <v>17.976371080319996</v>
      </c>
      <c r="I334" s="179" t="s">
        <v>71</v>
      </c>
      <c r="J334" s="66">
        <v>13.13638</v>
      </c>
      <c r="K334" s="66">
        <v>16.99235</v>
      </c>
      <c r="L334" s="66">
        <v>9.73457</v>
      </c>
    </row>
    <row r="335" spans="2:12" ht="24">
      <c r="B335" s="2">
        <v>29</v>
      </c>
      <c r="C335" s="88">
        <v>22299</v>
      </c>
      <c r="D335" s="66">
        <v>160.78</v>
      </c>
      <c r="E335" s="66">
        <v>12.998</v>
      </c>
      <c r="F335" s="11">
        <f t="shared" si="35"/>
        <v>1.1230272</v>
      </c>
      <c r="G335" s="11">
        <f t="shared" si="36"/>
        <v>9.87177</v>
      </c>
      <c r="H335" s="11">
        <f t="shared" si="37"/>
        <v>11.086266222144</v>
      </c>
      <c r="I335" s="2" t="s">
        <v>72</v>
      </c>
      <c r="J335" s="66">
        <v>5.17961</v>
      </c>
      <c r="K335" s="66">
        <v>7.02779</v>
      </c>
      <c r="L335" s="66">
        <v>17.40791</v>
      </c>
    </row>
    <row r="336" spans="2:12" ht="24">
      <c r="B336" s="2">
        <v>30</v>
      </c>
      <c r="C336" s="88">
        <v>22305</v>
      </c>
      <c r="D336" s="66">
        <v>160.66</v>
      </c>
      <c r="E336" s="66">
        <v>8.793</v>
      </c>
      <c r="F336" s="11">
        <f t="shared" si="35"/>
        <v>0.7597151999999999</v>
      </c>
      <c r="G336" s="11">
        <f t="shared" si="36"/>
        <v>6.251316666666668</v>
      </c>
      <c r="H336" s="11">
        <f t="shared" si="37"/>
        <v>4.74922029168</v>
      </c>
      <c r="I336" s="2" t="s">
        <v>94</v>
      </c>
      <c r="J336" s="66">
        <v>8.34195</v>
      </c>
      <c r="K336" s="66">
        <v>2.63306</v>
      </c>
      <c r="L336" s="66">
        <v>7.77894</v>
      </c>
    </row>
    <row r="337" spans="2:12" ht="24">
      <c r="B337" s="2">
        <v>31</v>
      </c>
      <c r="C337" s="88">
        <v>22319</v>
      </c>
      <c r="D337" s="66">
        <v>160.84</v>
      </c>
      <c r="E337" s="66">
        <v>16.692</v>
      </c>
      <c r="F337" s="11">
        <f t="shared" si="35"/>
        <v>1.4421888</v>
      </c>
      <c r="G337" s="11">
        <f t="shared" si="36"/>
        <v>12.196883333333332</v>
      </c>
      <c r="H337" s="11">
        <f t="shared" si="37"/>
        <v>17.59020853824</v>
      </c>
      <c r="I337" s="2" t="s">
        <v>95</v>
      </c>
      <c r="J337" s="66">
        <v>10.89918</v>
      </c>
      <c r="K337" s="66">
        <v>18.57044</v>
      </c>
      <c r="L337" s="66">
        <v>7.12103</v>
      </c>
    </row>
    <row r="338" spans="2:12" ht="24">
      <c r="B338" s="2">
        <v>32</v>
      </c>
      <c r="C338" s="88">
        <v>22325</v>
      </c>
      <c r="D338" s="66">
        <v>160.74</v>
      </c>
      <c r="E338" s="66">
        <v>13.88</v>
      </c>
      <c r="F338" s="11">
        <f t="shared" si="35"/>
        <v>1.199232</v>
      </c>
      <c r="G338" s="11">
        <f t="shared" si="36"/>
        <v>3.7112383333333336</v>
      </c>
      <c r="H338" s="11">
        <f t="shared" si="37"/>
        <v>4.450635768960001</v>
      </c>
      <c r="I338" s="2" t="s">
        <v>96</v>
      </c>
      <c r="J338" s="66">
        <v>11.133715</v>
      </c>
      <c r="K338" s="66">
        <v>0</v>
      </c>
      <c r="L338" s="66">
        <v>0</v>
      </c>
    </row>
    <row r="339" spans="2:12" ht="24">
      <c r="B339" s="2">
        <v>33</v>
      </c>
      <c r="C339" s="88">
        <v>22333</v>
      </c>
      <c r="D339" s="66">
        <v>160.69</v>
      </c>
      <c r="E339" s="66">
        <v>11.64</v>
      </c>
      <c r="F339" s="11">
        <f t="shared" si="35"/>
        <v>1.0056960000000001</v>
      </c>
      <c r="G339" s="11">
        <f t="shared" si="36"/>
        <v>8.690636666666666</v>
      </c>
      <c r="H339" s="11">
        <f t="shared" si="37"/>
        <v>8.740138533120001</v>
      </c>
      <c r="I339" s="2" t="s">
        <v>103</v>
      </c>
      <c r="J339" s="66">
        <v>1.75033</v>
      </c>
      <c r="K339" s="66">
        <v>13.18025</v>
      </c>
      <c r="L339" s="66">
        <v>11.14133</v>
      </c>
    </row>
    <row r="340" spans="2:12" ht="24">
      <c r="B340" s="2">
        <v>34</v>
      </c>
      <c r="C340" s="88">
        <v>22348</v>
      </c>
      <c r="D340" s="66">
        <v>160.64</v>
      </c>
      <c r="E340" s="66">
        <v>9.085</v>
      </c>
      <c r="F340" s="11">
        <f t="shared" si="35"/>
        <v>0.7849440000000001</v>
      </c>
      <c r="G340" s="11">
        <f>+AVERAGE(J340:L340)</f>
        <v>8.199943333333332</v>
      </c>
      <c r="H340" s="11">
        <f t="shared" si="37"/>
        <v>6.43649631984</v>
      </c>
      <c r="I340" s="2" t="s">
        <v>104</v>
      </c>
      <c r="J340" s="66">
        <v>9.03282</v>
      </c>
      <c r="K340" s="66">
        <v>14.51416</v>
      </c>
      <c r="L340" s="66">
        <v>1.05285</v>
      </c>
    </row>
    <row r="341" spans="2:12" ht="24">
      <c r="B341" s="2">
        <v>35</v>
      </c>
      <c r="C341" s="88">
        <v>22355</v>
      </c>
      <c r="D341" s="66">
        <v>160.89</v>
      </c>
      <c r="E341" s="66">
        <v>15.785</v>
      </c>
      <c r="F341" s="11">
        <f t="shared" si="35"/>
        <v>1.3638240000000001</v>
      </c>
      <c r="G341" s="11">
        <f>+AVERAGE(J341:L341)</f>
        <v>4.384836666666667</v>
      </c>
      <c r="H341" s="11">
        <f t="shared" si="37"/>
        <v>5.980145482080001</v>
      </c>
      <c r="I341" s="2" t="s">
        <v>105</v>
      </c>
      <c r="J341" s="66">
        <v>0.2743</v>
      </c>
      <c r="K341" s="66">
        <v>12.88021</v>
      </c>
      <c r="L341" s="66">
        <v>0</v>
      </c>
    </row>
    <row r="342" spans="2:19" ht="24.75" thickBot="1">
      <c r="B342" s="227">
        <v>36</v>
      </c>
      <c r="C342" s="228">
        <v>22361</v>
      </c>
      <c r="D342" s="229">
        <v>160.86</v>
      </c>
      <c r="E342" s="229">
        <v>16.532</v>
      </c>
      <c r="F342" s="229">
        <f t="shared" si="35"/>
        <v>1.4283648</v>
      </c>
      <c r="G342" s="229">
        <f>+AVERAGE(J342:L342)</f>
        <v>7.618416666666666</v>
      </c>
      <c r="H342" s="229">
        <f t="shared" si="37"/>
        <v>10.881878198399999</v>
      </c>
      <c r="I342" s="227" t="s">
        <v>106</v>
      </c>
      <c r="J342" s="229">
        <v>9.66495</v>
      </c>
      <c r="K342" s="229">
        <v>5.11341</v>
      </c>
      <c r="L342" s="229">
        <v>8.07689</v>
      </c>
      <c r="M342" s="230"/>
      <c r="N342" s="230"/>
      <c r="O342" s="230"/>
      <c r="P342" s="230"/>
      <c r="Q342" s="230"/>
      <c r="R342" s="230"/>
      <c r="S342" s="230"/>
    </row>
    <row r="343" spans="2:9" ht="24">
      <c r="B343" s="2">
        <v>1</v>
      </c>
      <c r="C343" s="88">
        <v>22376</v>
      </c>
      <c r="D343" s="66">
        <v>161.38</v>
      </c>
      <c r="E343" s="66">
        <v>43.72</v>
      </c>
      <c r="F343" s="11">
        <f t="shared" si="35"/>
        <v>3.7774080000000003</v>
      </c>
      <c r="G343" s="11"/>
      <c r="H343" s="11"/>
      <c r="I343" s="179" t="s">
        <v>73</v>
      </c>
    </row>
    <row r="344" spans="2:9" ht="24">
      <c r="B344" s="2">
        <v>2</v>
      </c>
      <c r="C344" s="88">
        <v>22394</v>
      </c>
      <c r="D344" s="66">
        <v>161.23</v>
      </c>
      <c r="E344" s="66">
        <v>34.068</v>
      </c>
      <c r="F344" s="11">
        <f t="shared" si="35"/>
        <v>2.9434752</v>
      </c>
      <c r="G344" s="11"/>
      <c r="H344" s="11"/>
      <c r="I344" s="179" t="s">
        <v>74</v>
      </c>
    </row>
    <row r="345" spans="2:9" ht="24">
      <c r="B345" s="2">
        <v>3</v>
      </c>
      <c r="F345" s="11"/>
      <c r="G345" s="11"/>
      <c r="H345" s="11"/>
      <c r="I345" s="179" t="s">
        <v>75</v>
      </c>
    </row>
    <row r="346" spans="2:9" ht="24">
      <c r="B346" s="2">
        <v>4</v>
      </c>
      <c r="F346" s="11"/>
      <c r="G346" s="11"/>
      <c r="H346" s="9"/>
      <c r="I346" s="179" t="s">
        <v>76</v>
      </c>
    </row>
    <row r="347" spans="2:9" ht="24">
      <c r="B347" s="2">
        <v>5</v>
      </c>
      <c r="F347" s="11"/>
      <c r="G347" s="11"/>
      <c r="H347" s="9"/>
      <c r="I347" s="179" t="s">
        <v>77</v>
      </c>
    </row>
    <row r="348" spans="2:9" ht="24">
      <c r="B348" s="2">
        <v>6</v>
      </c>
      <c r="F348" s="11"/>
      <c r="G348" s="11"/>
      <c r="H348" s="9"/>
      <c r="I348" s="179" t="s">
        <v>78</v>
      </c>
    </row>
    <row r="349" spans="2:9" ht="24">
      <c r="B349" s="2">
        <v>7</v>
      </c>
      <c r="F349" s="11"/>
      <c r="G349" s="11"/>
      <c r="H349" s="9"/>
      <c r="I349" s="179" t="s">
        <v>79</v>
      </c>
    </row>
    <row r="350" spans="2:9" ht="24">
      <c r="B350" s="2">
        <v>8</v>
      </c>
      <c r="F350" s="11"/>
      <c r="G350" s="11"/>
      <c r="H350" s="9"/>
      <c r="I350" s="179" t="s">
        <v>80</v>
      </c>
    </row>
    <row r="351" spans="2:9" ht="24">
      <c r="B351" s="2">
        <v>9</v>
      </c>
      <c r="F351" s="11"/>
      <c r="G351" s="11"/>
      <c r="H351" s="9"/>
      <c r="I351" s="179" t="s">
        <v>81</v>
      </c>
    </row>
    <row r="352" spans="2:9" ht="24">
      <c r="B352" s="2">
        <v>10</v>
      </c>
      <c r="F352" s="11"/>
      <c r="G352" s="11"/>
      <c r="H352" s="9"/>
      <c r="I352" s="179" t="s">
        <v>82</v>
      </c>
    </row>
    <row r="353" spans="2:9" ht="24">
      <c r="B353" s="2">
        <v>11</v>
      </c>
      <c r="F353" s="11"/>
      <c r="G353" s="11"/>
      <c r="H353" s="9"/>
      <c r="I353" s="179" t="s">
        <v>83</v>
      </c>
    </row>
    <row r="354" spans="2:9" ht="24">
      <c r="B354" s="2">
        <v>12</v>
      </c>
      <c r="F354" s="11"/>
      <c r="G354" s="11"/>
      <c r="H354" s="9"/>
      <c r="I354" s="179" t="s">
        <v>84</v>
      </c>
    </row>
    <row r="355" spans="2:9" ht="24">
      <c r="B355" s="2">
        <v>13</v>
      </c>
      <c r="F355" s="11"/>
      <c r="G355" s="11"/>
      <c r="H355" s="9"/>
      <c r="I355" s="179" t="s">
        <v>85</v>
      </c>
    </row>
    <row r="356" spans="2:9" ht="24">
      <c r="B356" s="2">
        <v>14</v>
      </c>
      <c r="F356" s="11"/>
      <c r="G356" s="11"/>
      <c r="H356" s="9"/>
      <c r="I356" s="179" t="s">
        <v>86</v>
      </c>
    </row>
    <row r="357" spans="2:9" ht="24">
      <c r="B357" s="2">
        <v>15</v>
      </c>
      <c r="F357" s="11"/>
      <c r="G357" s="11"/>
      <c r="H357" s="9"/>
      <c r="I357" s="179" t="s">
        <v>87</v>
      </c>
    </row>
    <row r="358" spans="2:9" ht="24">
      <c r="B358" s="2">
        <v>16</v>
      </c>
      <c r="F358" s="11"/>
      <c r="G358" s="11"/>
      <c r="H358" s="9"/>
      <c r="I358" s="179" t="s">
        <v>88</v>
      </c>
    </row>
    <row r="359" spans="2:9" ht="24">
      <c r="B359" s="2">
        <v>17</v>
      </c>
      <c r="F359" s="11"/>
      <c r="G359" s="11"/>
      <c r="H359" s="9"/>
      <c r="I359" s="179" t="s">
        <v>89</v>
      </c>
    </row>
    <row r="360" spans="2:9" ht="24">
      <c r="B360" s="2">
        <v>18</v>
      </c>
      <c r="F360" s="11"/>
      <c r="G360" s="11"/>
      <c r="H360" s="9"/>
      <c r="I360" s="179" t="s">
        <v>90</v>
      </c>
    </row>
    <row r="361" spans="2:9" ht="24">
      <c r="B361" s="2">
        <v>19</v>
      </c>
      <c r="F361" s="11"/>
      <c r="G361" s="11"/>
      <c r="H361" s="9"/>
      <c r="I361" s="179" t="s">
        <v>91</v>
      </c>
    </row>
    <row r="362" spans="2:9" ht="24">
      <c r="B362" s="2">
        <v>20</v>
      </c>
      <c r="F362" s="11"/>
      <c r="G362" s="11"/>
      <c r="H362" s="9"/>
      <c r="I362" s="179" t="s">
        <v>63</v>
      </c>
    </row>
    <row r="363" spans="2:9" ht="24">
      <c r="B363" s="2">
        <v>21</v>
      </c>
      <c r="F363" s="11"/>
      <c r="G363" s="11"/>
      <c r="H363" s="9"/>
      <c r="I363" s="179" t="s">
        <v>64</v>
      </c>
    </row>
    <row r="364" spans="2:9" ht="24">
      <c r="B364" s="2">
        <v>22</v>
      </c>
      <c r="F364" s="11"/>
      <c r="G364" s="11"/>
      <c r="H364" s="9"/>
      <c r="I364" s="179" t="s">
        <v>92</v>
      </c>
    </row>
    <row r="365" spans="2:9" ht="24">
      <c r="B365" s="2">
        <v>23</v>
      </c>
      <c r="F365" s="11"/>
      <c r="G365" s="11"/>
      <c r="H365" s="9"/>
      <c r="I365" s="179" t="s">
        <v>93</v>
      </c>
    </row>
    <row r="366" spans="2:9" ht="24">
      <c r="B366" s="2">
        <v>24</v>
      </c>
      <c r="F366" s="11"/>
      <c r="G366" s="11"/>
      <c r="H366" s="9"/>
      <c r="I366" s="179" t="s">
        <v>67</v>
      </c>
    </row>
    <row r="367" spans="2:9" ht="24">
      <c r="B367" s="2">
        <v>25</v>
      </c>
      <c r="F367" s="11"/>
      <c r="G367" s="11"/>
      <c r="H367" s="9"/>
      <c r="I367" s="179" t="s">
        <v>68</v>
      </c>
    </row>
    <row r="368" spans="2:9" ht="24">
      <c r="B368" s="2">
        <v>26</v>
      </c>
      <c r="F368" s="11"/>
      <c r="G368" s="11"/>
      <c r="H368" s="9"/>
      <c r="I368" s="179" t="s">
        <v>69</v>
      </c>
    </row>
    <row r="369" spans="2:9" ht="24">
      <c r="B369" s="2">
        <v>27</v>
      </c>
      <c r="F369" s="11"/>
      <c r="G369" s="11"/>
      <c r="H369" s="9"/>
      <c r="I369" s="179" t="s">
        <v>70</v>
      </c>
    </row>
    <row r="370" spans="2:9" ht="24">
      <c r="B370" s="2">
        <v>28</v>
      </c>
      <c r="F370" s="11"/>
      <c r="G370" s="11"/>
      <c r="H370" s="9"/>
      <c r="I370" s="179" t="s">
        <v>71</v>
      </c>
    </row>
    <row r="371" spans="2:9" ht="24">
      <c r="B371" s="2">
        <v>29</v>
      </c>
      <c r="F371" s="11"/>
      <c r="G371" s="11"/>
      <c r="H371" s="9"/>
      <c r="I371" s="2" t="s">
        <v>72</v>
      </c>
    </row>
    <row r="372" spans="2:9" ht="24">
      <c r="B372" s="2">
        <v>30</v>
      </c>
      <c r="F372" s="11"/>
      <c r="G372" s="11"/>
      <c r="H372" s="9"/>
      <c r="I372" s="2" t="s">
        <v>94</v>
      </c>
    </row>
    <row r="373" spans="2:9" ht="24">
      <c r="B373" s="2">
        <v>31</v>
      </c>
      <c r="F373" s="11"/>
      <c r="G373" s="11"/>
      <c r="H373" s="9"/>
      <c r="I373" s="2" t="s">
        <v>95</v>
      </c>
    </row>
    <row r="374" spans="2:9" ht="24">
      <c r="B374" s="2">
        <v>32</v>
      </c>
      <c r="F374" s="11"/>
      <c r="G374" s="11"/>
      <c r="H374" s="9"/>
      <c r="I374" s="2" t="s">
        <v>96</v>
      </c>
    </row>
    <row r="375" spans="2:9" ht="24">
      <c r="B375" s="2">
        <v>33</v>
      </c>
      <c r="F375" s="11"/>
      <c r="G375" s="11"/>
      <c r="H375" s="9"/>
      <c r="I375" s="2" t="s">
        <v>103</v>
      </c>
    </row>
    <row r="376" spans="2:9" ht="24">
      <c r="B376" s="2">
        <v>34</v>
      </c>
      <c r="F376" s="11"/>
      <c r="G376" s="11"/>
      <c r="H376" s="9"/>
      <c r="I376" s="2" t="s">
        <v>104</v>
      </c>
    </row>
    <row r="377" spans="2:9" ht="24">
      <c r="B377" s="2">
        <v>35</v>
      </c>
      <c r="F377" s="11"/>
      <c r="G377" s="11"/>
      <c r="H377" s="9"/>
      <c r="I377" s="2" t="s">
        <v>105</v>
      </c>
    </row>
    <row r="378" spans="2:9" ht="24.75" thickBot="1">
      <c r="B378" s="227">
        <v>36</v>
      </c>
      <c r="F378" s="11"/>
      <c r="G378" s="11"/>
      <c r="H378" s="9"/>
      <c r="I378" s="227" t="s">
        <v>106</v>
      </c>
    </row>
    <row r="379" spans="6:8" ht="24">
      <c r="F379" s="11"/>
      <c r="G379" s="11"/>
      <c r="H379" s="9"/>
    </row>
    <row r="380" spans="6:8" ht="24">
      <c r="F380" s="11"/>
      <c r="G380" s="11"/>
      <c r="H380" s="9"/>
    </row>
    <row r="381" spans="6:8" ht="24">
      <c r="F381" s="11"/>
      <c r="G381" s="11"/>
      <c r="H381" s="9"/>
    </row>
    <row r="382" spans="6:8" ht="24">
      <c r="F382" s="11"/>
      <c r="G382" s="11"/>
      <c r="H382" s="9"/>
    </row>
    <row r="383" spans="6:8" ht="24">
      <c r="F383" s="11"/>
      <c r="G383" s="11"/>
      <c r="H383" s="9"/>
    </row>
    <row r="384" spans="6:8" ht="24">
      <c r="F384" s="11"/>
      <c r="G384" s="11"/>
      <c r="H384" s="9"/>
    </row>
    <row r="385" spans="6:8" ht="24">
      <c r="F385" s="11"/>
      <c r="G385" s="11"/>
      <c r="H385" s="9"/>
    </row>
    <row r="386" spans="6:8" ht="24">
      <c r="F386" s="11"/>
      <c r="G386" s="11"/>
      <c r="H386" s="9"/>
    </row>
    <row r="387" spans="6:8" ht="24">
      <c r="F387" s="11"/>
      <c r="G387" s="11"/>
      <c r="H387" s="9"/>
    </row>
    <row r="388" spans="6:8" ht="24">
      <c r="F388" s="11"/>
      <c r="G388" s="11"/>
      <c r="H388" s="9"/>
    </row>
    <row r="389" spans="6:8" ht="24">
      <c r="F389" s="11"/>
      <c r="G389" s="11"/>
      <c r="H389" s="9"/>
    </row>
    <row r="390" spans="6:8" ht="24">
      <c r="F390" s="11"/>
      <c r="G390" s="11"/>
      <c r="H390" s="9"/>
    </row>
    <row r="391" spans="6:8" ht="24">
      <c r="F391" s="11"/>
      <c r="G391" s="11"/>
      <c r="H391" s="9"/>
    </row>
    <row r="392" spans="6:8" ht="24">
      <c r="F392" s="11"/>
      <c r="G392" s="11"/>
      <c r="H392" s="9"/>
    </row>
    <row r="393" spans="6:8" ht="24">
      <c r="F393" s="11"/>
      <c r="G393" s="11"/>
      <c r="H393" s="9"/>
    </row>
    <row r="394" spans="6:8" ht="24">
      <c r="F394" s="11"/>
      <c r="G394" s="11"/>
      <c r="H394" s="9"/>
    </row>
    <row r="395" spans="6:8" ht="24">
      <c r="F395" s="11"/>
      <c r="G395" s="11"/>
      <c r="H395" s="9"/>
    </row>
    <row r="396" spans="6:8" ht="24">
      <c r="F396" s="11"/>
      <c r="G396" s="11"/>
      <c r="H396" s="9"/>
    </row>
    <row r="397" spans="6:8" ht="24">
      <c r="F397" s="11"/>
      <c r="G397" s="11"/>
      <c r="H397" s="9"/>
    </row>
    <row r="398" spans="6:8" ht="24">
      <c r="F398" s="11"/>
      <c r="G398" s="11"/>
      <c r="H398" s="9"/>
    </row>
    <row r="399" spans="6:8" ht="24">
      <c r="F399" s="11"/>
      <c r="G399" s="11"/>
      <c r="H399" s="9"/>
    </row>
    <row r="400" spans="6:8" ht="24">
      <c r="F400" s="11"/>
      <c r="G400" s="11"/>
      <c r="H400" s="9"/>
    </row>
    <row r="401" spans="6:8" ht="24">
      <c r="F401" s="11"/>
      <c r="G401" s="11"/>
      <c r="H401" s="9"/>
    </row>
    <row r="402" spans="6:8" ht="24">
      <c r="F402" s="11"/>
      <c r="G402" s="11"/>
      <c r="H402" s="9"/>
    </row>
    <row r="403" spans="6:8" ht="24">
      <c r="F403" s="11"/>
      <c r="G403" s="11"/>
      <c r="H403" s="9"/>
    </row>
    <row r="404" spans="6:8" ht="24">
      <c r="F404" s="11"/>
      <c r="G404" s="11"/>
      <c r="H404" s="9"/>
    </row>
  </sheetData>
  <sheetProtection/>
  <mergeCells count="2">
    <mergeCell ref="R8:S8"/>
    <mergeCell ref="C2:J2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37">
      <selection activeCell="Q43" sqref="Q43"/>
    </sheetView>
  </sheetViews>
  <sheetFormatPr defaultColWidth="7.10546875" defaultRowHeight="19.5"/>
  <cols>
    <col min="1" max="1" width="7.4453125" style="42" customWidth="1"/>
    <col min="2" max="2" width="8.3359375" style="42" bestFit="1" customWidth="1"/>
    <col min="3" max="3" width="5.99609375" style="42" customWidth="1"/>
    <col min="4" max="4" width="8.4453125" style="42" bestFit="1" customWidth="1"/>
    <col min="5" max="5" width="8.99609375" style="42" bestFit="1" customWidth="1"/>
    <col min="6" max="6" width="7.3359375" style="42" bestFit="1" customWidth="1"/>
    <col min="7" max="7" width="8.3359375" style="42" bestFit="1" customWidth="1"/>
    <col min="8" max="8" width="2.4453125" style="42" customWidth="1"/>
    <col min="9" max="9" width="7.6640625" style="42" bestFit="1" customWidth="1"/>
    <col min="10" max="12" width="6.5546875" style="42" bestFit="1" customWidth="1"/>
    <col min="13" max="16384" width="7.10546875" style="42" customWidth="1"/>
  </cols>
  <sheetData>
    <row r="1" spans="1:12" s="18" customFormat="1" ht="21" customHeight="1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2" s="18" customFormat="1" ht="21" customHeight="1">
      <c r="A2" s="259" t="s">
        <v>147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</row>
    <row r="3" spans="1:12" s="18" customFormat="1" ht="21" customHeight="1">
      <c r="A3" s="262" t="s">
        <v>145</v>
      </c>
      <c r="B3" s="262"/>
      <c r="C3" s="262"/>
      <c r="D3" s="263" t="s">
        <v>140</v>
      </c>
      <c r="E3" s="263"/>
      <c r="F3" s="263"/>
      <c r="G3" s="264" t="s">
        <v>24</v>
      </c>
      <c r="H3" s="264"/>
      <c r="I3" s="264"/>
      <c r="J3" s="274" t="s">
        <v>144</v>
      </c>
      <c r="K3" s="274"/>
      <c r="L3" s="274"/>
    </row>
    <row r="4" spans="1:12" s="18" customFormat="1" ht="21" customHeight="1">
      <c r="A4" s="268" t="s">
        <v>42</v>
      </c>
      <c r="B4" s="268"/>
      <c r="C4" s="268"/>
      <c r="D4" s="269" t="s">
        <v>43</v>
      </c>
      <c r="E4" s="270"/>
      <c r="F4" s="270"/>
      <c r="G4" s="264" t="s">
        <v>141</v>
      </c>
      <c r="H4" s="264"/>
      <c r="I4" s="264"/>
      <c r="J4" s="274" t="s">
        <v>25</v>
      </c>
      <c r="K4" s="274"/>
      <c r="L4" s="274"/>
    </row>
    <row r="5" spans="1:12" s="18" customFormat="1" ht="45" customHeight="1">
      <c r="A5" s="265" t="s">
        <v>4</v>
      </c>
      <c r="B5" s="19" t="s">
        <v>5</v>
      </c>
      <c r="C5" s="266" t="s">
        <v>6</v>
      </c>
      <c r="D5" s="266"/>
      <c r="E5" s="20" t="s">
        <v>7</v>
      </c>
      <c r="F5" s="21" t="s">
        <v>8</v>
      </c>
      <c r="G5" s="275" t="s">
        <v>26</v>
      </c>
      <c r="H5" s="267" t="s">
        <v>27</v>
      </c>
      <c r="I5" s="271" t="s">
        <v>28</v>
      </c>
      <c r="J5" s="273" t="s">
        <v>29</v>
      </c>
      <c r="K5" s="273"/>
      <c r="L5" s="273"/>
    </row>
    <row r="6" spans="1:12" s="18" customFormat="1" ht="42" customHeight="1">
      <c r="A6" s="265"/>
      <c r="B6" s="22" t="s">
        <v>30</v>
      </c>
      <c r="C6" s="23" t="s">
        <v>11</v>
      </c>
      <c r="D6" s="24" t="s">
        <v>12</v>
      </c>
      <c r="E6" s="25" t="s">
        <v>13</v>
      </c>
      <c r="F6" s="26" t="s">
        <v>14</v>
      </c>
      <c r="G6" s="276"/>
      <c r="H6" s="267"/>
      <c r="I6" s="272"/>
      <c r="J6" s="27" t="s">
        <v>31</v>
      </c>
      <c r="K6" s="28" t="s">
        <v>32</v>
      </c>
      <c r="L6" s="29" t="s">
        <v>33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34</v>
      </c>
      <c r="F7" s="35" t="s">
        <v>35</v>
      </c>
      <c r="G7" s="30" t="s">
        <v>21</v>
      </c>
      <c r="H7" s="30" t="s">
        <v>36</v>
      </c>
      <c r="I7" s="36" t="s">
        <v>15</v>
      </c>
      <c r="J7" s="37" t="s">
        <v>37</v>
      </c>
      <c r="K7" s="38" t="s">
        <v>38</v>
      </c>
      <c r="L7" s="39" t="s">
        <v>39</v>
      </c>
    </row>
    <row r="8" spans="1:12" s="40" customFormat="1" ht="16.5" customHeight="1">
      <c r="A8" s="223">
        <v>22010</v>
      </c>
      <c r="B8" s="224">
        <v>160.63</v>
      </c>
      <c r="C8" s="224">
        <v>9.77</v>
      </c>
      <c r="D8" s="173">
        <f>C8*0.0864</f>
        <v>0.844128</v>
      </c>
      <c r="E8" s="173">
        <f>SUM(J8:L8)/3</f>
        <v>8.75239</v>
      </c>
      <c r="F8" s="173">
        <f>+D8*E8</f>
        <v>7.38813746592</v>
      </c>
      <c r="G8" s="233" t="s">
        <v>73</v>
      </c>
      <c r="H8" s="174">
        <v>1</v>
      </c>
      <c r="I8" s="223">
        <v>22010</v>
      </c>
      <c r="J8" s="224">
        <v>21.65181</v>
      </c>
      <c r="K8" s="224">
        <v>4.60536</v>
      </c>
      <c r="L8" s="224">
        <v>0</v>
      </c>
    </row>
    <row r="9" spans="1:12" s="40" customFormat="1" ht="16.5" customHeight="1">
      <c r="A9" s="225">
        <v>22027</v>
      </c>
      <c r="B9" s="226">
        <v>160.95</v>
      </c>
      <c r="C9" s="226">
        <v>18.937</v>
      </c>
      <c r="D9" s="175">
        <f aca="true" t="shared" si="0" ref="D9:D30">C9*0.0864</f>
        <v>1.6361568000000002</v>
      </c>
      <c r="E9" s="175">
        <f>SUM(J9:L9)/3</f>
        <v>26.592240000000004</v>
      </c>
      <c r="F9" s="175">
        <f>+D9*E9</f>
        <v>43.50907430323201</v>
      </c>
      <c r="G9" s="234" t="s">
        <v>74</v>
      </c>
      <c r="H9" s="176">
        <f>+H8+1</f>
        <v>2</v>
      </c>
      <c r="I9" s="225">
        <v>22027</v>
      </c>
      <c r="J9" s="226">
        <v>23.46893</v>
      </c>
      <c r="K9" s="226">
        <v>41.44369</v>
      </c>
      <c r="L9" s="226">
        <v>14.8641</v>
      </c>
    </row>
    <row r="10" spans="1:13" s="40" customFormat="1" ht="16.5" customHeight="1">
      <c r="A10" s="225">
        <v>22043</v>
      </c>
      <c r="B10" s="226">
        <v>160.75</v>
      </c>
      <c r="C10" s="226">
        <v>6.77</v>
      </c>
      <c r="D10" s="175">
        <f t="shared" si="0"/>
        <v>0.584928</v>
      </c>
      <c r="E10" s="175">
        <f>SUM(J10:L10)/3</f>
        <v>58.51374333333334</v>
      </c>
      <c r="F10" s="175">
        <f>+D10*E10</f>
        <v>34.22632686048</v>
      </c>
      <c r="G10" s="234" t="s">
        <v>75</v>
      </c>
      <c r="H10" s="176">
        <f>+H9+1</f>
        <v>3</v>
      </c>
      <c r="I10" s="225">
        <v>22043</v>
      </c>
      <c r="J10" s="226">
        <v>55.68866</v>
      </c>
      <c r="K10" s="226">
        <v>56.13345</v>
      </c>
      <c r="L10" s="226">
        <v>63.71912</v>
      </c>
      <c r="M10" s="41"/>
    </row>
    <row r="11" spans="1:13" s="40" customFormat="1" ht="16.5" customHeight="1">
      <c r="A11" s="225">
        <v>22054</v>
      </c>
      <c r="B11" s="226">
        <v>160.65</v>
      </c>
      <c r="C11" s="226">
        <v>70.6</v>
      </c>
      <c r="D11" s="175">
        <f t="shared" si="0"/>
        <v>6.0998399999999995</v>
      </c>
      <c r="E11" s="175">
        <f aca="true" t="shared" si="1" ref="E11:E17">SUM(J11:L11)/3</f>
        <v>147.97685333333334</v>
      </c>
      <c r="F11" s="175">
        <f aca="true" t="shared" si="2" ref="F11:F17">+D11*E11</f>
        <v>902.6351290368</v>
      </c>
      <c r="G11" s="234" t="s">
        <v>76</v>
      </c>
      <c r="H11" s="176">
        <f aca="true" t="shared" si="3" ref="H11:H17">+H10+1</f>
        <v>4</v>
      </c>
      <c r="I11" s="225">
        <v>22054</v>
      </c>
      <c r="J11" s="226">
        <v>153.14884</v>
      </c>
      <c r="K11" s="226">
        <v>151.1132</v>
      </c>
      <c r="L11" s="226">
        <v>139.66852</v>
      </c>
      <c r="M11" s="41"/>
    </row>
    <row r="12" spans="1:13" s="40" customFormat="1" ht="16.5" customHeight="1">
      <c r="A12" s="225">
        <v>22062</v>
      </c>
      <c r="B12" s="226">
        <v>161.09</v>
      </c>
      <c r="C12" s="226">
        <v>24.518</v>
      </c>
      <c r="D12" s="175">
        <f t="shared" si="0"/>
        <v>2.1183552000000003</v>
      </c>
      <c r="E12" s="175">
        <f t="shared" si="1"/>
        <v>68.24829</v>
      </c>
      <c r="F12" s="175">
        <f t="shared" si="2"/>
        <v>144.574120012608</v>
      </c>
      <c r="G12" s="234" t="s">
        <v>77</v>
      </c>
      <c r="H12" s="176">
        <f t="shared" si="3"/>
        <v>5</v>
      </c>
      <c r="I12" s="225">
        <v>22062</v>
      </c>
      <c r="J12" s="226">
        <v>68.08852</v>
      </c>
      <c r="K12" s="226">
        <v>70.98349</v>
      </c>
      <c r="L12" s="226">
        <v>65.67286</v>
      </c>
      <c r="M12" s="41"/>
    </row>
    <row r="13" spans="1:13" s="40" customFormat="1" ht="16.5" customHeight="1">
      <c r="A13" s="225">
        <v>22089</v>
      </c>
      <c r="B13" s="226">
        <v>161.02</v>
      </c>
      <c r="C13" s="226">
        <v>19.805</v>
      </c>
      <c r="D13" s="175">
        <f t="shared" si="0"/>
        <v>1.711152</v>
      </c>
      <c r="E13" s="175">
        <f t="shared" si="1"/>
        <v>44.92564000000001</v>
      </c>
      <c r="F13" s="175">
        <f t="shared" si="2"/>
        <v>76.87459873728001</v>
      </c>
      <c r="G13" s="234" t="s">
        <v>78</v>
      </c>
      <c r="H13" s="176">
        <f t="shared" si="3"/>
        <v>6</v>
      </c>
      <c r="I13" s="225">
        <v>22089</v>
      </c>
      <c r="J13" s="226">
        <v>45.30991</v>
      </c>
      <c r="K13" s="226">
        <v>41.55444</v>
      </c>
      <c r="L13" s="226">
        <v>47.91257</v>
      </c>
      <c r="M13" s="41"/>
    </row>
    <row r="14" spans="1:13" s="40" customFormat="1" ht="16.5" customHeight="1">
      <c r="A14" s="225">
        <v>22094</v>
      </c>
      <c r="B14" s="226">
        <v>160.87</v>
      </c>
      <c r="C14" s="226">
        <v>12.596</v>
      </c>
      <c r="D14" s="175">
        <f t="shared" si="0"/>
        <v>1.0882944</v>
      </c>
      <c r="E14" s="175">
        <f t="shared" si="1"/>
        <v>23.231589999999997</v>
      </c>
      <c r="F14" s="175">
        <f t="shared" si="2"/>
        <v>25.282809300095998</v>
      </c>
      <c r="G14" s="234" t="s">
        <v>79</v>
      </c>
      <c r="H14" s="176">
        <f t="shared" si="3"/>
        <v>7</v>
      </c>
      <c r="I14" s="225">
        <v>22094</v>
      </c>
      <c r="J14" s="226">
        <v>37.56348</v>
      </c>
      <c r="K14" s="226">
        <v>23.09839</v>
      </c>
      <c r="L14" s="226">
        <v>9.0329</v>
      </c>
      <c r="M14" s="41"/>
    </row>
    <row r="15" spans="1:13" s="40" customFormat="1" ht="16.5" customHeight="1">
      <c r="A15" s="225">
        <v>22110</v>
      </c>
      <c r="B15" s="226">
        <v>161.42</v>
      </c>
      <c r="C15" s="226">
        <v>48.89</v>
      </c>
      <c r="D15" s="175">
        <f t="shared" si="0"/>
        <v>4.224096</v>
      </c>
      <c r="E15" s="175">
        <f t="shared" si="1"/>
        <v>49.878066666666676</v>
      </c>
      <c r="F15" s="175">
        <f t="shared" si="2"/>
        <v>210.68974189440004</v>
      </c>
      <c r="G15" s="234" t="s">
        <v>80</v>
      </c>
      <c r="H15" s="176">
        <f t="shared" si="3"/>
        <v>8</v>
      </c>
      <c r="I15" s="225">
        <v>22110</v>
      </c>
      <c r="J15" s="226">
        <v>51.91682</v>
      </c>
      <c r="K15" s="226">
        <v>51.24278</v>
      </c>
      <c r="L15" s="226">
        <v>46.4746</v>
      </c>
      <c r="M15" s="41"/>
    </row>
    <row r="16" spans="1:13" s="40" customFormat="1" ht="16.5" customHeight="1">
      <c r="A16" s="225">
        <v>22117</v>
      </c>
      <c r="B16" s="226">
        <v>162.25</v>
      </c>
      <c r="C16" s="226">
        <v>130.449</v>
      </c>
      <c r="D16" s="175">
        <f t="shared" si="0"/>
        <v>11.270793600000001</v>
      </c>
      <c r="E16" s="175">
        <f t="shared" si="1"/>
        <v>135.3999</v>
      </c>
      <c r="F16" s="175">
        <f t="shared" si="2"/>
        <v>1526.0643263606403</v>
      </c>
      <c r="G16" s="234" t="s">
        <v>81</v>
      </c>
      <c r="H16" s="176">
        <f t="shared" si="3"/>
        <v>9</v>
      </c>
      <c r="I16" s="225">
        <v>22117</v>
      </c>
      <c r="J16" s="226">
        <v>136.31798</v>
      </c>
      <c r="K16" s="226">
        <v>132.13029</v>
      </c>
      <c r="L16" s="226">
        <v>137.75143</v>
      </c>
      <c r="M16" s="41"/>
    </row>
    <row r="17" spans="1:13" s="40" customFormat="1" ht="16.5" customHeight="1">
      <c r="A17" s="225">
        <v>22122</v>
      </c>
      <c r="B17" s="226">
        <v>163.08</v>
      </c>
      <c r="C17" s="226">
        <v>199.539</v>
      </c>
      <c r="D17" s="175">
        <f t="shared" si="0"/>
        <v>17.2401696</v>
      </c>
      <c r="E17" s="175">
        <f t="shared" si="1"/>
        <v>123.89992666666667</v>
      </c>
      <c r="F17" s="175">
        <f t="shared" si="2"/>
        <v>2136.055749160896</v>
      </c>
      <c r="G17" s="234" t="s">
        <v>82</v>
      </c>
      <c r="H17" s="176">
        <f t="shared" si="3"/>
        <v>10</v>
      </c>
      <c r="I17" s="225">
        <v>22122</v>
      </c>
      <c r="J17" s="226">
        <v>130.95318</v>
      </c>
      <c r="K17" s="226">
        <v>123.79397</v>
      </c>
      <c r="L17" s="226">
        <v>116.95263</v>
      </c>
      <c r="M17" s="41"/>
    </row>
    <row r="18" spans="1:13" s="40" customFormat="1" ht="16.5" customHeight="1">
      <c r="A18" s="225">
        <v>22149</v>
      </c>
      <c r="B18" s="226">
        <v>163.05</v>
      </c>
      <c r="C18" s="226">
        <v>216.718</v>
      </c>
      <c r="D18" s="175">
        <f t="shared" si="0"/>
        <v>18.7244352</v>
      </c>
      <c r="E18" s="175">
        <f aca="true" t="shared" si="4" ref="E18:E30">SUM(J18:L18)/3</f>
        <v>227.88812</v>
      </c>
      <c r="F18" s="175">
        <f aca="true" t="shared" si="5" ref="F18:F30">+D18*E18</f>
        <v>4267.076335789823</v>
      </c>
      <c r="G18" s="234" t="s">
        <v>83</v>
      </c>
      <c r="H18" s="176">
        <f aca="true" t="shared" si="6" ref="H18:H43">+H17+1</f>
        <v>11</v>
      </c>
      <c r="I18" s="225">
        <v>22149</v>
      </c>
      <c r="J18" s="226">
        <v>221.03324</v>
      </c>
      <c r="K18" s="226">
        <v>238.35583</v>
      </c>
      <c r="L18" s="226">
        <v>224.27529</v>
      </c>
      <c r="M18" s="41"/>
    </row>
    <row r="19" spans="1:13" s="40" customFormat="1" ht="16.5" customHeight="1">
      <c r="A19" s="225">
        <v>22150</v>
      </c>
      <c r="B19" s="226">
        <v>163.56</v>
      </c>
      <c r="C19" s="226">
        <v>287.499</v>
      </c>
      <c r="D19" s="175">
        <f t="shared" si="0"/>
        <v>24.839913600000003</v>
      </c>
      <c r="E19" s="175">
        <f t="shared" si="4"/>
        <v>186.21923333333334</v>
      </c>
      <c r="F19" s="175">
        <f t="shared" si="5"/>
        <v>4625.66966665824</v>
      </c>
      <c r="G19" s="234" t="s">
        <v>84</v>
      </c>
      <c r="H19" s="176">
        <f t="shared" si="6"/>
        <v>12</v>
      </c>
      <c r="I19" s="225">
        <v>22150</v>
      </c>
      <c r="J19" s="226">
        <v>161.46669</v>
      </c>
      <c r="K19" s="226">
        <v>235.7334</v>
      </c>
      <c r="L19" s="226">
        <v>161.45761</v>
      </c>
      <c r="M19" s="41"/>
    </row>
    <row r="20" spans="1:13" s="40" customFormat="1" ht="16.5" customHeight="1">
      <c r="A20" s="225">
        <v>22157</v>
      </c>
      <c r="B20" s="226">
        <v>163.23</v>
      </c>
      <c r="C20" s="226">
        <v>217.84</v>
      </c>
      <c r="D20" s="175">
        <f t="shared" si="0"/>
        <v>18.821376</v>
      </c>
      <c r="E20" s="175">
        <f t="shared" si="4"/>
        <v>113.26493666666666</v>
      </c>
      <c r="F20" s="175">
        <f t="shared" si="5"/>
        <v>2131.80196061952</v>
      </c>
      <c r="G20" s="234" t="s">
        <v>85</v>
      </c>
      <c r="H20" s="176">
        <f t="shared" si="6"/>
        <v>13</v>
      </c>
      <c r="I20" s="225">
        <v>22157</v>
      </c>
      <c r="J20" s="226">
        <v>134.46183</v>
      </c>
      <c r="K20" s="226">
        <v>98.29646</v>
      </c>
      <c r="L20" s="226">
        <v>107.03652</v>
      </c>
      <c r="M20" s="41"/>
    </row>
    <row r="21" spans="1:13" s="40" customFormat="1" ht="16.5" customHeight="1">
      <c r="A21" s="225">
        <v>22159</v>
      </c>
      <c r="B21" s="226">
        <v>163.93</v>
      </c>
      <c r="C21" s="226">
        <v>324.845</v>
      </c>
      <c r="D21" s="175">
        <f t="shared" si="0"/>
        <v>28.066608000000002</v>
      </c>
      <c r="E21" s="175">
        <f t="shared" si="4"/>
        <v>340.2872566666667</v>
      </c>
      <c r="F21" s="175">
        <f t="shared" si="5"/>
        <v>9550.709040258722</v>
      </c>
      <c r="G21" s="234" t="s">
        <v>86</v>
      </c>
      <c r="H21" s="176">
        <f t="shared" si="6"/>
        <v>14</v>
      </c>
      <c r="I21" s="225">
        <v>22159</v>
      </c>
      <c r="J21" s="226">
        <v>307.22892</v>
      </c>
      <c r="K21" s="226">
        <v>332.44069</v>
      </c>
      <c r="L21" s="226">
        <v>381.19216</v>
      </c>
      <c r="M21" s="41"/>
    </row>
    <row r="22" spans="1:13" s="40" customFormat="1" ht="16.5" customHeight="1">
      <c r="A22" s="225">
        <v>22165</v>
      </c>
      <c r="B22" s="226">
        <v>162.3</v>
      </c>
      <c r="C22" s="226">
        <v>119.279</v>
      </c>
      <c r="D22" s="175">
        <f t="shared" si="0"/>
        <v>10.3057056</v>
      </c>
      <c r="E22" s="175">
        <f t="shared" si="4"/>
        <v>85.47448666666666</v>
      </c>
      <c r="F22" s="175">
        <f t="shared" si="5"/>
        <v>880.8748958977919</v>
      </c>
      <c r="G22" s="234" t="s">
        <v>87</v>
      </c>
      <c r="H22" s="176">
        <f t="shared" si="6"/>
        <v>15</v>
      </c>
      <c r="I22" s="225">
        <v>22165</v>
      </c>
      <c r="J22" s="226">
        <v>91.27444</v>
      </c>
      <c r="K22" s="226">
        <v>97.08034</v>
      </c>
      <c r="L22" s="226">
        <v>68.06868</v>
      </c>
      <c r="M22" s="41"/>
    </row>
    <row r="23" spans="1:13" s="40" customFormat="1" ht="16.5" customHeight="1">
      <c r="A23" s="225">
        <v>22172</v>
      </c>
      <c r="B23" s="226">
        <v>162.09</v>
      </c>
      <c r="C23" s="226">
        <v>98.405</v>
      </c>
      <c r="D23" s="175">
        <f t="shared" si="0"/>
        <v>8.502192</v>
      </c>
      <c r="E23" s="175">
        <f t="shared" si="4"/>
        <v>62.94624000000001</v>
      </c>
      <c r="F23" s="175">
        <f t="shared" si="5"/>
        <v>535.1810181580802</v>
      </c>
      <c r="G23" s="234" t="s">
        <v>88</v>
      </c>
      <c r="H23" s="176">
        <f t="shared" si="6"/>
        <v>16</v>
      </c>
      <c r="I23" s="225">
        <v>22172</v>
      </c>
      <c r="J23" s="226">
        <v>52.9084</v>
      </c>
      <c r="K23" s="226">
        <v>67.09891</v>
      </c>
      <c r="L23" s="226">
        <v>68.83141</v>
      </c>
      <c r="M23" s="41"/>
    </row>
    <row r="24" spans="1:13" s="40" customFormat="1" ht="16.5" customHeight="1">
      <c r="A24" s="225">
        <v>22177</v>
      </c>
      <c r="B24" s="226">
        <v>163.66</v>
      </c>
      <c r="C24" s="226">
        <v>299.429</v>
      </c>
      <c r="D24" s="175">
        <f t="shared" si="0"/>
        <v>25.8706656</v>
      </c>
      <c r="E24" s="175">
        <f t="shared" si="4"/>
        <v>176.7873033333333</v>
      </c>
      <c r="F24" s="175">
        <f t="shared" si="5"/>
        <v>4573.605206862431</v>
      </c>
      <c r="G24" s="234" t="s">
        <v>89</v>
      </c>
      <c r="H24" s="176">
        <f t="shared" si="6"/>
        <v>17</v>
      </c>
      <c r="I24" s="225">
        <v>22177</v>
      </c>
      <c r="J24" s="226">
        <v>183.92872</v>
      </c>
      <c r="K24" s="226">
        <v>200.9508</v>
      </c>
      <c r="L24" s="226">
        <v>145.48239</v>
      </c>
      <c r="M24" s="41"/>
    </row>
    <row r="25" spans="1:13" s="40" customFormat="1" ht="16.5" customHeight="1">
      <c r="A25" s="225">
        <v>22178</v>
      </c>
      <c r="B25" s="226">
        <v>163.87</v>
      </c>
      <c r="C25" s="226">
        <v>316.697</v>
      </c>
      <c r="D25" s="175">
        <f t="shared" si="0"/>
        <v>27.362620800000002</v>
      </c>
      <c r="E25" s="175">
        <f t="shared" si="4"/>
        <v>138.51547666666667</v>
      </c>
      <c r="F25" s="175">
        <f t="shared" si="5"/>
        <v>3790.1464629612483</v>
      </c>
      <c r="G25" s="234" t="s">
        <v>90</v>
      </c>
      <c r="H25" s="176">
        <f t="shared" si="6"/>
        <v>18</v>
      </c>
      <c r="I25" s="225">
        <v>22178</v>
      </c>
      <c r="J25" s="226">
        <v>154.22487</v>
      </c>
      <c r="K25" s="226">
        <v>117.11936</v>
      </c>
      <c r="L25" s="226">
        <v>144.2022</v>
      </c>
      <c r="M25" s="41"/>
    </row>
    <row r="26" spans="1:13" s="40" customFormat="1" ht="16.5" customHeight="1">
      <c r="A26" s="225">
        <v>22194</v>
      </c>
      <c r="B26" s="226">
        <v>164.23</v>
      </c>
      <c r="C26" s="226">
        <v>418.456</v>
      </c>
      <c r="D26" s="175">
        <f t="shared" si="0"/>
        <v>36.154598400000005</v>
      </c>
      <c r="E26" s="175">
        <f t="shared" si="4"/>
        <v>180.87479333333332</v>
      </c>
      <c r="F26" s="175">
        <f t="shared" si="5"/>
        <v>6539.455513649664</v>
      </c>
      <c r="G26" s="235" t="s">
        <v>91</v>
      </c>
      <c r="H26" s="176">
        <f t="shared" si="6"/>
        <v>19</v>
      </c>
      <c r="I26" s="225">
        <v>22194</v>
      </c>
      <c r="J26" s="226">
        <v>202.27448</v>
      </c>
      <c r="K26" s="226">
        <v>196.95788</v>
      </c>
      <c r="L26" s="226">
        <v>143.39202</v>
      </c>
      <c r="M26" s="41"/>
    </row>
    <row r="27" spans="1:12" ht="16.5" customHeight="1">
      <c r="A27" s="225">
        <v>22196</v>
      </c>
      <c r="B27" s="226">
        <v>165.65</v>
      </c>
      <c r="C27" s="226">
        <v>616.122</v>
      </c>
      <c r="D27" s="175">
        <f t="shared" si="0"/>
        <v>53.2329408</v>
      </c>
      <c r="E27" s="175">
        <f t="shared" si="4"/>
        <v>527.73718</v>
      </c>
      <c r="F27" s="175">
        <f t="shared" si="5"/>
        <v>28093.002060898943</v>
      </c>
      <c r="G27" s="236" t="s">
        <v>63</v>
      </c>
      <c r="H27" s="176">
        <f t="shared" si="6"/>
        <v>20</v>
      </c>
      <c r="I27" s="225">
        <v>22196</v>
      </c>
      <c r="J27" s="226">
        <v>542.28303</v>
      </c>
      <c r="K27" s="226">
        <v>584.04053</v>
      </c>
      <c r="L27" s="226">
        <v>456.88798</v>
      </c>
    </row>
    <row r="28" spans="1:12" ht="16.5" customHeight="1">
      <c r="A28" s="225">
        <v>22196</v>
      </c>
      <c r="B28" s="226">
        <v>165.18</v>
      </c>
      <c r="C28" s="226">
        <v>542.176</v>
      </c>
      <c r="D28" s="175">
        <f t="shared" si="0"/>
        <v>46.844006400000005</v>
      </c>
      <c r="E28" s="175">
        <f t="shared" si="4"/>
        <v>1232.2060166666668</v>
      </c>
      <c r="F28" s="175">
        <f t="shared" si="5"/>
        <v>57721.46653085185</v>
      </c>
      <c r="G28" s="236" t="s">
        <v>64</v>
      </c>
      <c r="H28" s="176">
        <f t="shared" si="6"/>
        <v>21</v>
      </c>
      <c r="I28" s="225">
        <v>22196</v>
      </c>
      <c r="J28" s="226">
        <v>1236.11356</v>
      </c>
      <c r="K28" s="226">
        <v>1238.88399</v>
      </c>
      <c r="L28" s="226">
        <v>1221.6205</v>
      </c>
    </row>
    <row r="29" spans="1:12" ht="16.5" customHeight="1">
      <c r="A29" s="225">
        <v>22230</v>
      </c>
      <c r="B29" s="226">
        <v>161.8</v>
      </c>
      <c r="C29" s="226">
        <v>87.521</v>
      </c>
      <c r="D29" s="175">
        <f t="shared" si="0"/>
        <v>7.5618144</v>
      </c>
      <c r="E29" s="175">
        <f t="shared" si="4"/>
        <v>11.54107</v>
      </c>
      <c r="F29" s="175">
        <f t="shared" si="5"/>
        <v>87.27142931740799</v>
      </c>
      <c r="G29" s="236" t="s">
        <v>92</v>
      </c>
      <c r="H29" s="176">
        <f t="shared" si="6"/>
        <v>22</v>
      </c>
      <c r="I29" s="225">
        <v>22230</v>
      </c>
      <c r="J29" s="226">
        <v>12.73117</v>
      </c>
      <c r="K29" s="226">
        <v>14.55887</v>
      </c>
      <c r="L29" s="226">
        <v>7.33317</v>
      </c>
    </row>
    <row r="30" spans="1:12" ht="16.5" customHeight="1">
      <c r="A30" s="225">
        <v>22240</v>
      </c>
      <c r="B30" s="226">
        <v>161.05</v>
      </c>
      <c r="C30" s="226">
        <v>23.577</v>
      </c>
      <c r="D30" s="175">
        <f t="shared" si="0"/>
        <v>2.0370528</v>
      </c>
      <c r="E30" s="175">
        <f t="shared" si="4"/>
        <v>22.8055</v>
      </c>
      <c r="F30" s="175">
        <f t="shared" si="5"/>
        <v>46.4560076304</v>
      </c>
      <c r="G30" s="236" t="s">
        <v>93</v>
      </c>
      <c r="H30" s="176">
        <f t="shared" si="6"/>
        <v>23</v>
      </c>
      <c r="I30" s="225">
        <v>22240</v>
      </c>
      <c r="J30" s="226">
        <v>18.05119</v>
      </c>
      <c r="K30" s="226">
        <v>31.32955</v>
      </c>
      <c r="L30" s="226">
        <v>19.03576</v>
      </c>
    </row>
    <row r="31" spans="1:13" ht="16.5" customHeight="1">
      <c r="A31" s="225">
        <v>22248</v>
      </c>
      <c r="B31" s="226">
        <v>160.93</v>
      </c>
      <c r="C31" s="226">
        <v>20.59</v>
      </c>
      <c r="D31" s="175">
        <f aca="true" t="shared" si="7" ref="D31:D42">C31*0.0864</f>
        <v>1.7789760000000001</v>
      </c>
      <c r="E31" s="175">
        <f aca="true" t="shared" si="8" ref="E31:E42">SUM(J31:L31)/3</f>
        <v>18.487873333333333</v>
      </c>
      <c r="F31" s="175">
        <f aca="true" t="shared" si="9" ref="F31:F42">+D31*E31</f>
        <v>32.88948295104</v>
      </c>
      <c r="G31" s="247" t="s">
        <v>67</v>
      </c>
      <c r="H31" s="176">
        <f t="shared" si="6"/>
        <v>24</v>
      </c>
      <c r="I31" s="225">
        <v>22248</v>
      </c>
      <c r="J31" s="226">
        <v>15.1564</v>
      </c>
      <c r="K31" s="226">
        <v>4.92784</v>
      </c>
      <c r="L31" s="226">
        <v>35.37938</v>
      </c>
      <c r="M31" s="245"/>
    </row>
    <row r="32" spans="1:13" ht="16.5" customHeight="1">
      <c r="A32" s="225">
        <v>22257</v>
      </c>
      <c r="B32" s="226">
        <v>160.76</v>
      </c>
      <c r="C32" s="226">
        <v>10.049</v>
      </c>
      <c r="D32" s="175">
        <f t="shared" si="7"/>
        <v>0.8682336</v>
      </c>
      <c r="E32" s="175">
        <f t="shared" si="8"/>
        <v>27.111250000000002</v>
      </c>
      <c r="F32" s="175">
        <f t="shared" si="9"/>
        <v>23.538898188000005</v>
      </c>
      <c r="G32" s="247" t="s">
        <v>68</v>
      </c>
      <c r="H32" s="176">
        <f t="shared" si="6"/>
        <v>25</v>
      </c>
      <c r="I32" s="225">
        <v>22257</v>
      </c>
      <c r="J32" s="226">
        <v>30.3897</v>
      </c>
      <c r="K32" s="226">
        <v>23.85923</v>
      </c>
      <c r="L32" s="226">
        <v>27.08482</v>
      </c>
      <c r="M32" s="245"/>
    </row>
    <row r="33" spans="1:13" ht="16.5" customHeight="1">
      <c r="A33" s="225">
        <v>43454</v>
      </c>
      <c r="B33" s="226">
        <v>160.6</v>
      </c>
      <c r="C33" s="226">
        <v>4.567</v>
      </c>
      <c r="D33" s="175">
        <f t="shared" si="7"/>
        <v>0.3945888</v>
      </c>
      <c r="E33" s="175">
        <f t="shared" si="8"/>
        <v>26.444933333333335</v>
      </c>
      <c r="F33" s="175">
        <f t="shared" si="9"/>
        <v>10.43487451008</v>
      </c>
      <c r="G33" s="247" t="s">
        <v>69</v>
      </c>
      <c r="H33" s="176">
        <f t="shared" si="6"/>
        <v>26</v>
      </c>
      <c r="I33" s="225">
        <v>43454</v>
      </c>
      <c r="J33" s="226">
        <v>17.90387</v>
      </c>
      <c r="K33" s="226">
        <v>32.73653</v>
      </c>
      <c r="L33" s="226">
        <v>28.6944</v>
      </c>
      <c r="M33" s="245"/>
    </row>
    <row r="34" spans="1:13" ht="16.5" customHeight="1">
      <c r="A34" s="225">
        <v>22277</v>
      </c>
      <c r="B34" s="226">
        <v>160.68</v>
      </c>
      <c r="C34" s="226">
        <v>9.41</v>
      </c>
      <c r="D34" s="175">
        <f t="shared" si="7"/>
        <v>0.8130240000000001</v>
      </c>
      <c r="E34" s="175">
        <f t="shared" si="8"/>
        <v>24.80418333333333</v>
      </c>
      <c r="F34" s="175">
        <f t="shared" si="9"/>
        <v>20.1663963504</v>
      </c>
      <c r="G34" s="247" t="s">
        <v>70</v>
      </c>
      <c r="H34" s="176">
        <f t="shared" si="6"/>
        <v>27</v>
      </c>
      <c r="I34" s="225">
        <v>22277</v>
      </c>
      <c r="J34" s="226">
        <v>9.79822</v>
      </c>
      <c r="K34" s="226">
        <v>48.74266</v>
      </c>
      <c r="L34" s="226">
        <v>15.87167</v>
      </c>
      <c r="M34" s="245"/>
    </row>
    <row r="35" spans="1:13" ht="16.5" customHeight="1">
      <c r="A35" s="225">
        <v>22288</v>
      </c>
      <c r="B35" s="226">
        <v>160.87</v>
      </c>
      <c r="C35" s="226">
        <v>15.658</v>
      </c>
      <c r="D35" s="175">
        <f t="shared" si="7"/>
        <v>1.3528512</v>
      </c>
      <c r="E35" s="175">
        <f t="shared" si="8"/>
        <v>13.287766666666665</v>
      </c>
      <c r="F35" s="175">
        <f t="shared" si="9"/>
        <v>17.976371080319996</v>
      </c>
      <c r="G35" s="247" t="s">
        <v>71</v>
      </c>
      <c r="H35" s="176">
        <f t="shared" si="6"/>
        <v>28</v>
      </c>
      <c r="I35" s="225">
        <v>22288</v>
      </c>
      <c r="J35" s="226">
        <v>13.13638</v>
      </c>
      <c r="K35" s="226">
        <v>16.99235</v>
      </c>
      <c r="L35" s="226">
        <v>9.73457</v>
      </c>
      <c r="M35" s="245"/>
    </row>
    <row r="36" spans="1:13" ht="16.5" customHeight="1">
      <c r="A36" s="225">
        <v>22299</v>
      </c>
      <c r="B36" s="226">
        <v>160.78</v>
      </c>
      <c r="C36" s="226">
        <v>12.998</v>
      </c>
      <c r="D36" s="175">
        <f t="shared" si="7"/>
        <v>1.1230272</v>
      </c>
      <c r="E36" s="175">
        <f t="shared" si="8"/>
        <v>9.87177</v>
      </c>
      <c r="F36" s="175">
        <f t="shared" si="9"/>
        <v>11.086266222144</v>
      </c>
      <c r="G36" s="247" t="s">
        <v>72</v>
      </c>
      <c r="H36" s="176">
        <f t="shared" si="6"/>
        <v>29</v>
      </c>
      <c r="I36" s="225">
        <v>22299</v>
      </c>
      <c r="J36" s="226">
        <v>5.17961</v>
      </c>
      <c r="K36" s="226">
        <v>7.02779</v>
      </c>
      <c r="L36" s="226">
        <v>17.40791</v>
      </c>
      <c r="M36" s="245"/>
    </row>
    <row r="37" spans="1:13" ht="16.5" customHeight="1">
      <c r="A37" s="225">
        <v>22305</v>
      </c>
      <c r="B37" s="226">
        <v>160.66</v>
      </c>
      <c r="C37" s="226">
        <v>8.793</v>
      </c>
      <c r="D37" s="175">
        <f t="shared" si="7"/>
        <v>0.7597151999999999</v>
      </c>
      <c r="E37" s="175">
        <f t="shared" si="8"/>
        <v>6.251316666666668</v>
      </c>
      <c r="F37" s="175">
        <f t="shared" si="9"/>
        <v>4.74922029168</v>
      </c>
      <c r="G37" s="247" t="s">
        <v>94</v>
      </c>
      <c r="H37" s="176">
        <f t="shared" si="6"/>
        <v>30</v>
      </c>
      <c r="I37" s="225">
        <v>22305</v>
      </c>
      <c r="J37" s="226">
        <v>8.34195</v>
      </c>
      <c r="K37" s="226">
        <v>2.63306</v>
      </c>
      <c r="L37" s="226">
        <v>7.77894</v>
      </c>
      <c r="M37" s="245"/>
    </row>
    <row r="38" spans="1:13" ht="16.5" customHeight="1">
      <c r="A38" s="225">
        <v>22319</v>
      </c>
      <c r="B38" s="226">
        <v>160.84</v>
      </c>
      <c r="C38" s="226">
        <v>16.692</v>
      </c>
      <c r="D38" s="175">
        <f t="shared" si="7"/>
        <v>1.4421888</v>
      </c>
      <c r="E38" s="175">
        <f t="shared" si="8"/>
        <v>12.196883333333332</v>
      </c>
      <c r="F38" s="175">
        <f t="shared" si="9"/>
        <v>17.59020853824</v>
      </c>
      <c r="G38" s="248" t="s">
        <v>95</v>
      </c>
      <c r="H38" s="176">
        <f t="shared" si="6"/>
        <v>31</v>
      </c>
      <c r="I38" s="225">
        <v>22319</v>
      </c>
      <c r="J38" s="226">
        <v>10.89918</v>
      </c>
      <c r="K38" s="226">
        <v>18.57044</v>
      </c>
      <c r="L38" s="226">
        <v>7.12103</v>
      </c>
      <c r="M38" s="245"/>
    </row>
    <row r="39" spans="1:13" ht="16.5" customHeight="1">
      <c r="A39" s="225">
        <v>22325</v>
      </c>
      <c r="B39" s="226">
        <v>160.74</v>
      </c>
      <c r="C39" s="226">
        <v>13.88</v>
      </c>
      <c r="D39" s="175">
        <f t="shared" si="7"/>
        <v>1.199232</v>
      </c>
      <c r="E39" s="175">
        <f t="shared" si="8"/>
        <v>3.7112383333333336</v>
      </c>
      <c r="F39" s="175">
        <f t="shared" si="9"/>
        <v>4.450635768960001</v>
      </c>
      <c r="G39" s="248" t="s">
        <v>96</v>
      </c>
      <c r="H39" s="176">
        <f t="shared" si="6"/>
        <v>32</v>
      </c>
      <c r="I39" s="225">
        <v>22325</v>
      </c>
      <c r="J39" s="226">
        <v>11.133715</v>
      </c>
      <c r="K39" s="226">
        <v>0</v>
      </c>
      <c r="L39" s="226">
        <v>0</v>
      </c>
      <c r="M39" s="245"/>
    </row>
    <row r="40" spans="1:13" ht="16.5" customHeight="1">
      <c r="A40" s="225">
        <v>22333</v>
      </c>
      <c r="B40" s="226">
        <v>160.69</v>
      </c>
      <c r="C40" s="226">
        <v>11.64</v>
      </c>
      <c r="D40" s="175">
        <f t="shared" si="7"/>
        <v>1.0056960000000001</v>
      </c>
      <c r="E40" s="175">
        <f t="shared" si="8"/>
        <v>8.690636666666666</v>
      </c>
      <c r="F40" s="175">
        <f t="shared" si="9"/>
        <v>8.740138533120001</v>
      </c>
      <c r="G40" s="248" t="s">
        <v>103</v>
      </c>
      <c r="H40" s="176">
        <f t="shared" si="6"/>
        <v>33</v>
      </c>
      <c r="I40" s="225">
        <v>22333</v>
      </c>
      <c r="J40" s="226">
        <v>1.75033</v>
      </c>
      <c r="K40" s="226">
        <v>13.18025</v>
      </c>
      <c r="L40" s="226">
        <v>11.14133</v>
      </c>
      <c r="M40" s="245"/>
    </row>
    <row r="41" spans="1:13" ht="16.5" customHeight="1">
      <c r="A41" s="225">
        <v>22348</v>
      </c>
      <c r="B41" s="226">
        <v>160.64</v>
      </c>
      <c r="C41" s="226">
        <v>9.085</v>
      </c>
      <c r="D41" s="175">
        <f t="shared" si="7"/>
        <v>0.7849440000000001</v>
      </c>
      <c r="E41" s="175">
        <f t="shared" si="8"/>
        <v>8.199943333333332</v>
      </c>
      <c r="F41" s="175">
        <f t="shared" si="9"/>
        <v>6.43649631984</v>
      </c>
      <c r="G41" s="248" t="s">
        <v>104</v>
      </c>
      <c r="H41" s="176">
        <f t="shared" si="6"/>
        <v>34</v>
      </c>
      <c r="I41" s="225">
        <v>22348</v>
      </c>
      <c r="J41" s="226">
        <v>9.03282</v>
      </c>
      <c r="K41" s="226">
        <v>14.51416</v>
      </c>
      <c r="L41" s="226">
        <v>1.05285</v>
      </c>
      <c r="M41" s="245"/>
    </row>
    <row r="42" spans="1:13" ht="16.5" customHeight="1">
      <c r="A42" s="225">
        <v>22355</v>
      </c>
      <c r="B42" s="226">
        <v>160.89</v>
      </c>
      <c r="C42" s="226">
        <v>15.785</v>
      </c>
      <c r="D42" s="175">
        <f t="shared" si="7"/>
        <v>1.3638240000000001</v>
      </c>
      <c r="E42" s="175">
        <f t="shared" si="8"/>
        <v>4.384836666666667</v>
      </c>
      <c r="F42" s="175">
        <f t="shared" si="9"/>
        <v>5.980145482080001</v>
      </c>
      <c r="G42" s="248" t="s">
        <v>105</v>
      </c>
      <c r="H42" s="176">
        <f t="shared" si="6"/>
        <v>35</v>
      </c>
      <c r="I42" s="225">
        <v>22355</v>
      </c>
      <c r="J42" s="226">
        <v>0.2743</v>
      </c>
      <c r="K42" s="226">
        <v>12.88021</v>
      </c>
      <c r="L42" s="226">
        <v>0</v>
      </c>
      <c r="M42" s="245"/>
    </row>
    <row r="43" spans="1:13" s="172" customFormat="1" ht="16.5" customHeight="1">
      <c r="A43" s="249">
        <v>22361</v>
      </c>
      <c r="B43" s="250">
        <v>160.86</v>
      </c>
      <c r="C43" s="251">
        <v>16.532</v>
      </c>
      <c r="D43" s="177">
        <f>C43*0.0864</f>
        <v>1.4283648</v>
      </c>
      <c r="E43" s="177">
        <f>SUM(J43:L43)/3</f>
        <v>7.618416666666666</v>
      </c>
      <c r="F43" s="177">
        <f>+D43*E43</f>
        <v>10.881878198399999</v>
      </c>
      <c r="G43" s="252" t="s">
        <v>106</v>
      </c>
      <c r="H43" s="253">
        <f t="shared" si="6"/>
        <v>36</v>
      </c>
      <c r="I43" s="249">
        <v>22361</v>
      </c>
      <c r="J43" s="250">
        <v>9.66495</v>
      </c>
      <c r="K43" s="250">
        <v>5.11341</v>
      </c>
      <c r="L43" s="250">
        <v>8.07689</v>
      </c>
      <c r="M43" s="246"/>
    </row>
    <row r="44" spans="1:3" ht="26.25">
      <c r="A44" s="108"/>
      <c r="B44" s="85"/>
      <c r="C44" s="86"/>
    </row>
    <row r="45" spans="1:3" ht="26.25">
      <c r="A45" s="108"/>
      <c r="B45" s="85"/>
      <c r="C45" s="86"/>
    </row>
    <row r="46" spans="1:3" ht="26.25">
      <c r="A46" s="108"/>
      <c r="B46" s="85"/>
      <c r="C46" s="86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7874015748031497" bottom="0.3937007874015748" header="0.7480314960629921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4" sqref="M14"/>
    </sheetView>
  </sheetViews>
  <sheetFormatPr defaultColWidth="7.10546875" defaultRowHeight="19.5"/>
  <cols>
    <col min="1" max="9" width="7.5546875" style="43" customWidth="1"/>
    <col min="10" max="16384" width="7.10546875" style="43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44" t="s">
        <v>40</v>
      </c>
      <c r="E17" s="45">
        <v>36</v>
      </c>
      <c r="F17" s="46" t="s">
        <v>23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44" t="s">
        <v>41</v>
      </c>
      <c r="E34" s="45">
        <v>334</v>
      </c>
      <c r="F34" s="46" t="s">
        <v>23</v>
      </c>
    </row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22">
      <selection activeCell="R27" sqref="R27"/>
    </sheetView>
  </sheetViews>
  <sheetFormatPr defaultColWidth="8.88671875" defaultRowHeight="19.5"/>
  <cols>
    <col min="1" max="1" width="6.88671875" style="57" customWidth="1"/>
    <col min="2" max="2" width="2.10546875" style="58" bestFit="1" customWidth="1"/>
    <col min="3" max="3" width="5.77734375" style="59" customWidth="1"/>
    <col min="4" max="4" width="6.5546875" style="59" bestFit="1" customWidth="1"/>
    <col min="5" max="5" width="6.5546875" style="49" bestFit="1" customWidth="1"/>
    <col min="6" max="6" width="6.77734375" style="50" customWidth="1"/>
    <col min="7" max="15" width="7.5546875" style="50" customWidth="1"/>
    <col min="16" max="16384" width="8.88671875" style="50" customWidth="1"/>
  </cols>
  <sheetData>
    <row r="1" spans="1:18" ht="27.75" customHeight="1">
      <c r="A1" s="221">
        <v>241153</v>
      </c>
      <c r="B1" s="47">
        <v>37712</v>
      </c>
      <c r="C1"/>
      <c r="D1" s="48">
        <v>160.65</v>
      </c>
      <c r="F1" s="76">
        <v>161</v>
      </c>
      <c r="Q1" s="87"/>
      <c r="R1" s="166"/>
    </row>
    <row r="2" spans="1:18" ht="27.75" customHeight="1">
      <c r="A2" s="221">
        <v>241154</v>
      </c>
      <c r="B2" s="47">
        <v>37713</v>
      </c>
      <c r="C2"/>
      <c r="D2" s="48">
        <v>160.65</v>
      </c>
      <c r="Q2" s="87"/>
      <c r="R2" s="166"/>
    </row>
    <row r="3" spans="1:18" ht="27.75" customHeight="1">
      <c r="A3" s="221">
        <v>241155</v>
      </c>
      <c r="B3" s="47">
        <v>37714</v>
      </c>
      <c r="C3"/>
      <c r="D3" s="48">
        <v>160.62</v>
      </c>
      <c r="Q3" s="87"/>
      <c r="R3" s="166"/>
    </row>
    <row r="4" spans="1:18" ht="27.75" customHeight="1">
      <c r="A4" s="221">
        <v>241156</v>
      </c>
      <c r="B4" s="47">
        <v>37715</v>
      </c>
      <c r="C4"/>
      <c r="D4" s="48">
        <v>160.65</v>
      </c>
      <c r="E4" s="49">
        <v>160.63</v>
      </c>
      <c r="Q4" s="87"/>
      <c r="R4" s="166"/>
    </row>
    <row r="5" spans="1:18" ht="27.75" customHeight="1">
      <c r="A5" s="221">
        <v>241157</v>
      </c>
      <c r="B5" s="47">
        <v>37716</v>
      </c>
      <c r="C5"/>
      <c r="D5" s="48">
        <v>160.68</v>
      </c>
      <c r="Q5" s="87"/>
      <c r="R5" s="166"/>
    </row>
    <row r="6" spans="1:18" ht="27.75" customHeight="1">
      <c r="A6" s="221">
        <v>241158</v>
      </c>
      <c r="B6" s="47">
        <v>37717</v>
      </c>
      <c r="C6"/>
      <c r="D6" s="48">
        <v>160.7</v>
      </c>
      <c r="Q6" s="87"/>
      <c r="R6" s="166"/>
    </row>
    <row r="7" spans="1:18" ht="27.75" customHeight="1">
      <c r="A7" s="221">
        <v>241159</v>
      </c>
      <c r="B7" s="47">
        <v>37718</v>
      </c>
      <c r="C7"/>
      <c r="D7" s="48">
        <v>160.74</v>
      </c>
      <c r="Q7" s="87"/>
      <c r="R7" s="166"/>
    </row>
    <row r="8" spans="1:18" ht="27.75" customHeight="1">
      <c r="A8" s="221">
        <v>241160</v>
      </c>
      <c r="B8" s="47">
        <v>37719</v>
      </c>
      <c r="C8"/>
      <c r="D8" s="48">
        <v>160.75</v>
      </c>
      <c r="Q8" s="87"/>
      <c r="R8" s="166"/>
    </row>
    <row r="9" spans="1:18" ht="27.75" customHeight="1">
      <c r="A9" s="221">
        <v>241161</v>
      </c>
      <c r="B9" s="47">
        <v>37720</v>
      </c>
      <c r="C9"/>
      <c r="D9" s="48">
        <v>160.72</v>
      </c>
      <c r="Q9" s="87"/>
      <c r="R9" s="166"/>
    </row>
    <row r="10" spans="1:18" ht="27.75" customHeight="1">
      <c r="A10" s="221">
        <v>241162</v>
      </c>
      <c r="B10" s="47">
        <v>37721</v>
      </c>
      <c r="C10"/>
      <c r="D10" s="48">
        <v>160.68</v>
      </c>
      <c r="Q10" s="87"/>
      <c r="R10" s="166"/>
    </row>
    <row r="11" spans="1:18" ht="27.75" customHeight="1">
      <c r="A11" s="221">
        <v>241163</v>
      </c>
      <c r="B11" s="47">
        <v>37722</v>
      </c>
      <c r="C11"/>
      <c r="D11" s="48">
        <v>160.68</v>
      </c>
      <c r="E11" s="79"/>
      <c r="Q11" s="87"/>
      <c r="R11" s="166"/>
    </row>
    <row r="12" spans="1:18" ht="27.75" customHeight="1">
      <c r="A12" s="221">
        <v>241164</v>
      </c>
      <c r="B12" s="47">
        <v>37723</v>
      </c>
      <c r="C12"/>
      <c r="D12" s="48">
        <v>160.65</v>
      </c>
      <c r="Q12" s="87"/>
      <c r="R12" s="166"/>
    </row>
    <row r="13" spans="1:18" ht="27.75" customHeight="1">
      <c r="A13" s="221">
        <v>241165</v>
      </c>
      <c r="B13" s="47">
        <v>37724</v>
      </c>
      <c r="C13"/>
      <c r="D13" s="48">
        <v>160.65</v>
      </c>
      <c r="Q13" s="87"/>
      <c r="R13" s="166"/>
    </row>
    <row r="14" spans="1:18" ht="27.75" customHeight="1">
      <c r="A14" s="221">
        <v>241166</v>
      </c>
      <c r="B14" s="47">
        <v>37725</v>
      </c>
      <c r="C14"/>
      <c r="D14" s="48">
        <v>160.65</v>
      </c>
      <c r="Q14" s="87"/>
      <c r="R14" s="166"/>
    </row>
    <row r="15" spans="1:18" ht="27.75" customHeight="1">
      <c r="A15" s="221">
        <v>241167</v>
      </c>
      <c r="B15" s="47">
        <v>37726</v>
      </c>
      <c r="C15"/>
      <c r="D15" s="48">
        <v>160.68</v>
      </c>
      <c r="Q15" s="87"/>
      <c r="R15" s="166"/>
    </row>
    <row r="16" spans="1:18" ht="27.75" customHeight="1">
      <c r="A16" s="221">
        <v>241168</v>
      </c>
      <c r="B16" s="47">
        <v>37727</v>
      </c>
      <c r="C16"/>
      <c r="D16" s="48">
        <v>160.9</v>
      </c>
      <c r="Q16" s="87"/>
      <c r="R16" s="166"/>
    </row>
    <row r="17" spans="1:18" ht="27.75" customHeight="1">
      <c r="A17" s="221">
        <v>241169</v>
      </c>
      <c r="B17" s="47">
        <v>37728</v>
      </c>
      <c r="C17"/>
      <c r="D17" s="48">
        <v>161.02</v>
      </c>
      <c r="J17" s="51" t="s">
        <v>40</v>
      </c>
      <c r="K17" s="52">
        <v>36</v>
      </c>
      <c r="L17" s="53" t="s">
        <v>23</v>
      </c>
      <c r="Q17" s="87"/>
      <c r="R17" s="166"/>
    </row>
    <row r="18" spans="1:18" ht="27.75" customHeight="1">
      <c r="A18" s="221">
        <v>241170</v>
      </c>
      <c r="B18" s="47">
        <v>37729</v>
      </c>
      <c r="C18"/>
      <c r="D18" s="48">
        <v>161.02</v>
      </c>
      <c r="Q18" s="87"/>
      <c r="R18" s="166"/>
    </row>
    <row r="19" spans="1:18" ht="27.75" customHeight="1">
      <c r="A19" s="221">
        <v>241171</v>
      </c>
      <c r="B19" s="47">
        <v>37730</v>
      </c>
      <c r="C19"/>
      <c r="D19" s="48">
        <v>161</v>
      </c>
      <c r="Q19" s="87"/>
      <c r="R19" s="166"/>
    </row>
    <row r="20" spans="1:18" ht="27.75" customHeight="1">
      <c r="A20" s="221">
        <v>241172</v>
      </c>
      <c r="B20" s="47">
        <v>37731</v>
      </c>
      <c r="C20"/>
      <c r="D20" s="48">
        <v>160.98</v>
      </c>
      <c r="Q20" s="87"/>
      <c r="R20" s="166"/>
    </row>
    <row r="21" spans="1:18" ht="27.75" customHeight="1">
      <c r="A21" s="221">
        <v>241173</v>
      </c>
      <c r="B21" s="47">
        <v>37732</v>
      </c>
      <c r="C21"/>
      <c r="D21" s="48">
        <v>160.98</v>
      </c>
      <c r="E21" s="49">
        <v>160.95</v>
      </c>
      <c r="Q21" s="87"/>
      <c r="R21" s="166"/>
    </row>
    <row r="22" spans="1:18" ht="27.75" customHeight="1">
      <c r="A22" s="221">
        <v>241174</v>
      </c>
      <c r="B22" s="47">
        <v>37733</v>
      </c>
      <c r="C22"/>
      <c r="D22" s="48">
        <v>160.9</v>
      </c>
      <c r="Q22" s="87"/>
      <c r="R22" s="166"/>
    </row>
    <row r="23" spans="1:18" ht="27.75" customHeight="1">
      <c r="A23" s="221">
        <v>241175</v>
      </c>
      <c r="B23" s="47">
        <v>37734</v>
      </c>
      <c r="C23"/>
      <c r="D23" s="48">
        <v>160.88</v>
      </c>
      <c r="Q23" s="87"/>
      <c r="R23" s="166"/>
    </row>
    <row r="24" spans="1:18" ht="27.75" customHeight="1">
      <c r="A24" s="221">
        <v>241176</v>
      </c>
      <c r="B24" s="47">
        <v>37735</v>
      </c>
      <c r="C24"/>
      <c r="D24" s="48">
        <v>160.87</v>
      </c>
      <c r="Q24" s="87"/>
      <c r="R24" s="166"/>
    </row>
    <row r="25" spans="1:18" ht="27.75" customHeight="1">
      <c r="A25" s="221">
        <v>241177</v>
      </c>
      <c r="B25" s="47">
        <v>37736</v>
      </c>
      <c r="C25"/>
      <c r="D25" s="48">
        <v>160.87</v>
      </c>
      <c r="Q25" s="87"/>
      <c r="R25" s="166"/>
    </row>
    <row r="26" spans="1:18" ht="27.75" customHeight="1">
      <c r="A26" s="221">
        <v>241178</v>
      </c>
      <c r="B26" s="47">
        <v>37737</v>
      </c>
      <c r="C26"/>
      <c r="D26" s="48">
        <v>160.79</v>
      </c>
      <c r="Q26" s="87"/>
      <c r="R26" s="166"/>
    </row>
    <row r="27" spans="1:19" ht="27.75" customHeight="1">
      <c r="A27" s="221">
        <v>241179</v>
      </c>
      <c r="B27" s="47">
        <v>37738</v>
      </c>
      <c r="C27"/>
      <c r="D27" s="48">
        <v>160.71</v>
      </c>
      <c r="G27" s="55"/>
      <c r="L27" s="55"/>
      <c r="M27" s="55"/>
      <c r="N27" s="55"/>
      <c r="O27" s="55"/>
      <c r="P27" s="55"/>
      <c r="Q27" s="87"/>
      <c r="R27" s="166"/>
      <c r="S27" s="55"/>
    </row>
    <row r="28" spans="1:19" s="55" customFormat="1" ht="27.75" customHeight="1">
      <c r="A28" s="221">
        <v>241180</v>
      </c>
      <c r="B28" s="47">
        <v>37739</v>
      </c>
      <c r="C28"/>
      <c r="D28" s="48">
        <v>160.65</v>
      </c>
      <c r="E28" s="8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87"/>
      <c r="R28" s="166"/>
      <c r="S28" s="50"/>
    </row>
    <row r="29" spans="1:18" ht="27.75" customHeight="1">
      <c r="A29" s="221">
        <v>241181</v>
      </c>
      <c r="B29" s="47">
        <v>37740</v>
      </c>
      <c r="C29"/>
      <c r="D29" s="48">
        <v>160.68</v>
      </c>
      <c r="Q29" s="87"/>
      <c r="R29" s="166"/>
    </row>
    <row r="30" spans="1:18" ht="27.75" customHeight="1">
      <c r="A30" s="221">
        <v>241182</v>
      </c>
      <c r="B30" s="47">
        <v>37741</v>
      </c>
      <c r="C30"/>
      <c r="D30" s="48">
        <v>161.15</v>
      </c>
      <c r="Q30" s="87"/>
      <c r="R30" s="166"/>
    </row>
    <row r="31" spans="1:18" ht="27.75" customHeight="1">
      <c r="A31" s="221">
        <v>241183</v>
      </c>
      <c r="B31" s="47">
        <v>37742</v>
      </c>
      <c r="C31"/>
      <c r="D31" s="48">
        <v>161.2</v>
      </c>
      <c r="Q31" s="87"/>
      <c r="R31" s="166"/>
    </row>
    <row r="32" spans="1:4" ht="27.75" customHeight="1">
      <c r="A32" s="221">
        <v>241184</v>
      </c>
      <c r="B32" s="47">
        <v>37743</v>
      </c>
      <c r="C32"/>
      <c r="D32" s="48">
        <v>161.1</v>
      </c>
    </row>
    <row r="33" spans="1:4" ht="27.75" customHeight="1">
      <c r="A33" s="221">
        <v>241185</v>
      </c>
      <c r="B33" s="47">
        <v>37744</v>
      </c>
      <c r="C33"/>
      <c r="D33" s="48">
        <v>160.97</v>
      </c>
    </row>
    <row r="34" spans="1:13" ht="27.75" customHeight="1">
      <c r="A34" s="221">
        <v>241186</v>
      </c>
      <c r="B34" s="47">
        <v>37745</v>
      </c>
      <c r="C34"/>
      <c r="D34" s="48">
        <v>160.92</v>
      </c>
      <c r="K34" s="51" t="s">
        <v>40</v>
      </c>
      <c r="L34" s="52">
        <v>36</v>
      </c>
      <c r="M34" s="53" t="s">
        <v>23</v>
      </c>
    </row>
    <row r="35" spans="1:4" ht="21" customHeight="1">
      <c r="A35" s="221">
        <v>241187</v>
      </c>
      <c r="B35" s="47">
        <v>37746</v>
      </c>
      <c r="C35"/>
      <c r="D35" s="48">
        <v>160.98</v>
      </c>
    </row>
    <row r="36" spans="1:4" ht="21" customHeight="1">
      <c r="A36" s="221">
        <v>241188</v>
      </c>
      <c r="B36" s="47">
        <v>37747</v>
      </c>
      <c r="C36"/>
      <c r="D36" s="48">
        <v>160.87</v>
      </c>
    </row>
    <row r="37" spans="1:5" ht="21" customHeight="1">
      <c r="A37" s="221">
        <v>241189</v>
      </c>
      <c r="B37" s="47">
        <v>37748</v>
      </c>
      <c r="C37"/>
      <c r="D37" s="48">
        <v>160.77</v>
      </c>
      <c r="E37" s="49">
        <v>160.75</v>
      </c>
    </row>
    <row r="38" spans="1:4" ht="21" customHeight="1">
      <c r="A38" s="221">
        <v>241190</v>
      </c>
      <c r="B38" s="47">
        <v>37749</v>
      </c>
      <c r="C38"/>
      <c r="D38" s="48">
        <v>160.79</v>
      </c>
    </row>
    <row r="39" spans="1:4" ht="23.25">
      <c r="A39" s="221">
        <v>241191</v>
      </c>
      <c r="B39" s="47">
        <v>37750</v>
      </c>
      <c r="C39"/>
      <c r="D39" s="48">
        <v>160.74</v>
      </c>
    </row>
    <row r="40" spans="1:4" ht="23.25">
      <c r="A40" s="221">
        <v>241192</v>
      </c>
      <c r="B40" s="47">
        <v>37751</v>
      </c>
      <c r="C40"/>
      <c r="D40" s="48">
        <v>160.78</v>
      </c>
    </row>
    <row r="41" spans="1:4" ht="23.25">
      <c r="A41" s="221">
        <v>241193</v>
      </c>
      <c r="B41" s="47">
        <v>37752</v>
      </c>
      <c r="C41"/>
      <c r="D41" s="48">
        <v>160.72</v>
      </c>
    </row>
    <row r="42" spans="1:4" ht="23.25">
      <c r="A42" s="221">
        <v>241194</v>
      </c>
      <c r="B42" s="47">
        <v>37753</v>
      </c>
      <c r="C42"/>
      <c r="D42" s="48">
        <v>160.72</v>
      </c>
    </row>
    <row r="43" spans="1:4" ht="23.25">
      <c r="A43" s="221">
        <v>241195</v>
      </c>
      <c r="B43" s="47">
        <v>37754</v>
      </c>
      <c r="C43"/>
      <c r="D43" s="48">
        <v>160.68</v>
      </c>
    </row>
    <row r="44" spans="1:4" ht="23.25">
      <c r="A44" s="221">
        <v>241196</v>
      </c>
      <c r="B44" s="47">
        <v>37755</v>
      </c>
      <c r="C44"/>
      <c r="D44" s="48">
        <v>160.68</v>
      </c>
    </row>
    <row r="45" spans="1:4" ht="23.25">
      <c r="A45" s="221">
        <v>241197</v>
      </c>
      <c r="B45" s="47">
        <v>37756</v>
      </c>
      <c r="C45"/>
      <c r="D45" s="48">
        <v>160.7</v>
      </c>
    </row>
    <row r="46" spans="1:4" ht="23.25">
      <c r="A46" s="221">
        <v>241198</v>
      </c>
      <c r="B46" s="47">
        <v>37757</v>
      </c>
      <c r="C46"/>
      <c r="D46" s="48">
        <v>160.72</v>
      </c>
    </row>
    <row r="47" spans="1:4" ht="23.25">
      <c r="A47" s="221">
        <v>241199</v>
      </c>
      <c r="B47" s="47">
        <v>37758</v>
      </c>
      <c r="C47"/>
      <c r="D47" s="48">
        <v>160.78</v>
      </c>
    </row>
    <row r="48" spans="1:5" ht="23.25">
      <c r="A48" s="221">
        <v>241200</v>
      </c>
      <c r="B48" s="47">
        <v>37759</v>
      </c>
      <c r="C48"/>
      <c r="D48" s="48">
        <v>161.3</v>
      </c>
      <c r="E48" s="49">
        <v>160.65</v>
      </c>
    </row>
    <row r="49" spans="1:4" ht="23.25">
      <c r="A49" s="221">
        <v>241201</v>
      </c>
      <c r="B49" s="47">
        <v>37760</v>
      </c>
      <c r="C49"/>
      <c r="D49" s="48">
        <v>161.65</v>
      </c>
    </row>
    <row r="50" spans="1:4" ht="23.25">
      <c r="A50" s="221">
        <v>241202</v>
      </c>
      <c r="B50" s="47">
        <v>37761</v>
      </c>
      <c r="C50"/>
      <c r="D50" s="48">
        <v>161.7</v>
      </c>
    </row>
    <row r="51" spans="1:4" ht="23.25">
      <c r="A51" s="221">
        <v>241203</v>
      </c>
      <c r="B51" s="47">
        <v>37762</v>
      </c>
      <c r="C51"/>
      <c r="D51" s="48">
        <v>161.7</v>
      </c>
    </row>
    <row r="52" spans="1:4" ht="23.25">
      <c r="A52" s="221">
        <v>241204</v>
      </c>
      <c r="B52" s="47">
        <v>37763</v>
      </c>
      <c r="C52"/>
      <c r="D52" s="48">
        <v>161.49</v>
      </c>
    </row>
    <row r="53" spans="1:4" ht="23.25">
      <c r="A53" s="221">
        <v>241205</v>
      </c>
      <c r="B53" s="47">
        <v>37764</v>
      </c>
      <c r="C53"/>
      <c r="D53" s="48">
        <v>161.24</v>
      </c>
    </row>
    <row r="54" spans="1:4" ht="23.25">
      <c r="A54" s="221">
        <v>241206</v>
      </c>
      <c r="B54" s="47">
        <v>37765</v>
      </c>
      <c r="C54"/>
      <c r="D54" s="48">
        <v>161.1</v>
      </c>
    </row>
    <row r="55" spans="1:4" ht="23.25">
      <c r="A55" s="221">
        <v>241207</v>
      </c>
      <c r="B55" s="47">
        <v>37766</v>
      </c>
      <c r="C55"/>
      <c r="D55" s="48">
        <v>161.1</v>
      </c>
    </row>
    <row r="56" spans="1:5" ht="23.25">
      <c r="A56" s="221">
        <v>241208</v>
      </c>
      <c r="B56" s="47">
        <v>37767</v>
      </c>
      <c r="C56"/>
      <c r="D56" s="48">
        <v>161.12</v>
      </c>
      <c r="E56" s="49">
        <v>161.09</v>
      </c>
    </row>
    <row r="57" spans="1:4" ht="23.25">
      <c r="A57" s="221">
        <v>241209</v>
      </c>
      <c r="B57" s="47">
        <v>37768</v>
      </c>
      <c r="C57"/>
      <c r="D57" s="48">
        <v>161.16</v>
      </c>
    </row>
    <row r="58" spans="1:4" ht="23.25">
      <c r="A58" s="221">
        <v>241210</v>
      </c>
      <c r="B58" s="47">
        <v>37769</v>
      </c>
      <c r="C58"/>
      <c r="D58" s="48">
        <v>161.08</v>
      </c>
    </row>
    <row r="59" spans="1:4" ht="23.25">
      <c r="A59" s="221">
        <v>241211</v>
      </c>
      <c r="B59" s="47">
        <v>37770</v>
      </c>
      <c r="C59"/>
      <c r="D59" s="48">
        <v>161.2</v>
      </c>
    </row>
    <row r="60" spans="1:4" ht="23.25">
      <c r="A60" s="221">
        <v>241212</v>
      </c>
      <c r="B60" s="47">
        <v>37771</v>
      </c>
      <c r="C60"/>
      <c r="D60" s="48">
        <v>161.56</v>
      </c>
    </row>
    <row r="61" spans="1:4" ht="23.25">
      <c r="A61" s="221">
        <v>241213</v>
      </c>
      <c r="B61" s="47">
        <v>37772</v>
      </c>
      <c r="C61"/>
      <c r="D61" s="48">
        <v>161.92</v>
      </c>
    </row>
    <row r="62" spans="1:4" ht="23.25">
      <c r="A62" s="221">
        <v>241214</v>
      </c>
      <c r="B62" s="47">
        <v>37773</v>
      </c>
      <c r="C62"/>
      <c r="D62" s="48">
        <v>162.12</v>
      </c>
    </row>
    <row r="63" spans="1:4" ht="23.25">
      <c r="A63" s="221">
        <v>241215</v>
      </c>
      <c r="B63" s="47">
        <v>37774</v>
      </c>
      <c r="C63"/>
      <c r="D63" s="48">
        <v>162.25</v>
      </c>
    </row>
    <row r="64" spans="1:4" ht="23.25">
      <c r="A64" s="221">
        <v>241216</v>
      </c>
      <c r="B64" s="47">
        <v>37775</v>
      </c>
      <c r="C64"/>
      <c r="D64" s="48">
        <v>162.59</v>
      </c>
    </row>
    <row r="65" spans="1:4" ht="23.25">
      <c r="A65" s="221">
        <v>241217</v>
      </c>
      <c r="B65" s="47">
        <v>37776</v>
      </c>
      <c r="C65"/>
      <c r="D65" s="48">
        <v>162.25</v>
      </c>
    </row>
    <row r="66" spans="1:4" ht="23.25">
      <c r="A66" s="221">
        <v>241218</v>
      </c>
      <c r="B66" s="47">
        <v>37777</v>
      </c>
      <c r="C66"/>
      <c r="D66" s="48">
        <v>161.8</v>
      </c>
    </row>
    <row r="67" spans="1:4" ht="23.25">
      <c r="A67" s="221">
        <v>241219</v>
      </c>
      <c r="B67" s="47">
        <v>37778</v>
      </c>
      <c r="C67"/>
      <c r="D67" s="48">
        <v>161.52</v>
      </c>
    </row>
    <row r="68" spans="1:4" ht="23.25">
      <c r="A68" s="221">
        <v>241220</v>
      </c>
      <c r="B68" s="47">
        <v>37779</v>
      </c>
      <c r="C68"/>
      <c r="D68" s="48">
        <v>161.34</v>
      </c>
    </row>
    <row r="69" spans="1:4" ht="23.25">
      <c r="A69" s="221">
        <v>241221</v>
      </c>
      <c r="B69" s="47">
        <v>37780</v>
      </c>
      <c r="C69"/>
      <c r="D69" s="48">
        <v>161.32</v>
      </c>
    </row>
    <row r="70" spans="1:4" ht="23.25">
      <c r="A70" s="221">
        <v>241222</v>
      </c>
      <c r="B70" s="47">
        <v>37781</v>
      </c>
      <c r="C70"/>
      <c r="D70" s="48">
        <v>161.7</v>
      </c>
    </row>
    <row r="71" spans="1:4" ht="23.25">
      <c r="A71" s="221">
        <v>241223</v>
      </c>
      <c r="B71" s="47">
        <v>37782</v>
      </c>
      <c r="C71"/>
      <c r="D71" s="48">
        <v>161.8</v>
      </c>
    </row>
    <row r="72" spans="1:4" ht="23.25">
      <c r="A72" s="221">
        <v>241224</v>
      </c>
      <c r="B72" s="47">
        <v>37783</v>
      </c>
      <c r="C72"/>
      <c r="D72" s="48">
        <v>162.05</v>
      </c>
    </row>
    <row r="73" spans="1:4" ht="23.25">
      <c r="A73" s="221">
        <v>241225</v>
      </c>
      <c r="B73" s="47">
        <v>37784</v>
      </c>
      <c r="C73"/>
      <c r="D73" s="48">
        <v>162.04</v>
      </c>
    </row>
    <row r="74" spans="1:4" ht="23.25">
      <c r="A74" s="221">
        <v>241226</v>
      </c>
      <c r="B74" s="47">
        <v>37785</v>
      </c>
      <c r="C74"/>
      <c r="D74" s="48">
        <v>161.65</v>
      </c>
    </row>
    <row r="75" spans="1:4" ht="23.25">
      <c r="A75" s="221">
        <v>241227</v>
      </c>
      <c r="B75" s="47">
        <v>37786</v>
      </c>
      <c r="C75"/>
      <c r="D75" s="48">
        <v>161.42</v>
      </c>
    </row>
    <row r="76" spans="1:4" ht="23.25">
      <c r="A76" s="221">
        <v>241228</v>
      </c>
      <c r="B76" s="47">
        <v>37787</v>
      </c>
      <c r="C76"/>
      <c r="D76" s="48">
        <v>161.6</v>
      </c>
    </row>
    <row r="77" spans="1:4" ht="23.25">
      <c r="A77" s="221">
        <v>241229</v>
      </c>
      <c r="B77" s="47">
        <v>37788</v>
      </c>
      <c r="C77"/>
      <c r="D77" s="48">
        <v>161.51</v>
      </c>
    </row>
    <row r="78" spans="1:4" ht="23.25">
      <c r="A78" s="221">
        <v>241230</v>
      </c>
      <c r="B78" s="47">
        <v>37789</v>
      </c>
      <c r="C78"/>
      <c r="D78" s="48">
        <v>161.31</v>
      </c>
    </row>
    <row r="79" spans="1:4" ht="23.25">
      <c r="A79" s="221">
        <v>241231</v>
      </c>
      <c r="B79" s="47">
        <v>37790</v>
      </c>
      <c r="C79"/>
      <c r="D79" s="48">
        <v>161.2</v>
      </c>
    </row>
    <row r="80" spans="1:4" ht="23.25">
      <c r="A80" s="221">
        <v>241232</v>
      </c>
      <c r="B80" s="47">
        <v>37791</v>
      </c>
      <c r="C80"/>
      <c r="D80" s="48">
        <v>161.18</v>
      </c>
    </row>
    <row r="81" spans="1:4" ht="23.25">
      <c r="A81" s="221">
        <v>241233</v>
      </c>
      <c r="B81" s="47">
        <v>37792</v>
      </c>
      <c r="C81"/>
      <c r="D81" s="48">
        <v>161.12</v>
      </c>
    </row>
    <row r="82" spans="1:4" ht="23.25">
      <c r="A82" s="221">
        <v>241234</v>
      </c>
      <c r="B82" s="47">
        <v>37793</v>
      </c>
      <c r="C82"/>
      <c r="D82" s="48">
        <v>161.1</v>
      </c>
    </row>
    <row r="83" spans="1:5" ht="23.25">
      <c r="A83" s="221">
        <v>241235</v>
      </c>
      <c r="B83" s="47">
        <v>37794</v>
      </c>
      <c r="C83"/>
      <c r="D83" s="48">
        <v>161.02</v>
      </c>
      <c r="E83" s="49">
        <v>161.02</v>
      </c>
    </row>
    <row r="84" spans="1:4" ht="23.25">
      <c r="A84" s="221">
        <v>241236</v>
      </c>
      <c r="B84" s="47">
        <v>37795</v>
      </c>
      <c r="C84"/>
      <c r="D84" s="48">
        <v>161.02</v>
      </c>
    </row>
    <row r="85" spans="1:4" ht="23.25">
      <c r="A85" s="221">
        <v>241237</v>
      </c>
      <c r="B85" s="47">
        <v>37796</v>
      </c>
      <c r="C85"/>
      <c r="D85" s="48">
        <v>161.01</v>
      </c>
    </row>
    <row r="86" spans="1:4" ht="23.25">
      <c r="A86" s="221">
        <v>241238</v>
      </c>
      <c r="B86" s="47">
        <v>37797</v>
      </c>
      <c r="C86"/>
      <c r="D86" s="48">
        <v>161.02</v>
      </c>
    </row>
    <row r="87" spans="1:5" ht="23.25">
      <c r="A87" s="221">
        <v>241239</v>
      </c>
      <c r="B87" s="47">
        <v>37798</v>
      </c>
      <c r="C87"/>
      <c r="D87" s="48">
        <v>160.88</v>
      </c>
      <c r="E87" s="54"/>
    </row>
    <row r="88" spans="1:5" ht="23.25">
      <c r="A88" s="221">
        <v>241240</v>
      </c>
      <c r="B88" s="47">
        <v>37799</v>
      </c>
      <c r="C88"/>
      <c r="D88" s="48">
        <v>160.87</v>
      </c>
      <c r="E88" s="49">
        <v>160.87</v>
      </c>
    </row>
    <row r="89" spans="1:4" ht="23.25">
      <c r="A89" s="221">
        <v>241241</v>
      </c>
      <c r="B89" s="47">
        <v>37800</v>
      </c>
      <c r="C89"/>
      <c r="D89" s="48">
        <v>160.92</v>
      </c>
    </row>
    <row r="90" spans="1:4" ht="23.25">
      <c r="A90" s="221">
        <v>241242</v>
      </c>
      <c r="B90" s="47">
        <v>37801</v>
      </c>
      <c r="C90"/>
      <c r="D90" s="48">
        <v>160.95</v>
      </c>
    </row>
    <row r="91" spans="1:4" ht="23.25">
      <c r="A91" s="221">
        <v>241243</v>
      </c>
      <c r="B91" s="47">
        <v>37802</v>
      </c>
      <c r="C91"/>
      <c r="D91" s="48">
        <v>161</v>
      </c>
    </row>
    <row r="92" spans="1:4" ht="23.25">
      <c r="A92" s="221">
        <v>241244</v>
      </c>
      <c r="B92" s="47">
        <v>37803</v>
      </c>
      <c r="C92"/>
      <c r="D92" s="48">
        <v>161.2</v>
      </c>
    </row>
    <row r="93" spans="1:4" ht="23.25">
      <c r="A93" s="221">
        <v>241245</v>
      </c>
      <c r="B93" s="47">
        <v>37804</v>
      </c>
      <c r="C93"/>
      <c r="D93" s="48">
        <v>161.25</v>
      </c>
    </row>
    <row r="94" spans="1:4" ht="23.25">
      <c r="A94" s="221">
        <v>241246</v>
      </c>
      <c r="B94" s="47">
        <v>37805</v>
      </c>
      <c r="C94"/>
      <c r="D94" s="48">
        <v>161.3</v>
      </c>
    </row>
    <row r="95" spans="1:4" ht="23.25">
      <c r="A95" s="221">
        <v>241247</v>
      </c>
      <c r="B95" s="47">
        <v>37806</v>
      </c>
      <c r="C95"/>
      <c r="D95" s="48">
        <v>161.3</v>
      </c>
    </row>
    <row r="96" spans="1:4" ht="23.25">
      <c r="A96" s="221">
        <v>241248</v>
      </c>
      <c r="B96" s="47">
        <v>37807</v>
      </c>
      <c r="C96"/>
      <c r="D96" s="48">
        <v>161.2</v>
      </c>
    </row>
    <row r="97" spans="1:4" ht="23.25">
      <c r="A97" s="221">
        <v>241249</v>
      </c>
      <c r="B97" s="47">
        <v>37808</v>
      </c>
      <c r="C97"/>
      <c r="D97" s="48">
        <v>161.27</v>
      </c>
    </row>
    <row r="98" spans="1:4" ht="23.25">
      <c r="A98" s="221">
        <v>241250</v>
      </c>
      <c r="B98" s="47">
        <v>37809</v>
      </c>
      <c r="C98"/>
      <c r="D98" s="48">
        <v>161.3</v>
      </c>
    </row>
    <row r="99" spans="1:4" ht="23.25">
      <c r="A99" s="221">
        <v>241251</v>
      </c>
      <c r="B99" s="47">
        <v>37810</v>
      </c>
      <c r="C99"/>
      <c r="D99" s="48">
        <v>161.32</v>
      </c>
    </row>
    <row r="100" spans="1:4" ht="23.25">
      <c r="A100" s="221">
        <v>241252</v>
      </c>
      <c r="B100" s="47">
        <v>37811</v>
      </c>
      <c r="C100"/>
      <c r="D100" s="48">
        <v>161.2</v>
      </c>
    </row>
    <row r="101" spans="1:5" ht="23.25">
      <c r="A101" s="221">
        <v>241253</v>
      </c>
      <c r="B101" s="47">
        <v>37812</v>
      </c>
      <c r="C101"/>
      <c r="D101" s="48">
        <v>161.1</v>
      </c>
      <c r="E101" s="54"/>
    </row>
    <row r="102" spans="1:4" ht="23.25">
      <c r="A102" s="221">
        <v>241254</v>
      </c>
      <c r="B102" s="47">
        <v>37813</v>
      </c>
      <c r="C102"/>
      <c r="D102" s="48">
        <v>161.2</v>
      </c>
    </row>
    <row r="103" spans="1:4" ht="23.25">
      <c r="A103" s="221">
        <v>241255</v>
      </c>
      <c r="B103" s="47">
        <v>37814</v>
      </c>
      <c r="C103"/>
      <c r="D103" s="48">
        <v>161.35</v>
      </c>
    </row>
    <row r="104" spans="1:5" ht="23.25">
      <c r="A104" s="221">
        <v>241256</v>
      </c>
      <c r="B104" s="47">
        <v>37815</v>
      </c>
      <c r="C104"/>
      <c r="D104" s="48">
        <v>161.43</v>
      </c>
      <c r="E104" s="49">
        <v>161.42</v>
      </c>
    </row>
    <row r="105" spans="1:4" ht="23.25">
      <c r="A105" s="221">
        <v>241257</v>
      </c>
      <c r="B105" s="47">
        <v>37816</v>
      </c>
      <c r="C105"/>
      <c r="D105" s="48">
        <v>161.72</v>
      </c>
    </row>
    <row r="106" spans="1:4" ht="23.25">
      <c r="A106" s="221">
        <v>241258</v>
      </c>
      <c r="B106" s="47">
        <v>37817</v>
      </c>
      <c r="C106"/>
      <c r="D106" s="48">
        <v>161.85</v>
      </c>
    </row>
    <row r="107" spans="1:4" ht="23.25">
      <c r="A107" s="221">
        <v>241259</v>
      </c>
      <c r="B107" s="47">
        <v>37818</v>
      </c>
      <c r="C107"/>
      <c r="D107" s="48">
        <v>161.6</v>
      </c>
    </row>
    <row r="108" spans="1:4" ht="23.25">
      <c r="A108" s="221">
        <v>241260</v>
      </c>
      <c r="B108" s="47">
        <v>37819</v>
      </c>
      <c r="C108"/>
      <c r="D108" s="48">
        <v>161.5</v>
      </c>
    </row>
    <row r="109" spans="1:4" ht="23.25">
      <c r="A109" s="221">
        <v>241261</v>
      </c>
      <c r="B109" s="47">
        <v>37820</v>
      </c>
      <c r="C109"/>
      <c r="D109" s="48">
        <v>161.45</v>
      </c>
    </row>
    <row r="110" spans="1:4" ht="23.25">
      <c r="A110" s="221">
        <v>241262</v>
      </c>
      <c r="B110" s="47">
        <v>37821</v>
      </c>
      <c r="C110"/>
      <c r="D110" s="48">
        <v>161.85</v>
      </c>
    </row>
    <row r="111" spans="1:5" ht="23.25">
      <c r="A111" s="221">
        <v>241263</v>
      </c>
      <c r="B111" s="47">
        <v>37822</v>
      </c>
      <c r="C111"/>
      <c r="D111" s="48">
        <v>162.32</v>
      </c>
      <c r="E111" s="49">
        <v>162.25</v>
      </c>
    </row>
    <row r="112" spans="1:4" ht="23.25">
      <c r="A112" s="221">
        <v>241264</v>
      </c>
      <c r="B112" s="47">
        <v>37823</v>
      </c>
      <c r="C112"/>
      <c r="D112" s="48">
        <v>162.4</v>
      </c>
    </row>
    <row r="113" spans="1:4" ht="23.25">
      <c r="A113" s="221">
        <v>241265</v>
      </c>
      <c r="B113" s="47">
        <v>37824</v>
      </c>
      <c r="C113"/>
      <c r="D113" s="48">
        <v>162.55</v>
      </c>
    </row>
    <row r="114" spans="1:4" ht="23.25">
      <c r="A114" s="221">
        <v>241266</v>
      </c>
      <c r="B114" s="47">
        <v>37825</v>
      </c>
      <c r="C114"/>
      <c r="D114" s="48">
        <v>163.06</v>
      </c>
    </row>
    <row r="115" spans="1:5" ht="23.25">
      <c r="A115" s="221">
        <v>241267</v>
      </c>
      <c r="B115" s="47">
        <v>37826</v>
      </c>
      <c r="C115"/>
      <c r="D115" s="48">
        <v>162.99</v>
      </c>
      <c r="E115" s="54"/>
    </row>
    <row r="116" spans="1:5" ht="23.25">
      <c r="A116" s="221">
        <v>241268</v>
      </c>
      <c r="B116" s="47">
        <v>37827</v>
      </c>
      <c r="C116"/>
      <c r="D116" s="48">
        <v>163.1</v>
      </c>
      <c r="E116" s="49">
        <v>163.08</v>
      </c>
    </row>
    <row r="117" spans="1:4" ht="23.25">
      <c r="A117" s="221">
        <v>241269</v>
      </c>
      <c r="B117" s="47">
        <v>37828</v>
      </c>
      <c r="C117"/>
      <c r="D117" s="48">
        <v>163.18</v>
      </c>
    </row>
    <row r="118" spans="1:4" ht="23.25">
      <c r="A118" s="221">
        <v>241270</v>
      </c>
      <c r="B118" s="47">
        <v>37829</v>
      </c>
      <c r="C118"/>
      <c r="D118" s="48">
        <v>163.45</v>
      </c>
    </row>
    <row r="119" spans="1:4" ht="23.25">
      <c r="A119" s="221">
        <v>241271</v>
      </c>
      <c r="B119" s="47">
        <v>37830</v>
      </c>
      <c r="C119"/>
      <c r="D119" s="48">
        <v>163.08</v>
      </c>
    </row>
    <row r="120" spans="1:4" ht="23.25">
      <c r="A120" s="221">
        <v>241272</v>
      </c>
      <c r="B120" s="47">
        <v>37831</v>
      </c>
      <c r="C120"/>
      <c r="D120" s="48">
        <v>163</v>
      </c>
    </row>
    <row r="121" spans="1:4" ht="23.25">
      <c r="A121" s="221">
        <v>241273</v>
      </c>
      <c r="B121" s="47">
        <v>37832</v>
      </c>
      <c r="C121"/>
      <c r="D121" s="48">
        <v>163.07</v>
      </c>
    </row>
    <row r="122" spans="1:4" ht="23.25">
      <c r="A122" s="221">
        <v>241274</v>
      </c>
      <c r="B122" s="47">
        <v>37833</v>
      </c>
      <c r="C122"/>
      <c r="D122" s="48">
        <v>162.82</v>
      </c>
    </row>
    <row r="123" spans="1:4" ht="23.25">
      <c r="A123" s="221">
        <v>241275</v>
      </c>
      <c r="B123" s="47">
        <v>37834</v>
      </c>
      <c r="C123"/>
      <c r="D123" s="48">
        <v>162.62</v>
      </c>
    </row>
    <row r="124" spans="1:4" ht="23.25">
      <c r="A124" s="221">
        <v>241276</v>
      </c>
      <c r="B124" s="47">
        <v>37835</v>
      </c>
      <c r="C124"/>
      <c r="D124" s="48">
        <v>162.4</v>
      </c>
    </row>
    <row r="125" spans="1:4" ht="23.25">
      <c r="A125" s="221">
        <v>241277</v>
      </c>
      <c r="B125" s="47">
        <v>37836</v>
      </c>
      <c r="C125"/>
      <c r="D125" s="48">
        <v>162.2</v>
      </c>
    </row>
    <row r="126" spans="1:4" ht="23.25">
      <c r="A126" s="221">
        <v>241278</v>
      </c>
      <c r="B126" s="47">
        <v>37837</v>
      </c>
      <c r="C126"/>
      <c r="D126" s="48">
        <v>161.8</v>
      </c>
    </row>
    <row r="127" spans="1:4" ht="23.25">
      <c r="A127" s="221">
        <v>241279</v>
      </c>
      <c r="B127" s="47">
        <v>37838</v>
      </c>
      <c r="C127"/>
      <c r="D127" s="48">
        <v>161.5</v>
      </c>
    </row>
    <row r="128" spans="1:4" ht="23.25">
      <c r="A128" s="221">
        <v>241280</v>
      </c>
      <c r="B128" s="47">
        <v>37839</v>
      </c>
      <c r="C128"/>
      <c r="D128" s="48">
        <v>161.35</v>
      </c>
    </row>
    <row r="129" spans="1:4" ht="23.25">
      <c r="A129" s="221">
        <v>241281</v>
      </c>
      <c r="B129" s="47">
        <v>37840</v>
      </c>
      <c r="C129"/>
      <c r="D129" s="48">
        <v>161.32</v>
      </c>
    </row>
    <row r="130" spans="1:4" ht="23.25">
      <c r="A130" s="221">
        <v>241282</v>
      </c>
      <c r="B130" s="47">
        <v>37841</v>
      </c>
      <c r="C130"/>
      <c r="D130" s="48">
        <v>161.61</v>
      </c>
    </row>
    <row r="131" spans="1:4" ht="23.25">
      <c r="A131" s="221">
        <v>241283</v>
      </c>
      <c r="B131" s="47">
        <v>37842</v>
      </c>
      <c r="C131"/>
      <c r="D131" s="48">
        <v>161.8</v>
      </c>
    </row>
    <row r="132" spans="1:4" ht="23.25">
      <c r="A132" s="221">
        <v>241284</v>
      </c>
      <c r="B132" s="47">
        <v>37843</v>
      </c>
      <c r="C132"/>
      <c r="D132" s="48">
        <v>162</v>
      </c>
    </row>
    <row r="133" spans="1:4" ht="23.25">
      <c r="A133" s="221">
        <v>241285</v>
      </c>
      <c r="B133" s="47">
        <v>37844</v>
      </c>
      <c r="C133"/>
      <c r="D133" s="48">
        <v>162.1</v>
      </c>
    </row>
    <row r="134" spans="1:4" ht="23.25">
      <c r="A134" s="221">
        <v>241286</v>
      </c>
      <c r="B134" s="47">
        <v>37845</v>
      </c>
      <c r="C134"/>
      <c r="D134" s="48">
        <v>162</v>
      </c>
    </row>
    <row r="135" spans="1:4" ht="23.25">
      <c r="A135" s="221">
        <v>241287</v>
      </c>
      <c r="B135" s="47">
        <v>37846</v>
      </c>
      <c r="C135"/>
      <c r="D135" s="48">
        <v>161.8</v>
      </c>
    </row>
    <row r="136" spans="1:4" ht="23.25">
      <c r="A136" s="221">
        <v>241288</v>
      </c>
      <c r="B136" s="47">
        <v>37847</v>
      </c>
      <c r="C136"/>
      <c r="D136" s="48">
        <v>161.7</v>
      </c>
    </row>
    <row r="137" spans="1:4" ht="23.25">
      <c r="A137" s="221">
        <v>241289</v>
      </c>
      <c r="B137" s="47">
        <v>37848</v>
      </c>
      <c r="C137"/>
      <c r="D137" s="48">
        <v>161.48</v>
      </c>
    </row>
    <row r="138" spans="1:4" ht="23.25">
      <c r="A138" s="221">
        <v>241290</v>
      </c>
      <c r="B138" s="47">
        <v>37849</v>
      </c>
      <c r="C138"/>
      <c r="D138" s="48">
        <v>161.32</v>
      </c>
    </row>
    <row r="139" spans="1:4" ht="23.25">
      <c r="A139" s="221">
        <v>241291</v>
      </c>
      <c r="B139" s="47">
        <v>37850</v>
      </c>
      <c r="C139"/>
      <c r="D139" s="48">
        <v>161.6</v>
      </c>
    </row>
    <row r="140" spans="1:4" ht="23.25">
      <c r="A140" s="221">
        <v>241292</v>
      </c>
      <c r="B140" s="47">
        <v>37851</v>
      </c>
      <c r="C140"/>
      <c r="D140" s="48">
        <v>161.85</v>
      </c>
    </row>
    <row r="141" spans="1:4" ht="23.25">
      <c r="A141" s="221">
        <v>241293</v>
      </c>
      <c r="B141" s="47">
        <v>37852</v>
      </c>
      <c r="C141"/>
      <c r="D141" s="48">
        <v>161.9</v>
      </c>
    </row>
    <row r="142" spans="1:5" ht="23.25">
      <c r="A142" s="221">
        <v>241294</v>
      </c>
      <c r="B142" s="47">
        <v>37853</v>
      </c>
      <c r="C142"/>
      <c r="D142" s="48">
        <v>162.3</v>
      </c>
      <c r="E142" s="56"/>
    </row>
    <row r="143" spans="1:4" ht="23.25">
      <c r="A143" s="221">
        <v>241295</v>
      </c>
      <c r="B143" s="47">
        <v>37854</v>
      </c>
      <c r="C143"/>
      <c r="D143" s="48">
        <v>163.32</v>
      </c>
    </row>
    <row r="144" spans="1:5" ht="23.25">
      <c r="A144" s="221">
        <v>241296</v>
      </c>
      <c r="B144" s="47">
        <v>37855</v>
      </c>
      <c r="C144"/>
      <c r="D144" s="48">
        <v>163.6</v>
      </c>
      <c r="E144" s="49">
        <v>163.56</v>
      </c>
    </row>
    <row r="145" spans="1:4" ht="23.25">
      <c r="A145" s="221">
        <v>241297</v>
      </c>
      <c r="B145" s="47">
        <v>37856</v>
      </c>
      <c r="C145"/>
      <c r="D145" s="48">
        <v>163.09</v>
      </c>
    </row>
    <row r="146" spans="1:4" ht="23.25">
      <c r="A146" s="221">
        <v>241298</v>
      </c>
      <c r="B146" s="47">
        <v>37857</v>
      </c>
      <c r="C146"/>
      <c r="D146" s="48">
        <v>162.5</v>
      </c>
    </row>
    <row r="147" spans="1:4" ht="23.25">
      <c r="A147" s="221">
        <v>241299</v>
      </c>
      <c r="B147" s="47">
        <v>37858</v>
      </c>
      <c r="C147"/>
      <c r="D147" s="48">
        <v>162.08</v>
      </c>
    </row>
    <row r="148" spans="1:4" ht="23.25">
      <c r="A148" s="221">
        <v>241300</v>
      </c>
      <c r="B148" s="47">
        <v>37859</v>
      </c>
      <c r="C148"/>
      <c r="D148" s="48">
        <v>162.05</v>
      </c>
    </row>
    <row r="149" spans="1:5" ht="23.25">
      <c r="A149" s="221">
        <v>241301</v>
      </c>
      <c r="B149" s="47">
        <v>37860</v>
      </c>
      <c r="C149"/>
      <c r="D149" s="48">
        <v>162.12</v>
      </c>
      <c r="E149" s="54"/>
    </row>
    <row r="150" spans="1:4" ht="23.25">
      <c r="A150" s="221">
        <v>241302</v>
      </c>
      <c r="B150" s="47">
        <v>37861</v>
      </c>
      <c r="C150"/>
      <c r="D150" s="48">
        <v>162.78</v>
      </c>
    </row>
    <row r="151" spans="1:5" ht="23.25">
      <c r="A151" s="221">
        <v>241303</v>
      </c>
      <c r="B151" s="47">
        <v>37862</v>
      </c>
      <c r="C151"/>
      <c r="D151" s="48">
        <v>163.23</v>
      </c>
      <c r="E151" s="49">
        <v>163.23</v>
      </c>
    </row>
    <row r="152" spans="1:4" ht="23.25">
      <c r="A152" s="221">
        <v>241304</v>
      </c>
      <c r="B152" s="47">
        <v>37863</v>
      </c>
      <c r="C152"/>
      <c r="D152" s="48">
        <v>163.05</v>
      </c>
    </row>
    <row r="153" spans="1:5" ht="23.25">
      <c r="A153" s="221">
        <v>241305</v>
      </c>
      <c r="B153" s="47">
        <v>37864</v>
      </c>
      <c r="C153"/>
      <c r="D153" s="48">
        <v>164.05</v>
      </c>
      <c r="E153" s="49">
        <v>163.93</v>
      </c>
    </row>
    <row r="154" spans="1:4" ht="23.25">
      <c r="A154" s="221">
        <v>241306</v>
      </c>
      <c r="B154" s="47">
        <v>37865</v>
      </c>
      <c r="C154"/>
      <c r="D154" s="222">
        <v>164.08</v>
      </c>
    </row>
    <row r="155" spans="1:4" ht="23.25">
      <c r="A155" s="221">
        <v>241307</v>
      </c>
      <c r="B155" s="47">
        <v>37866</v>
      </c>
      <c r="C155"/>
      <c r="D155" s="222">
        <v>163.7</v>
      </c>
    </row>
    <row r="156" spans="1:4" ht="23.25">
      <c r="A156" s="221">
        <v>241308</v>
      </c>
      <c r="B156" s="47">
        <v>37867</v>
      </c>
      <c r="C156"/>
      <c r="D156" s="222">
        <v>163.15</v>
      </c>
    </row>
    <row r="157" spans="1:4" ht="23.25">
      <c r="A157" s="221">
        <v>241309</v>
      </c>
      <c r="B157" s="47">
        <v>37868</v>
      </c>
      <c r="C157"/>
      <c r="D157" s="222">
        <v>162.8</v>
      </c>
    </row>
    <row r="158" spans="1:4" ht="23.25">
      <c r="A158" s="221">
        <v>241310</v>
      </c>
      <c r="B158" s="47">
        <v>37869</v>
      </c>
      <c r="C158"/>
      <c r="D158" s="222">
        <v>162.59</v>
      </c>
    </row>
    <row r="159" spans="1:5" ht="23.25">
      <c r="A159" s="221">
        <v>241311</v>
      </c>
      <c r="B159" s="47">
        <v>37870</v>
      </c>
      <c r="C159"/>
      <c r="D159" s="222">
        <v>162.4</v>
      </c>
      <c r="E159" s="49">
        <v>162.3</v>
      </c>
    </row>
    <row r="160" spans="1:4" ht="23.25">
      <c r="A160" s="221">
        <v>241312</v>
      </c>
      <c r="B160" s="47">
        <v>37871</v>
      </c>
      <c r="C160"/>
      <c r="D160" s="222">
        <v>162.51</v>
      </c>
    </row>
    <row r="161" spans="1:4" ht="23.25">
      <c r="A161" s="221">
        <v>241313</v>
      </c>
      <c r="B161" s="47">
        <v>37872</v>
      </c>
      <c r="C161"/>
      <c r="D161" s="222">
        <v>163.65</v>
      </c>
    </row>
    <row r="162" spans="1:4" ht="23.25">
      <c r="A162" s="221">
        <v>241314</v>
      </c>
      <c r="B162" s="47">
        <v>37873</v>
      </c>
      <c r="C162"/>
      <c r="D162" s="222">
        <v>163.51</v>
      </c>
    </row>
    <row r="163" spans="1:4" ht="23.25">
      <c r="A163" s="221">
        <v>241315</v>
      </c>
      <c r="B163" s="47">
        <v>37874</v>
      </c>
      <c r="C163"/>
      <c r="D163" s="222">
        <v>162.95</v>
      </c>
    </row>
    <row r="164" spans="1:4" ht="23.25">
      <c r="A164" s="221">
        <v>241316</v>
      </c>
      <c r="B164" s="47">
        <v>37875</v>
      </c>
      <c r="C164"/>
      <c r="D164" s="222">
        <v>162.41</v>
      </c>
    </row>
    <row r="165" spans="1:4" ht="23.25">
      <c r="A165" s="221">
        <v>241317</v>
      </c>
      <c r="B165" s="47">
        <v>37876</v>
      </c>
      <c r="C165"/>
      <c r="D165" s="222">
        <v>162.02</v>
      </c>
    </row>
    <row r="166" spans="1:5" ht="23.25">
      <c r="A166" s="221">
        <v>241318</v>
      </c>
      <c r="B166" s="47">
        <v>37877</v>
      </c>
      <c r="C166"/>
      <c r="D166" s="222">
        <v>162.15</v>
      </c>
      <c r="E166" s="49">
        <v>162.09</v>
      </c>
    </row>
    <row r="167" spans="1:4" ht="23.25">
      <c r="A167" s="221">
        <v>241319</v>
      </c>
      <c r="B167" s="47">
        <v>37878</v>
      </c>
      <c r="C167"/>
      <c r="D167" s="222">
        <v>161.9</v>
      </c>
    </row>
    <row r="168" spans="1:4" ht="23.25">
      <c r="A168" s="221">
        <v>241320</v>
      </c>
      <c r="B168" s="47">
        <v>37879</v>
      </c>
      <c r="C168"/>
      <c r="D168" s="222">
        <v>161.69</v>
      </c>
    </row>
    <row r="169" spans="1:4" ht="23.25">
      <c r="A169" s="221">
        <v>241321</v>
      </c>
      <c r="B169" s="47">
        <v>37880</v>
      </c>
      <c r="C169"/>
      <c r="D169" s="222">
        <v>161.9</v>
      </c>
    </row>
    <row r="170" spans="1:4" ht="23.25">
      <c r="A170" s="221">
        <v>241322</v>
      </c>
      <c r="B170" s="47">
        <v>37881</v>
      </c>
      <c r="C170"/>
      <c r="D170" s="222">
        <v>162.75</v>
      </c>
    </row>
    <row r="171" spans="1:5" ht="23.25">
      <c r="A171" s="221">
        <v>241323</v>
      </c>
      <c r="B171" s="47">
        <v>37882</v>
      </c>
      <c r="C171"/>
      <c r="D171" s="222">
        <v>163.7</v>
      </c>
      <c r="E171" s="49">
        <v>163.66</v>
      </c>
    </row>
    <row r="172" spans="1:5" ht="23.25">
      <c r="A172" s="221">
        <v>241324</v>
      </c>
      <c r="B172" s="47">
        <v>37883</v>
      </c>
      <c r="C172"/>
      <c r="D172" s="222">
        <v>163.9</v>
      </c>
      <c r="E172" s="49">
        <v>163.87</v>
      </c>
    </row>
    <row r="173" spans="1:4" ht="23.25">
      <c r="A173" s="221">
        <v>241325</v>
      </c>
      <c r="B173" s="47">
        <v>37884</v>
      </c>
      <c r="C173"/>
      <c r="D173" s="222">
        <v>163.42</v>
      </c>
    </row>
    <row r="174" spans="1:4" ht="23.25">
      <c r="A174" s="221">
        <v>241326</v>
      </c>
      <c r="B174" s="47">
        <v>37885</v>
      </c>
      <c r="C174"/>
      <c r="D174" s="222">
        <v>162.7</v>
      </c>
    </row>
    <row r="175" spans="1:4" ht="23.25">
      <c r="A175" s="221">
        <v>241327</v>
      </c>
      <c r="B175" s="47">
        <v>37886</v>
      </c>
      <c r="C175"/>
      <c r="D175" s="222">
        <v>162.48</v>
      </c>
    </row>
    <row r="176" spans="1:5" ht="23.25">
      <c r="A176" s="221">
        <v>241328</v>
      </c>
      <c r="B176" s="47">
        <v>37887</v>
      </c>
      <c r="C176"/>
      <c r="D176" s="222">
        <v>162.12</v>
      </c>
      <c r="E176" s="56"/>
    </row>
    <row r="177" spans="1:4" ht="23.25">
      <c r="A177" s="221">
        <v>241329</v>
      </c>
      <c r="B177" s="47">
        <v>37888</v>
      </c>
      <c r="C177"/>
      <c r="D177" s="222">
        <v>162.09</v>
      </c>
    </row>
    <row r="178" spans="1:4" ht="23.25">
      <c r="A178" s="221">
        <v>241330</v>
      </c>
      <c r="B178" s="47">
        <v>37889</v>
      </c>
      <c r="C178"/>
      <c r="D178" s="222">
        <v>162.08</v>
      </c>
    </row>
    <row r="179" spans="1:4" ht="23.25">
      <c r="A179" s="221">
        <v>241331</v>
      </c>
      <c r="B179" s="47">
        <v>37890</v>
      </c>
      <c r="C179"/>
      <c r="D179" s="222">
        <v>162.08</v>
      </c>
    </row>
    <row r="180" spans="1:5" ht="24">
      <c r="A180" s="221">
        <v>241332</v>
      </c>
      <c r="B180" s="47">
        <v>37891</v>
      </c>
      <c r="C180"/>
      <c r="D180" s="222">
        <v>162</v>
      </c>
      <c r="E180" s="11"/>
    </row>
    <row r="181" spans="1:4" ht="23.25">
      <c r="A181" s="221">
        <v>241333</v>
      </c>
      <c r="B181" s="47">
        <v>37892</v>
      </c>
      <c r="C181"/>
      <c r="D181" s="222">
        <v>162</v>
      </c>
    </row>
    <row r="182" spans="1:4" ht="23.25">
      <c r="A182" s="221">
        <v>241334</v>
      </c>
      <c r="B182" s="47">
        <v>37893</v>
      </c>
      <c r="C182"/>
      <c r="D182" s="222">
        <v>162.2</v>
      </c>
    </row>
    <row r="183" spans="1:4" ht="23.25">
      <c r="A183" s="221">
        <v>241335</v>
      </c>
      <c r="B183" s="47">
        <v>37894</v>
      </c>
      <c r="C183"/>
      <c r="D183" s="222">
        <v>163.15</v>
      </c>
    </row>
    <row r="184" spans="1:4" ht="23.25">
      <c r="A184" s="221">
        <v>241336</v>
      </c>
      <c r="B184" s="47">
        <v>37895</v>
      </c>
      <c r="C184"/>
      <c r="D184" s="48">
        <v>163.16</v>
      </c>
    </row>
    <row r="185" spans="1:4" ht="23.25">
      <c r="A185" s="221">
        <v>241337</v>
      </c>
      <c r="B185" s="47">
        <v>37896</v>
      </c>
      <c r="C185"/>
      <c r="D185" s="48">
        <v>163</v>
      </c>
    </row>
    <row r="186" spans="1:4" ht="23.25">
      <c r="A186" s="221">
        <v>241338</v>
      </c>
      <c r="B186" s="47">
        <v>37897</v>
      </c>
      <c r="C186"/>
      <c r="D186" s="48">
        <v>162.65</v>
      </c>
    </row>
    <row r="187" spans="1:4" ht="23.25">
      <c r="A187" s="221">
        <v>241339</v>
      </c>
      <c r="B187" s="47">
        <v>37898</v>
      </c>
      <c r="C187"/>
      <c r="D187" s="48">
        <v>163.38</v>
      </c>
    </row>
    <row r="188" spans="1:5" ht="21">
      <c r="A188" s="221">
        <v>241340</v>
      </c>
      <c r="B188" s="47">
        <v>37899</v>
      </c>
      <c r="C188"/>
      <c r="D188" s="48">
        <v>164.24</v>
      </c>
      <c r="E188" s="239">
        <v>164.23</v>
      </c>
    </row>
    <row r="189" spans="1:4" ht="23.25">
      <c r="A189" s="221">
        <v>241341</v>
      </c>
      <c r="B189" s="47">
        <v>37900</v>
      </c>
      <c r="C189"/>
      <c r="D189" s="48">
        <v>164.18</v>
      </c>
    </row>
    <row r="190" spans="1:5" ht="21">
      <c r="A190" s="221">
        <v>241342</v>
      </c>
      <c r="B190" s="47">
        <v>37901</v>
      </c>
      <c r="C190"/>
      <c r="D190" s="48">
        <v>165.98</v>
      </c>
      <c r="E190" s="239">
        <v>165.65</v>
      </c>
    </row>
    <row r="191" spans="1:5" ht="21">
      <c r="A191" s="221">
        <v>241343</v>
      </c>
      <c r="B191" s="47">
        <v>37902</v>
      </c>
      <c r="C191"/>
      <c r="D191" s="48">
        <v>164.3</v>
      </c>
      <c r="E191" s="239">
        <v>165.18</v>
      </c>
    </row>
    <row r="192" spans="1:4" ht="23.25">
      <c r="A192" s="221">
        <v>241344</v>
      </c>
      <c r="B192" s="47">
        <v>37903</v>
      </c>
      <c r="C192"/>
      <c r="D192" s="48">
        <v>164.1</v>
      </c>
    </row>
    <row r="193" spans="1:4" ht="23.25">
      <c r="A193" s="221">
        <v>241345</v>
      </c>
      <c r="B193" s="47">
        <v>37904</v>
      </c>
      <c r="C193"/>
      <c r="D193" s="48">
        <v>164.35</v>
      </c>
    </row>
    <row r="194" spans="1:4" ht="23.25">
      <c r="A194" s="221">
        <v>241346</v>
      </c>
      <c r="B194" s="47">
        <v>37905</v>
      </c>
      <c r="C194"/>
      <c r="D194" s="48">
        <v>164.27</v>
      </c>
    </row>
    <row r="195" spans="1:4" ht="23.25">
      <c r="A195" s="221">
        <v>241347</v>
      </c>
      <c r="B195" s="47">
        <v>37906</v>
      </c>
      <c r="C195"/>
      <c r="D195" s="48">
        <v>164.02</v>
      </c>
    </row>
    <row r="196" spans="1:4" ht="23.25">
      <c r="A196" s="221">
        <v>241348</v>
      </c>
      <c r="B196" s="47">
        <v>37907</v>
      </c>
      <c r="C196"/>
      <c r="D196" s="48">
        <v>163.95</v>
      </c>
    </row>
    <row r="197" spans="1:5" ht="24">
      <c r="A197" s="221">
        <v>241349</v>
      </c>
      <c r="B197" s="47">
        <v>37908</v>
      </c>
      <c r="C197"/>
      <c r="D197" s="48">
        <v>163.54</v>
      </c>
      <c r="E197" s="11"/>
    </row>
    <row r="198" spans="1:5" ht="24">
      <c r="A198" s="221">
        <v>241350</v>
      </c>
      <c r="B198" s="47">
        <v>37909</v>
      </c>
      <c r="C198"/>
      <c r="D198" s="48">
        <v>163.51</v>
      </c>
      <c r="E198" s="11"/>
    </row>
    <row r="199" spans="1:4" ht="23.25">
      <c r="A199" s="221">
        <v>241351</v>
      </c>
      <c r="B199" s="47">
        <v>37910</v>
      </c>
      <c r="C199"/>
      <c r="D199" s="48">
        <v>163.45</v>
      </c>
    </row>
    <row r="200" spans="1:4" ht="23.25">
      <c r="A200" s="221">
        <v>241352</v>
      </c>
      <c r="B200" s="47">
        <v>37911</v>
      </c>
      <c r="C200"/>
      <c r="D200" s="48">
        <v>164.58</v>
      </c>
    </row>
    <row r="201" spans="1:4" ht="23.25">
      <c r="A201" s="221">
        <v>241353</v>
      </c>
      <c r="B201" s="47">
        <v>37912</v>
      </c>
      <c r="C201"/>
      <c r="D201" s="48">
        <v>164.98</v>
      </c>
    </row>
    <row r="202" spans="1:4" ht="23.25">
      <c r="A202" s="221">
        <v>241354</v>
      </c>
      <c r="B202" s="47">
        <v>37913</v>
      </c>
      <c r="C202"/>
      <c r="D202" s="48">
        <v>164.35</v>
      </c>
    </row>
    <row r="203" spans="1:4" ht="23.25">
      <c r="A203" s="221">
        <v>241355</v>
      </c>
      <c r="B203" s="47">
        <v>37914</v>
      </c>
      <c r="C203"/>
      <c r="D203" s="48">
        <v>163.6</v>
      </c>
    </row>
    <row r="204" spans="1:4" ht="23.25">
      <c r="A204" s="221">
        <v>241356</v>
      </c>
      <c r="B204" s="47">
        <v>37915</v>
      </c>
      <c r="C204"/>
      <c r="D204" s="48">
        <v>163.1</v>
      </c>
    </row>
    <row r="205" spans="1:4" ht="23.25">
      <c r="A205" s="221">
        <v>241357</v>
      </c>
      <c r="B205" s="47">
        <v>37916</v>
      </c>
      <c r="C205"/>
      <c r="D205" s="48">
        <v>162.8</v>
      </c>
    </row>
    <row r="206" spans="1:4" ht="23.25">
      <c r="A206" s="221">
        <v>241358</v>
      </c>
      <c r="B206" s="47">
        <v>37917</v>
      </c>
      <c r="C206"/>
      <c r="D206" s="48">
        <v>162.79</v>
      </c>
    </row>
    <row r="207" spans="1:4" ht="23.25">
      <c r="A207" s="221">
        <v>241359</v>
      </c>
      <c r="B207" s="47">
        <v>37918</v>
      </c>
      <c r="C207"/>
      <c r="D207" s="48">
        <v>162.84</v>
      </c>
    </row>
    <row r="208" spans="1:4" ht="23.25">
      <c r="A208" s="221">
        <v>241360</v>
      </c>
      <c r="B208" s="47">
        <v>37919</v>
      </c>
      <c r="C208"/>
      <c r="D208" s="48">
        <v>162.73</v>
      </c>
    </row>
    <row r="209" spans="1:4" ht="23.25">
      <c r="A209" s="221">
        <v>241361</v>
      </c>
      <c r="B209" s="47">
        <v>37920</v>
      </c>
      <c r="C209"/>
      <c r="D209" s="48">
        <v>162.65</v>
      </c>
    </row>
    <row r="210" spans="1:4" ht="23.25">
      <c r="A210" s="221">
        <v>241362</v>
      </c>
      <c r="B210" s="47">
        <v>37921</v>
      </c>
      <c r="C210"/>
      <c r="D210" s="48">
        <v>162.35</v>
      </c>
    </row>
    <row r="211" spans="1:4" ht="23.25">
      <c r="A211" s="221">
        <v>241363</v>
      </c>
      <c r="B211" s="47">
        <v>37922</v>
      </c>
      <c r="C211"/>
      <c r="D211" s="48">
        <v>162.1</v>
      </c>
    </row>
    <row r="212" spans="1:5" ht="23.25">
      <c r="A212" s="221">
        <v>241364</v>
      </c>
      <c r="B212" s="47">
        <v>37923</v>
      </c>
      <c r="C212"/>
      <c r="D212" s="48">
        <v>162.1</v>
      </c>
      <c r="E212" s="54"/>
    </row>
    <row r="213" spans="1:4" ht="23.25">
      <c r="A213" s="221">
        <v>241365</v>
      </c>
      <c r="B213" s="47">
        <v>37924</v>
      </c>
      <c r="C213"/>
      <c r="D213" s="48">
        <v>161.9</v>
      </c>
    </row>
    <row r="214" spans="1:4" ht="23.25">
      <c r="A214" s="221">
        <v>241366</v>
      </c>
      <c r="B214" s="47">
        <v>37925</v>
      </c>
      <c r="C214"/>
      <c r="D214" s="48">
        <v>161.75</v>
      </c>
    </row>
    <row r="215" spans="1:4" ht="23.25">
      <c r="A215" s="221">
        <v>241367</v>
      </c>
      <c r="B215" s="47">
        <v>37926</v>
      </c>
      <c r="C215"/>
      <c r="D215" s="48">
        <v>161.75</v>
      </c>
    </row>
    <row r="216" spans="1:4" ht="23.25">
      <c r="A216" s="221">
        <v>241368</v>
      </c>
      <c r="B216" s="47">
        <v>37927</v>
      </c>
      <c r="C216"/>
      <c r="D216" s="48">
        <v>161.75</v>
      </c>
    </row>
    <row r="217" spans="1:4" ht="23.25">
      <c r="A217" s="221">
        <v>241369</v>
      </c>
      <c r="B217" s="47">
        <v>37928</v>
      </c>
      <c r="C217"/>
      <c r="D217" s="48">
        <v>161.72</v>
      </c>
    </row>
    <row r="218" spans="1:4" ht="23.25">
      <c r="A218" s="221">
        <v>241370</v>
      </c>
      <c r="B218" s="47">
        <v>37929</v>
      </c>
      <c r="C218"/>
      <c r="D218" s="48">
        <v>161.72</v>
      </c>
    </row>
    <row r="219" spans="1:4" ht="23.25">
      <c r="A219" s="221">
        <v>241371</v>
      </c>
      <c r="B219" s="47">
        <v>37930</v>
      </c>
      <c r="C219"/>
      <c r="D219" s="48">
        <v>161.7</v>
      </c>
    </row>
    <row r="220" spans="1:4" ht="23.25">
      <c r="A220" s="221">
        <v>241372</v>
      </c>
      <c r="B220" s="47">
        <v>37931</v>
      </c>
      <c r="C220"/>
      <c r="D220" s="48">
        <v>161.68</v>
      </c>
    </row>
    <row r="221" spans="1:4" ht="23.25">
      <c r="A221" s="221">
        <v>241373</v>
      </c>
      <c r="B221" s="47">
        <v>37932</v>
      </c>
      <c r="C221"/>
      <c r="D221" s="48">
        <v>161.62</v>
      </c>
    </row>
    <row r="222" spans="1:4" ht="23.25">
      <c r="A222" s="221">
        <v>241374</v>
      </c>
      <c r="B222" s="47">
        <v>37933</v>
      </c>
      <c r="C222"/>
      <c r="D222" s="48">
        <v>161.62</v>
      </c>
    </row>
    <row r="223" spans="1:4" ht="23.25">
      <c r="A223" s="221">
        <v>241375</v>
      </c>
      <c r="B223" s="47">
        <v>37934</v>
      </c>
      <c r="C223"/>
      <c r="D223" s="48">
        <v>161.7</v>
      </c>
    </row>
    <row r="224" spans="1:5" ht="23.25">
      <c r="A224" s="221">
        <v>241376</v>
      </c>
      <c r="B224" s="47">
        <v>37935</v>
      </c>
      <c r="C224"/>
      <c r="D224" s="48">
        <v>161.8</v>
      </c>
      <c r="E224" s="49">
        <v>161.8</v>
      </c>
    </row>
    <row r="225" spans="1:4" ht="23.25">
      <c r="A225" s="221">
        <v>241377</v>
      </c>
      <c r="B225" s="47">
        <v>37936</v>
      </c>
      <c r="C225"/>
      <c r="D225" s="48">
        <v>161.8</v>
      </c>
    </row>
    <row r="226" spans="1:4" ht="23.25">
      <c r="A226" s="221">
        <v>241378</v>
      </c>
      <c r="B226" s="47">
        <v>37937</v>
      </c>
      <c r="C226"/>
      <c r="D226" s="48">
        <v>161.75</v>
      </c>
    </row>
    <row r="227" spans="1:4" ht="23.25">
      <c r="A227" s="221">
        <v>241379</v>
      </c>
      <c r="B227" s="47">
        <v>37938</v>
      </c>
      <c r="C227"/>
      <c r="D227" s="48">
        <v>161.7</v>
      </c>
    </row>
    <row r="228" spans="1:4" ht="23.25">
      <c r="A228" s="221">
        <v>241380</v>
      </c>
      <c r="B228" s="47">
        <v>37939</v>
      </c>
      <c r="C228"/>
      <c r="D228" s="48">
        <v>161.7</v>
      </c>
    </row>
    <row r="229" spans="1:4" ht="23.25">
      <c r="A229" s="221">
        <v>241381</v>
      </c>
      <c r="B229" s="47">
        <v>37940</v>
      </c>
      <c r="C229"/>
      <c r="D229" s="48">
        <v>161.42</v>
      </c>
    </row>
    <row r="230" spans="1:4" ht="23.25">
      <c r="A230" s="221">
        <v>241382</v>
      </c>
      <c r="B230" s="47">
        <v>37941</v>
      </c>
      <c r="C230"/>
      <c r="D230" s="48">
        <v>161.18</v>
      </c>
    </row>
    <row r="231" spans="1:4" ht="23.25">
      <c r="A231" s="221">
        <v>241383</v>
      </c>
      <c r="B231" s="47">
        <v>37942</v>
      </c>
      <c r="C231"/>
      <c r="D231" s="48">
        <v>161.14</v>
      </c>
    </row>
    <row r="232" spans="1:4" ht="23.25">
      <c r="A232" s="221">
        <v>241384</v>
      </c>
      <c r="B232" s="47">
        <v>37943</v>
      </c>
      <c r="C232"/>
      <c r="D232" s="48">
        <v>161.11</v>
      </c>
    </row>
    <row r="233" spans="1:4" ht="23.25">
      <c r="A233" s="221">
        <v>241385</v>
      </c>
      <c r="B233" s="47">
        <v>37944</v>
      </c>
      <c r="C233"/>
      <c r="D233" s="48">
        <v>161.05</v>
      </c>
    </row>
    <row r="234" spans="1:5" ht="23.25">
      <c r="A234" s="221">
        <v>241386</v>
      </c>
      <c r="B234" s="47">
        <v>37945</v>
      </c>
      <c r="C234"/>
      <c r="D234" s="48">
        <v>161.05</v>
      </c>
      <c r="E234" s="49">
        <v>161.05</v>
      </c>
    </row>
    <row r="235" spans="1:4" ht="23.25">
      <c r="A235" s="221">
        <v>241387</v>
      </c>
      <c r="B235" s="47">
        <v>37946</v>
      </c>
      <c r="C235"/>
      <c r="D235" s="48">
        <v>161.05</v>
      </c>
    </row>
    <row r="236" spans="1:4" ht="23.25">
      <c r="A236" s="221">
        <v>241388</v>
      </c>
      <c r="B236" s="47">
        <v>37947</v>
      </c>
      <c r="C236"/>
      <c r="D236" s="48">
        <v>161.05</v>
      </c>
    </row>
    <row r="237" spans="1:4" ht="23.25">
      <c r="A237" s="221">
        <v>241389</v>
      </c>
      <c r="B237" s="47">
        <v>37948</v>
      </c>
      <c r="C237"/>
      <c r="D237" s="48">
        <v>161.05</v>
      </c>
    </row>
    <row r="238" spans="1:4" ht="23.25">
      <c r="A238" s="221">
        <v>241390</v>
      </c>
      <c r="B238" s="47">
        <v>37949</v>
      </c>
      <c r="C238"/>
      <c r="D238" s="48">
        <v>161.04</v>
      </c>
    </row>
    <row r="239" spans="1:4" ht="23.25">
      <c r="A239" s="221">
        <v>241391</v>
      </c>
      <c r="B239" s="47">
        <v>37950</v>
      </c>
      <c r="C239"/>
      <c r="D239" s="48">
        <v>161.04</v>
      </c>
    </row>
    <row r="240" spans="1:4" ht="23.25">
      <c r="A240" s="221">
        <v>241392</v>
      </c>
      <c r="B240" s="47">
        <v>37951</v>
      </c>
      <c r="C240"/>
      <c r="D240" s="48">
        <v>161.04</v>
      </c>
    </row>
    <row r="241" spans="1:4" ht="23.25">
      <c r="A241" s="221">
        <v>241393</v>
      </c>
      <c r="B241" s="47">
        <v>37952</v>
      </c>
      <c r="C241"/>
      <c r="D241" s="48">
        <v>161.04</v>
      </c>
    </row>
    <row r="242" spans="1:5" ht="23.25">
      <c r="A242" s="221">
        <v>241394</v>
      </c>
      <c r="B242" s="47">
        <v>37953</v>
      </c>
      <c r="C242"/>
      <c r="D242" s="48">
        <v>161.02</v>
      </c>
      <c r="E242" s="49">
        <v>160.93</v>
      </c>
    </row>
    <row r="243" spans="1:4" ht="23.25">
      <c r="A243" s="221">
        <v>241395</v>
      </c>
      <c r="B243" s="47">
        <v>37954</v>
      </c>
      <c r="C243"/>
      <c r="D243" s="48">
        <v>160.92</v>
      </c>
    </row>
    <row r="244" spans="1:4" ht="23.25">
      <c r="A244" s="221">
        <v>241396</v>
      </c>
      <c r="B244" s="47">
        <v>37955</v>
      </c>
      <c r="C244"/>
      <c r="D244" s="48">
        <v>160.89</v>
      </c>
    </row>
    <row r="245" spans="1:4" ht="23.25">
      <c r="A245" s="221">
        <v>241397</v>
      </c>
      <c r="B245" s="47">
        <v>37956</v>
      </c>
      <c r="C245"/>
      <c r="D245" s="48">
        <v>160.9</v>
      </c>
    </row>
    <row r="246" spans="1:4" ht="23.25">
      <c r="A246" s="221">
        <v>241398</v>
      </c>
      <c r="B246" s="47">
        <v>37957</v>
      </c>
      <c r="C246"/>
      <c r="D246" s="48">
        <v>160.9</v>
      </c>
    </row>
    <row r="247" spans="1:4" ht="23.25">
      <c r="A247" s="221">
        <v>241399</v>
      </c>
      <c r="B247" s="47">
        <v>37958</v>
      </c>
      <c r="C247"/>
      <c r="D247" s="48">
        <v>160.89</v>
      </c>
    </row>
    <row r="248" spans="1:4" ht="23.25">
      <c r="A248" s="221">
        <v>241400</v>
      </c>
      <c r="B248" s="47">
        <v>37959</v>
      </c>
      <c r="C248"/>
      <c r="D248" s="48">
        <v>160.84</v>
      </c>
    </row>
    <row r="249" spans="1:4" ht="23.25">
      <c r="A249" s="221">
        <v>241401</v>
      </c>
      <c r="B249" s="47">
        <v>37960</v>
      </c>
      <c r="C249"/>
      <c r="D249" s="48">
        <v>160.84</v>
      </c>
    </row>
    <row r="250" spans="1:4" ht="23.25">
      <c r="A250" s="221">
        <v>241402</v>
      </c>
      <c r="B250" s="47">
        <v>37961</v>
      </c>
      <c r="C250"/>
      <c r="D250" s="48">
        <v>160.79</v>
      </c>
    </row>
    <row r="251" spans="1:5" ht="23.25">
      <c r="A251" s="221">
        <v>241403</v>
      </c>
      <c r="B251" s="47">
        <v>37962</v>
      </c>
      <c r="C251"/>
      <c r="D251" s="48">
        <v>160.78</v>
      </c>
      <c r="E251" s="49">
        <v>160.76</v>
      </c>
    </row>
    <row r="252" spans="1:4" ht="23.25">
      <c r="A252" s="221">
        <v>241404</v>
      </c>
      <c r="B252" s="47">
        <v>37963</v>
      </c>
      <c r="C252"/>
      <c r="D252" s="48">
        <v>160.78</v>
      </c>
    </row>
    <row r="253" spans="1:4" ht="23.25">
      <c r="A253" s="221">
        <v>241405</v>
      </c>
      <c r="B253" s="47">
        <v>37964</v>
      </c>
      <c r="C253"/>
      <c r="D253" s="48">
        <v>160.7</v>
      </c>
    </row>
    <row r="254" spans="1:4" ht="23.25">
      <c r="A254" s="221">
        <v>241406</v>
      </c>
      <c r="B254" s="47">
        <v>37965</v>
      </c>
      <c r="C254"/>
      <c r="D254" s="48">
        <v>160.69</v>
      </c>
    </row>
    <row r="255" spans="1:4" ht="23.25">
      <c r="A255" s="221">
        <v>241407</v>
      </c>
      <c r="B255" s="47">
        <v>37966</v>
      </c>
      <c r="C255"/>
      <c r="D255" s="48">
        <v>160.69</v>
      </c>
    </row>
    <row r="256" spans="1:4" ht="23.25">
      <c r="A256" s="221">
        <v>241408</v>
      </c>
      <c r="B256" s="47">
        <v>37967</v>
      </c>
      <c r="C256"/>
      <c r="D256" s="48">
        <v>160.69</v>
      </c>
    </row>
    <row r="257" spans="1:4" ht="23.25">
      <c r="A257" s="221">
        <v>241409</v>
      </c>
      <c r="B257" s="47">
        <v>37968</v>
      </c>
      <c r="C257"/>
      <c r="D257" s="48">
        <v>160.68</v>
      </c>
    </row>
    <row r="258" spans="1:4" ht="23.25">
      <c r="A258" s="221">
        <v>241410</v>
      </c>
      <c r="B258" s="47">
        <v>37969</v>
      </c>
      <c r="C258"/>
      <c r="D258" s="48">
        <v>160.66</v>
      </c>
    </row>
    <row r="259" spans="1:4" ht="23.25">
      <c r="A259" s="221">
        <v>241411</v>
      </c>
      <c r="B259" s="47">
        <v>37970</v>
      </c>
      <c r="C259"/>
      <c r="D259" s="48">
        <v>160.65</v>
      </c>
    </row>
    <row r="260" spans="1:4" ht="23.25">
      <c r="A260" s="221">
        <v>241412</v>
      </c>
      <c r="B260" s="47">
        <v>37971</v>
      </c>
      <c r="C260"/>
      <c r="D260" s="48">
        <v>160.65</v>
      </c>
    </row>
    <row r="261" spans="1:4" ht="23.25">
      <c r="A261" s="221">
        <v>241413</v>
      </c>
      <c r="B261" s="47">
        <v>37972</v>
      </c>
      <c r="C261"/>
      <c r="D261" s="48">
        <v>160.65</v>
      </c>
    </row>
    <row r="262" spans="1:4" ht="23.25">
      <c r="A262" s="221">
        <v>241414</v>
      </c>
      <c r="B262" s="47">
        <v>37973</v>
      </c>
      <c r="C262"/>
      <c r="D262" s="48">
        <v>160.61</v>
      </c>
    </row>
    <row r="263" spans="1:4" ht="23.25">
      <c r="A263" s="221">
        <v>241415</v>
      </c>
      <c r="B263" s="47">
        <v>37974</v>
      </c>
      <c r="C263"/>
      <c r="D263" s="48">
        <v>160.6</v>
      </c>
    </row>
    <row r="264" spans="1:5" ht="23.25">
      <c r="A264" s="221">
        <v>241416</v>
      </c>
      <c r="B264" s="47">
        <v>37975</v>
      </c>
      <c r="C264"/>
      <c r="D264" s="48">
        <v>160.6</v>
      </c>
      <c r="E264" s="49">
        <v>160.6</v>
      </c>
    </row>
    <row r="265" spans="1:4" ht="23.25">
      <c r="A265" s="221">
        <v>241417</v>
      </c>
      <c r="B265" s="47">
        <v>37976</v>
      </c>
      <c r="C265"/>
      <c r="D265" s="48">
        <v>160.97</v>
      </c>
    </row>
    <row r="266" spans="1:4" ht="23.25">
      <c r="A266" s="221">
        <v>241418</v>
      </c>
      <c r="B266" s="47">
        <v>37977</v>
      </c>
      <c r="C266"/>
      <c r="D266" s="48">
        <v>160.97</v>
      </c>
    </row>
    <row r="267" spans="1:4" ht="23.25">
      <c r="A267" s="221">
        <v>241419</v>
      </c>
      <c r="B267" s="47">
        <v>37978</v>
      </c>
      <c r="C267"/>
      <c r="D267" s="48">
        <v>160.97</v>
      </c>
    </row>
    <row r="268" spans="1:4" ht="23.25">
      <c r="A268" s="221">
        <v>241420</v>
      </c>
      <c r="B268" s="47">
        <v>37979</v>
      </c>
      <c r="C268"/>
      <c r="D268" s="48">
        <v>160.96</v>
      </c>
    </row>
    <row r="269" spans="1:4" ht="23.25">
      <c r="A269" s="221">
        <v>241421</v>
      </c>
      <c r="B269" s="47">
        <v>37980</v>
      </c>
      <c r="C269"/>
      <c r="D269" s="48">
        <v>160.96</v>
      </c>
    </row>
    <row r="270" spans="1:4" ht="23.25">
      <c r="A270" s="221">
        <v>241422</v>
      </c>
      <c r="B270" s="47">
        <v>37981</v>
      </c>
      <c r="C270"/>
      <c r="D270" s="48">
        <v>160.96</v>
      </c>
    </row>
    <row r="271" spans="1:5" ht="23.25">
      <c r="A271" s="221">
        <v>241423</v>
      </c>
      <c r="B271" s="47">
        <v>37982</v>
      </c>
      <c r="C271"/>
      <c r="D271" s="48">
        <v>160.96</v>
      </c>
      <c r="E271" s="49">
        <v>160.68</v>
      </c>
    </row>
    <row r="272" spans="1:4" ht="23.25">
      <c r="A272" s="221">
        <v>241424</v>
      </c>
      <c r="B272" s="47">
        <v>37983</v>
      </c>
      <c r="C272"/>
      <c r="D272" s="48">
        <v>161.46</v>
      </c>
    </row>
    <row r="273" spans="1:4" ht="23.25">
      <c r="A273" s="221">
        <v>241425</v>
      </c>
      <c r="B273" s="47">
        <v>37984</v>
      </c>
      <c r="C273"/>
      <c r="D273" s="48">
        <v>161.3</v>
      </c>
    </row>
    <row r="274" spans="1:4" ht="23.25">
      <c r="A274" s="221">
        <v>241426</v>
      </c>
      <c r="B274" s="47">
        <v>37985</v>
      </c>
      <c r="C274"/>
      <c r="D274" s="48">
        <v>161.22</v>
      </c>
    </row>
    <row r="275" spans="1:5" ht="23.25">
      <c r="A275" s="221">
        <v>241427</v>
      </c>
      <c r="B275" s="47">
        <v>37986</v>
      </c>
      <c r="C275"/>
      <c r="D275" s="48">
        <v>161.18</v>
      </c>
      <c r="E275" s="54"/>
    </row>
    <row r="276" spans="1:4" ht="23.25">
      <c r="A276" s="221">
        <v>40179</v>
      </c>
      <c r="B276" s="47">
        <v>37987</v>
      </c>
      <c r="C276"/>
      <c r="D276" s="48">
        <v>160.62</v>
      </c>
    </row>
    <row r="277" spans="1:4" ht="23.25">
      <c r="A277" s="221">
        <v>40180</v>
      </c>
      <c r="B277" s="47">
        <v>37988</v>
      </c>
      <c r="C277"/>
      <c r="D277" s="48">
        <v>160.7</v>
      </c>
    </row>
    <row r="278" spans="1:4" ht="23.25">
      <c r="A278" s="221">
        <v>40181</v>
      </c>
      <c r="B278" s="47">
        <v>37989</v>
      </c>
      <c r="C278"/>
      <c r="D278" s="48">
        <v>160.88</v>
      </c>
    </row>
    <row r="279" spans="1:4" ht="23.25">
      <c r="A279" s="221">
        <v>40182</v>
      </c>
      <c r="B279" s="47">
        <v>37990</v>
      </c>
      <c r="C279"/>
      <c r="D279" s="48">
        <v>160.87</v>
      </c>
    </row>
    <row r="280" spans="1:4" ht="23.25">
      <c r="A280" s="221">
        <v>40183</v>
      </c>
      <c r="B280" s="47">
        <v>37991</v>
      </c>
      <c r="C280"/>
      <c r="D280" s="48">
        <v>160.9</v>
      </c>
    </row>
    <row r="281" spans="1:4" ht="23.25">
      <c r="A281" s="221">
        <v>40184</v>
      </c>
      <c r="B281" s="47">
        <v>37992</v>
      </c>
      <c r="C281"/>
      <c r="D281" s="48">
        <v>160.92</v>
      </c>
    </row>
    <row r="282" spans="1:5" ht="23.25">
      <c r="A282" s="221">
        <v>40185</v>
      </c>
      <c r="B282" s="47">
        <v>37993</v>
      </c>
      <c r="C282"/>
      <c r="D282" s="48">
        <v>160.87</v>
      </c>
      <c r="E282" s="49">
        <v>160.87</v>
      </c>
    </row>
    <row r="283" spans="1:4" ht="23.25">
      <c r="A283" s="221">
        <v>40186</v>
      </c>
      <c r="B283" s="47">
        <v>37994</v>
      </c>
      <c r="C283"/>
      <c r="D283" s="48">
        <v>160.92</v>
      </c>
    </row>
    <row r="284" spans="1:4" ht="23.25">
      <c r="A284" s="221">
        <v>40187</v>
      </c>
      <c r="B284" s="47">
        <v>37995</v>
      </c>
      <c r="C284"/>
      <c r="D284" s="48">
        <v>160.99</v>
      </c>
    </row>
    <row r="285" spans="1:4" ht="23.25">
      <c r="A285" s="221">
        <v>40188</v>
      </c>
      <c r="B285" s="47">
        <v>37996</v>
      </c>
      <c r="C285"/>
      <c r="D285" s="48">
        <v>160.99</v>
      </c>
    </row>
    <row r="286" spans="1:4" ht="23.25">
      <c r="A286" s="221">
        <v>40189</v>
      </c>
      <c r="B286" s="47">
        <v>37997</v>
      </c>
      <c r="C286"/>
      <c r="D286" s="48">
        <v>160.99</v>
      </c>
    </row>
    <row r="287" spans="1:4" ht="23.25">
      <c r="A287" s="221">
        <v>40190</v>
      </c>
      <c r="B287" s="47">
        <v>37998</v>
      </c>
      <c r="C287"/>
      <c r="D287" s="48">
        <v>160.98</v>
      </c>
    </row>
    <row r="288" spans="1:4" ht="23.25">
      <c r="A288" s="221">
        <v>40191</v>
      </c>
      <c r="B288" s="47">
        <v>37999</v>
      </c>
      <c r="C288"/>
      <c r="D288" s="48">
        <v>160.98</v>
      </c>
    </row>
    <row r="289" spans="1:4" ht="23.25">
      <c r="A289" s="221">
        <v>40192</v>
      </c>
      <c r="B289" s="47">
        <v>38000</v>
      </c>
      <c r="C289"/>
      <c r="D289" s="48">
        <v>160.98</v>
      </c>
    </row>
    <row r="290" spans="1:4" ht="23.25">
      <c r="A290" s="221">
        <v>40193</v>
      </c>
      <c r="B290" s="47">
        <v>38001</v>
      </c>
      <c r="C290"/>
      <c r="D290" s="48">
        <v>160.92</v>
      </c>
    </row>
    <row r="291" spans="1:4" ht="23.25">
      <c r="A291" s="221">
        <v>40194</v>
      </c>
      <c r="B291" s="47">
        <v>38002</v>
      </c>
      <c r="C291"/>
      <c r="D291" s="48">
        <v>160.84</v>
      </c>
    </row>
    <row r="292" spans="1:4" ht="23.25">
      <c r="A292" s="221">
        <v>40195</v>
      </c>
      <c r="B292" s="47">
        <v>38003</v>
      </c>
      <c r="C292"/>
      <c r="D292" s="48">
        <v>160.84</v>
      </c>
    </row>
    <row r="293" spans="1:5" ht="23.25">
      <c r="A293" s="221">
        <v>40196</v>
      </c>
      <c r="B293" s="47">
        <v>38004</v>
      </c>
      <c r="C293"/>
      <c r="D293" s="48">
        <v>160.84</v>
      </c>
      <c r="E293" s="49">
        <v>160.78</v>
      </c>
    </row>
    <row r="294" spans="1:4" ht="23.25">
      <c r="A294" s="221">
        <v>40197</v>
      </c>
      <c r="B294" s="47">
        <v>38005</v>
      </c>
      <c r="C294"/>
      <c r="D294" s="48">
        <v>160.77</v>
      </c>
    </row>
    <row r="295" spans="1:4" ht="23.25">
      <c r="A295" s="221">
        <v>40198</v>
      </c>
      <c r="B295" s="47">
        <v>38006</v>
      </c>
      <c r="C295"/>
      <c r="D295" s="48">
        <v>160.74</v>
      </c>
    </row>
    <row r="296" spans="1:4" ht="23.25">
      <c r="A296" s="221">
        <v>40199</v>
      </c>
      <c r="B296" s="47">
        <v>38007</v>
      </c>
      <c r="C296"/>
      <c r="D296" s="48">
        <v>160.72</v>
      </c>
    </row>
    <row r="297" spans="1:4" ht="23.25">
      <c r="A297" s="221">
        <v>40200</v>
      </c>
      <c r="B297" s="47">
        <v>38008</v>
      </c>
      <c r="C297"/>
      <c r="D297" s="48">
        <v>160.72</v>
      </c>
    </row>
    <row r="298" spans="1:4" ht="23.25">
      <c r="A298" s="221">
        <v>40201</v>
      </c>
      <c r="B298" s="47">
        <v>38009</v>
      </c>
      <c r="C298"/>
      <c r="D298" s="48">
        <v>160.72</v>
      </c>
    </row>
    <row r="299" spans="1:5" ht="23.25">
      <c r="A299" s="221">
        <v>40202</v>
      </c>
      <c r="B299" s="47">
        <v>38010</v>
      </c>
      <c r="C299"/>
      <c r="D299" s="48">
        <v>160.7</v>
      </c>
      <c r="E299" s="49">
        <v>160.66</v>
      </c>
    </row>
    <row r="300" spans="1:4" ht="23.25">
      <c r="A300" s="221">
        <v>40203</v>
      </c>
      <c r="B300" s="47">
        <v>38011</v>
      </c>
      <c r="C300"/>
      <c r="D300" s="48">
        <v>160.75</v>
      </c>
    </row>
    <row r="301" spans="1:4" ht="23.25">
      <c r="A301" s="221">
        <v>40204</v>
      </c>
      <c r="B301" s="47">
        <v>38012</v>
      </c>
      <c r="C301"/>
      <c r="D301" s="48">
        <v>160.6</v>
      </c>
    </row>
    <row r="302" spans="1:4" ht="23.25">
      <c r="A302" s="221">
        <v>40205</v>
      </c>
      <c r="B302" s="47">
        <v>38013</v>
      </c>
      <c r="C302"/>
      <c r="D302" s="48">
        <v>160.68</v>
      </c>
    </row>
    <row r="303" spans="1:4" ht="23.25">
      <c r="A303" s="221">
        <v>40206</v>
      </c>
      <c r="B303" s="47">
        <v>38014</v>
      </c>
      <c r="C303"/>
      <c r="D303" s="48">
        <v>160.65</v>
      </c>
    </row>
    <row r="304" spans="1:4" ht="23.25">
      <c r="A304" s="221">
        <v>40207</v>
      </c>
      <c r="B304" s="47">
        <v>38015</v>
      </c>
      <c r="C304"/>
      <c r="D304" s="48">
        <v>160.54</v>
      </c>
    </row>
    <row r="305" spans="1:4" ht="23.25">
      <c r="A305" s="221">
        <v>40208</v>
      </c>
      <c r="B305" s="47">
        <v>38016</v>
      </c>
      <c r="C305"/>
      <c r="D305" s="48">
        <v>160.7</v>
      </c>
    </row>
    <row r="306" spans="1:4" ht="23.25">
      <c r="A306" s="221">
        <v>40209</v>
      </c>
      <c r="B306" s="47">
        <v>38017</v>
      </c>
      <c r="C306"/>
      <c r="D306" s="48">
        <v>160.61</v>
      </c>
    </row>
    <row r="307" spans="1:4" ht="23.25">
      <c r="A307" s="221">
        <v>40210</v>
      </c>
      <c r="B307" s="47">
        <v>38018</v>
      </c>
      <c r="C307"/>
      <c r="D307" s="48">
        <v>160.65</v>
      </c>
    </row>
    <row r="308" spans="1:4" ht="23.25">
      <c r="A308" s="221">
        <v>40211</v>
      </c>
      <c r="B308" s="47">
        <v>38019</v>
      </c>
      <c r="C308"/>
      <c r="D308" s="48">
        <v>160.8</v>
      </c>
    </row>
    <row r="309" spans="1:4" ht="23.25">
      <c r="A309" s="221">
        <v>40212</v>
      </c>
      <c r="B309" s="47">
        <v>38020</v>
      </c>
      <c r="C309"/>
      <c r="D309" s="48">
        <v>160.8</v>
      </c>
    </row>
    <row r="310" spans="1:4" ht="23.25">
      <c r="A310" s="221">
        <v>40213</v>
      </c>
      <c r="B310" s="47">
        <v>38021</v>
      </c>
      <c r="C310"/>
      <c r="D310" s="48">
        <v>160.82</v>
      </c>
    </row>
    <row r="311" spans="1:4" ht="23.25">
      <c r="A311" s="221">
        <v>40214</v>
      </c>
      <c r="B311" s="47">
        <v>38022</v>
      </c>
      <c r="C311"/>
      <c r="D311" s="48">
        <v>160.84</v>
      </c>
    </row>
    <row r="312" spans="1:4" ht="23.25">
      <c r="A312" s="221">
        <v>40215</v>
      </c>
      <c r="B312" s="47">
        <v>38023</v>
      </c>
      <c r="C312"/>
      <c r="D312" s="48">
        <v>160.8</v>
      </c>
    </row>
    <row r="313" spans="1:5" ht="23.25">
      <c r="A313" s="221">
        <v>40216</v>
      </c>
      <c r="B313" s="47">
        <v>38024</v>
      </c>
      <c r="C313"/>
      <c r="D313" s="48">
        <v>160.84</v>
      </c>
      <c r="E313" s="49">
        <v>160.84</v>
      </c>
    </row>
    <row r="314" spans="1:4" ht="23.25">
      <c r="A314" s="221">
        <v>40217</v>
      </c>
      <c r="B314" s="47">
        <v>38025</v>
      </c>
      <c r="C314"/>
      <c r="D314" s="48">
        <v>160.82</v>
      </c>
    </row>
    <row r="315" spans="1:4" ht="23.25">
      <c r="A315" s="221">
        <v>40218</v>
      </c>
      <c r="B315" s="47">
        <v>38026</v>
      </c>
      <c r="C315"/>
      <c r="D315" s="48">
        <v>160.84</v>
      </c>
    </row>
    <row r="316" spans="1:4" ht="23.25">
      <c r="A316" s="221">
        <v>40219</v>
      </c>
      <c r="B316" s="47">
        <v>38027</v>
      </c>
      <c r="C316"/>
      <c r="D316" s="48">
        <v>160.84</v>
      </c>
    </row>
    <row r="317" spans="1:4" ht="23.25">
      <c r="A317" s="221">
        <v>40220</v>
      </c>
      <c r="B317" s="47">
        <v>38028</v>
      </c>
      <c r="C317"/>
      <c r="D317" s="48">
        <v>160.82</v>
      </c>
    </row>
    <row r="318" spans="1:4" ht="23.25">
      <c r="A318" s="221">
        <v>40221</v>
      </c>
      <c r="B318" s="47">
        <v>38029</v>
      </c>
      <c r="C318"/>
      <c r="D318" s="48">
        <v>160.78</v>
      </c>
    </row>
    <row r="319" spans="1:5" ht="23.25">
      <c r="A319" s="221">
        <v>40222</v>
      </c>
      <c r="B319" s="47">
        <v>38030</v>
      </c>
      <c r="C319"/>
      <c r="D319" s="48">
        <v>160.77</v>
      </c>
      <c r="E319" s="49">
        <v>160.74</v>
      </c>
    </row>
    <row r="320" spans="1:4" ht="23.25">
      <c r="A320" s="221">
        <v>40223</v>
      </c>
      <c r="B320" s="47">
        <v>38031</v>
      </c>
      <c r="C320"/>
      <c r="D320" s="48">
        <v>160.72</v>
      </c>
    </row>
    <row r="321" spans="1:4" ht="23.25">
      <c r="A321" s="221">
        <v>40224</v>
      </c>
      <c r="B321" s="47">
        <v>38032</v>
      </c>
      <c r="C321"/>
      <c r="D321" s="48">
        <v>160.71</v>
      </c>
    </row>
    <row r="322" spans="1:4" ht="23.25">
      <c r="A322" s="221">
        <v>40225</v>
      </c>
      <c r="B322" s="47">
        <v>38033</v>
      </c>
      <c r="C322"/>
      <c r="D322" s="48">
        <v>160.74</v>
      </c>
    </row>
    <row r="323" spans="1:4" ht="23.25">
      <c r="A323" s="221">
        <v>40226</v>
      </c>
      <c r="B323" s="47">
        <v>38034</v>
      </c>
      <c r="C323"/>
      <c r="D323" s="48">
        <v>160.74</v>
      </c>
    </row>
    <row r="324" spans="1:4" ht="23.25">
      <c r="A324" s="221">
        <v>40227</v>
      </c>
      <c r="B324" s="47">
        <v>38035</v>
      </c>
      <c r="C324"/>
      <c r="D324" s="48">
        <v>160.53</v>
      </c>
    </row>
    <row r="325" spans="1:4" ht="23.25">
      <c r="A325" s="221">
        <v>40228</v>
      </c>
      <c r="B325" s="47">
        <v>38036</v>
      </c>
      <c r="C325"/>
      <c r="D325" s="48">
        <v>160.46</v>
      </c>
    </row>
    <row r="326" spans="1:4" ht="23.25">
      <c r="A326" s="221">
        <v>40229</v>
      </c>
      <c r="B326" s="47">
        <v>38037</v>
      </c>
      <c r="C326"/>
      <c r="D326" s="48">
        <v>160.62</v>
      </c>
    </row>
    <row r="327" spans="1:5" ht="23.25">
      <c r="A327" s="221">
        <v>40230</v>
      </c>
      <c r="B327" s="47">
        <v>38038</v>
      </c>
      <c r="C327"/>
      <c r="D327" s="48">
        <v>160.7</v>
      </c>
      <c r="E327" s="49">
        <v>160.69</v>
      </c>
    </row>
    <row r="328" spans="1:4" ht="23.25">
      <c r="A328" s="221">
        <v>40231</v>
      </c>
      <c r="B328" s="47">
        <v>38039</v>
      </c>
      <c r="C328"/>
      <c r="D328" s="48">
        <v>160.78</v>
      </c>
    </row>
    <row r="329" spans="1:4" ht="23.25">
      <c r="A329" s="221">
        <v>40232</v>
      </c>
      <c r="B329" s="47">
        <v>38040</v>
      </c>
      <c r="C329"/>
      <c r="D329" s="48">
        <v>160.8</v>
      </c>
    </row>
    <row r="330" spans="1:4" ht="23.25">
      <c r="A330" s="221">
        <v>40233</v>
      </c>
      <c r="B330" s="47">
        <v>38041</v>
      </c>
      <c r="C330"/>
      <c r="D330" s="48">
        <v>160.8</v>
      </c>
    </row>
    <row r="331" spans="1:4" ht="23.25">
      <c r="A331" s="221">
        <v>40234</v>
      </c>
      <c r="B331" s="47">
        <v>38042</v>
      </c>
      <c r="C331"/>
      <c r="D331" s="48">
        <v>160.8</v>
      </c>
    </row>
    <row r="332" spans="1:5" ht="23.25">
      <c r="A332" s="221">
        <v>40235</v>
      </c>
      <c r="B332" s="47">
        <v>38043</v>
      </c>
      <c r="C332"/>
      <c r="D332" s="48">
        <v>160.8</v>
      </c>
      <c r="E332" s="54"/>
    </row>
    <row r="333" spans="1:4" ht="23.25">
      <c r="A333" s="221">
        <v>40236</v>
      </c>
      <c r="B333" s="47">
        <v>38044</v>
      </c>
      <c r="C333"/>
      <c r="D333" s="48">
        <v>160.85</v>
      </c>
    </row>
    <row r="334" spans="1:4" ht="23.25">
      <c r="A334" s="221">
        <v>40237</v>
      </c>
      <c r="B334" s="47">
        <v>38045</v>
      </c>
      <c r="C334"/>
      <c r="D334" s="48">
        <v>160.92</v>
      </c>
    </row>
    <row r="335" spans="1:4" ht="23.25">
      <c r="A335" s="221">
        <v>40238</v>
      </c>
      <c r="B335" s="47">
        <v>38046</v>
      </c>
      <c r="C335"/>
      <c r="D335" s="48">
        <v>160.92</v>
      </c>
    </row>
    <row r="336" spans="1:4" ht="23.25">
      <c r="A336" s="221">
        <v>40239</v>
      </c>
      <c r="B336" s="47">
        <v>38047</v>
      </c>
      <c r="C336"/>
      <c r="D336" s="48">
        <v>160.9</v>
      </c>
    </row>
    <row r="337" spans="1:4" ht="23.25">
      <c r="A337" s="221">
        <v>40240</v>
      </c>
      <c r="B337" s="47">
        <v>38048</v>
      </c>
      <c r="C337"/>
      <c r="D337" s="48">
        <v>160.86</v>
      </c>
    </row>
    <row r="338" spans="1:4" ht="23.25">
      <c r="A338" s="221">
        <v>40241</v>
      </c>
      <c r="B338" s="47">
        <v>38049</v>
      </c>
      <c r="C338"/>
      <c r="D338" s="48">
        <v>160.78</v>
      </c>
    </row>
    <row r="339" spans="1:4" ht="23.25">
      <c r="A339" s="221">
        <v>40242</v>
      </c>
      <c r="B339" s="47">
        <v>38050</v>
      </c>
      <c r="C339"/>
      <c r="D339" s="48">
        <v>160.75</v>
      </c>
    </row>
    <row r="340" spans="1:4" ht="23.25">
      <c r="A340" s="221">
        <v>40243</v>
      </c>
      <c r="B340" s="47">
        <v>38051</v>
      </c>
      <c r="C340"/>
      <c r="D340" s="48">
        <v>160.68</v>
      </c>
    </row>
    <row r="341" spans="1:4" ht="23.25">
      <c r="A341" s="221">
        <v>40244</v>
      </c>
      <c r="B341" s="47">
        <v>38052</v>
      </c>
      <c r="C341"/>
      <c r="D341" s="48">
        <v>160.7</v>
      </c>
    </row>
    <row r="342" spans="1:4" ht="23.25">
      <c r="A342" s="221">
        <v>40245</v>
      </c>
      <c r="B342" s="47">
        <v>38053</v>
      </c>
      <c r="C342"/>
      <c r="D342" s="48">
        <v>160.69</v>
      </c>
    </row>
    <row r="343" spans="1:5" ht="23.25">
      <c r="A343" s="221">
        <v>40246</v>
      </c>
      <c r="B343" s="47">
        <v>38054</v>
      </c>
      <c r="C343"/>
      <c r="D343" s="48">
        <v>160.64</v>
      </c>
      <c r="E343" s="49">
        <v>160.64</v>
      </c>
    </row>
    <row r="344" spans="1:4" ht="23.25">
      <c r="A344" s="221">
        <v>40247</v>
      </c>
      <c r="B344" s="47">
        <v>38055</v>
      </c>
      <c r="C344"/>
      <c r="D344" s="48">
        <v>160.62</v>
      </c>
    </row>
    <row r="345" spans="1:4" ht="23.25">
      <c r="A345" s="221">
        <v>40248</v>
      </c>
      <c r="B345" s="47">
        <v>38056</v>
      </c>
      <c r="C345"/>
      <c r="D345" s="48">
        <v>160.6</v>
      </c>
    </row>
    <row r="346" spans="1:4" ht="23.25">
      <c r="A346" s="221">
        <v>40249</v>
      </c>
      <c r="B346" s="47">
        <v>38057</v>
      </c>
      <c r="C346"/>
      <c r="D346" s="48">
        <v>160.6</v>
      </c>
    </row>
    <row r="347" spans="1:4" ht="23.25">
      <c r="A347" s="221">
        <v>40250</v>
      </c>
      <c r="B347" s="47">
        <v>38058</v>
      </c>
      <c r="C347"/>
      <c r="D347" s="48">
        <v>160.78</v>
      </c>
    </row>
    <row r="348" spans="1:4" ht="23.25">
      <c r="A348" s="221">
        <v>40251</v>
      </c>
      <c r="B348" s="47">
        <v>38059</v>
      </c>
      <c r="C348"/>
      <c r="D348" s="48">
        <v>160.8</v>
      </c>
    </row>
    <row r="349" spans="1:4" ht="23.25">
      <c r="A349" s="221">
        <v>40252</v>
      </c>
      <c r="B349" s="47">
        <v>38060</v>
      </c>
      <c r="C349"/>
      <c r="D349" s="48">
        <v>160.89</v>
      </c>
    </row>
    <row r="350" spans="1:5" ht="23.25">
      <c r="A350" s="221">
        <v>40253</v>
      </c>
      <c r="B350" s="47">
        <v>38061</v>
      </c>
      <c r="C350"/>
      <c r="D350" s="48">
        <v>160.88</v>
      </c>
      <c r="E350" s="49">
        <v>160.89</v>
      </c>
    </row>
    <row r="351" spans="1:4" ht="23.25">
      <c r="A351" s="221">
        <v>40254</v>
      </c>
      <c r="B351" s="47">
        <v>38062</v>
      </c>
      <c r="C351"/>
      <c r="D351" s="48">
        <v>160.95</v>
      </c>
    </row>
    <row r="352" spans="1:4" ht="23.25">
      <c r="A352" s="221">
        <v>40255</v>
      </c>
      <c r="B352" s="47">
        <v>38063</v>
      </c>
      <c r="C352"/>
      <c r="D352" s="48">
        <v>160.91</v>
      </c>
    </row>
    <row r="353" spans="1:4" ht="23.25">
      <c r="A353" s="221">
        <v>40256</v>
      </c>
      <c r="B353" s="47">
        <v>38064</v>
      </c>
      <c r="C353"/>
      <c r="D353" s="48">
        <v>160.87</v>
      </c>
    </row>
    <row r="354" spans="1:4" ht="23.25">
      <c r="A354" s="221">
        <v>40257</v>
      </c>
      <c r="B354" s="47">
        <v>38065</v>
      </c>
      <c r="C354"/>
      <c r="D354" s="48">
        <v>160.84</v>
      </c>
    </row>
    <row r="355" spans="1:4" ht="23.25">
      <c r="A355" s="221">
        <v>40258</v>
      </c>
      <c r="B355" s="47">
        <v>38066</v>
      </c>
      <c r="C355"/>
      <c r="D355" s="48">
        <v>160.86</v>
      </c>
    </row>
    <row r="356" spans="1:5" ht="23.25">
      <c r="A356" s="221">
        <v>40259</v>
      </c>
      <c r="B356" s="47">
        <v>38067</v>
      </c>
      <c r="C356"/>
      <c r="D356" s="48">
        <v>160.82</v>
      </c>
      <c r="E356" s="49">
        <v>160.86</v>
      </c>
    </row>
    <row r="357" spans="1:4" ht="23.25">
      <c r="A357" s="221">
        <v>40260</v>
      </c>
      <c r="B357" s="47">
        <v>38068</v>
      </c>
      <c r="C357"/>
      <c r="D357" s="48">
        <v>160.78</v>
      </c>
    </row>
    <row r="358" spans="1:5" ht="23.25">
      <c r="A358" s="221">
        <v>40261</v>
      </c>
      <c r="B358" s="47">
        <v>38069</v>
      </c>
      <c r="C358"/>
      <c r="D358" s="48">
        <v>160.68</v>
      </c>
      <c r="E358" s="54"/>
    </row>
    <row r="359" spans="1:4" ht="23.25">
      <c r="A359" s="221">
        <v>40262</v>
      </c>
      <c r="B359" s="47">
        <v>38070</v>
      </c>
      <c r="C359"/>
      <c r="D359" s="48">
        <v>160.61</v>
      </c>
    </row>
    <row r="360" spans="1:4" ht="23.25">
      <c r="A360" s="221">
        <v>40263</v>
      </c>
      <c r="B360" s="47">
        <v>38071</v>
      </c>
      <c r="C360"/>
      <c r="D360" s="48">
        <v>160.61</v>
      </c>
    </row>
    <row r="361" spans="1:4" ht="23.25">
      <c r="A361" s="221">
        <v>40264</v>
      </c>
      <c r="B361" s="47">
        <v>38072</v>
      </c>
      <c r="C361"/>
      <c r="D361" s="48">
        <v>160.6</v>
      </c>
    </row>
    <row r="362" spans="1:4" ht="23.25">
      <c r="A362" s="221">
        <v>40265</v>
      </c>
      <c r="B362" s="47">
        <v>38073</v>
      </c>
      <c r="C362"/>
      <c r="D362" s="48">
        <v>160.58</v>
      </c>
    </row>
    <row r="363" spans="1:4" ht="23.25">
      <c r="A363" s="221">
        <v>40266</v>
      </c>
      <c r="B363" s="47">
        <v>38074</v>
      </c>
      <c r="C363"/>
      <c r="D363" s="48">
        <v>160.58</v>
      </c>
    </row>
    <row r="364" spans="1:4" ht="23.25">
      <c r="A364" s="221">
        <v>40267</v>
      </c>
      <c r="B364" s="47">
        <v>38075</v>
      </c>
      <c r="C364"/>
      <c r="D364" s="48">
        <v>160.54</v>
      </c>
    </row>
    <row r="365" spans="1:4" ht="23.25">
      <c r="A365" s="221">
        <v>40268</v>
      </c>
      <c r="B365" s="47">
        <v>38076</v>
      </c>
      <c r="C365"/>
      <c r="D365" s="48">
        <v>160.53</v>
      </c>
    </row>
    <row r="366" spans="1:4" ht="23.25">
      <c r="A366" s="221">
        <v>40269</v>
      </c>
      <c r="B366" s="47">
        <v>38077</v>
      </c>
      <c r="C366"/>
      <c r="D366" s="48"/>
    </row>
    <row r="367" ht="21">
      <c r="E367" s="81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noom</cp:lastModifiedBy>
  <cp:lastPrinted>2010-01-21T06:44:05Z</cp:lastPrinted>
  <dcterms:created xsi:type="dcterms:W3CDTF">1999-06-14T08:16:03Z</dcterms:created>
  <dcterms:modified xsi:type="dcterms:W3CDTF">2018-06-14T02:06:57Z</dcterms:modified>
  <cp:category/>
  <cp:version/>
  <cp:contentType/>
  <cp:contentStatus/>
</cp:coreProperties>
</file>