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W.26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<sst xmlns="http://schemas.openxmlformats.org/spreadsheetml/2006/main" count="39" uniqueCount="24">
  <si>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</si>
  <si>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</si>
  <si>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</si>
  <si>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</si>
  <si>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</si>
  <si>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</si>
  <si>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</si>
  <si>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</si>
  <si>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</si>
  <si>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</si>
  <si>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</si>
  <si>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</si>
  <si>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</si>
  <si>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</si>
  <si>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</si>
  <si>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</si>
  <si>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</si>
  <si>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</si>
  <si>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</si>
  <si>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</si>
  <si>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</si>
  <si>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</si>
  <si>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</si>
  <si>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2561 ปริมาณน้ำสะสม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</si>
</sst>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6"/>
      <color indexed="10"/>
      <name val="TH SarabunPSK"/>
      <family val="2"/>
    </font>
    <font>
      <sz val="16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18" borderId="16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น้ำแม่ต๋า สถานี W.26 อ.แจ้ห่ม จ.ลำปาง</a:t>
            </a:r>
          </a:p>
        </c:rich>
      </c:tx>
      <c:layout>
        <c:manualLayout>
          <c:xMode val="factor"/>
          <c:yMode val="factor"/>
          <c:x val="0.02975"/>
          <c:y val="-0.009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25"/>
          <c:y val="0.14725"/>
          <c:w val="0.8735"/>
          <c:h val="0.689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W.26'!$B$5:$B$13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'std. - W.26'!$C$5:$C$13</c:f>
              <c:numCache>
                <c:ptCount val="9"/>
                <c:pt idx="0">
                  <c:v>43.503264</c:v>
                </c:pt>
                <c:pt idx="1">
                  <c:v>78.78427200000002</c:v>
                </c:pt>
                <c:pt idx="2">
                  <c:v>85.22928000000002</c:v>
                </c:pt>
                <c:pt idx="3">
                  <c:v>44.80531200000001</c:v>
                </c:pt>
                <c:pt idx="4">
                  <c:v>27.911519999999996</c:v>
                </c:pt>
                <c:pt idx="5">
                  <c:v>12.118463999999998</c:v>
                </c:pt>
                <c:pt idx="6">
                  <c:v>36.494496</c:v>
                </c:pt>
                <c:pt idx="7">
                  <c:v>35.8</c:v>
                </c:pt>
                <c:pt idx="8">
                  <c:v>13.5</c:v>
                </c:pt>
              </c:numCache>
            </c:numRef>
          </c:val>
        </c:ser>
        <c:axId val="38025069"/>
        <c:axId val="6681302"/>
      </c:barChart>
      <c:lineChart>
        <c:grouping val="standard"/>
        <c:varyColors val="0"/>
        <c:ser>
          <c:idx val="1"/>
          <c:order val="1"/>
          <c:tx>
            <c:v>ค่าเฉลี่ย (2553 - 2560 )อยู่ระหว่างค่า+- SD 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W.26'!$B$5:$B$12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'std. - W.26'!$E$5:$E$12</c:f>
              <c:numCache>
                <c:ptCount val="8"/>
                <c:pt idx="0">
                  <c:v>45.58082600000001</c:v>
                </c:pt>
                <c:pt idx="1">
                  <c:v>45.58082600000001</c:v>
                </c:pt>
                <c:pt idx="2">
                  <c:v>45.58082600000001</c:v>
                </c:pt>
                <c:pt idx="3">
                  <c:v>45.58082600000001</c:v>
                </c:pt>
                <c:pt idx="4">
                  <c:v>45.58082600000001</c:v>
                </c:pt>
                <c:pt idx="5">
                  <c:v>45.58082600000001</c:v>
                </c:pt>
                <c:pt idx="6">
                  <c:v>45.58082600000001</c:v>
                </c:pt>
                <c:pt idx="7">
                  <c:v>45.58082600000001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W.26'!$B$5:$B$12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'std. - W.26'!$H$5:$H$12</c:f>
              <c:numCache>
                <c:ptCount val="8"/>
                <c:pt idx="0">
                  <c:v>70.33546888903318</c:v>
                </c:pt>
                <c:pt idx="1">
                  <c:v>70.33546888903318</c:v>
                </c:pt>
                <c:pt idx="2">
                  <c:v>70.33546888903318</c:v>
                </c:pt>
                <c:pt idx="3">
                  <c:v>70.33546888903318</c:v>
                </c:pt>
                <c:pt idx="4">
                  <c:v>70.33546888903318</c:v>
                </c:pt>
                <c:pt idx="5">
                  <c:v>70.33546888903318</c:v>
                </c:pt>
                <c:pt idx="6">
                  <c:v>70.33546888903318</c:v>
                </c:pt>
                <c:pt idx="7">
                  <c:v>70.33546888903318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W.26'!$B$5:$B$12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'std. - W.26'!$F$5:$F$12</c:f>
              <c:numCache>
                <c:ptCount val="8"/>
                <c:pt idx="0">
                  <c:v>20.826183110966838</c:v>
                </c:pt>
                <c:pt idx="1">
                  <c:v>20.826183110966838</c:v>
                </c:pt>
                <c:pt idx="2">
                  <c:v>20.826183110966838</c:v>
                </c:pt>
                <c:pt idx="3">
                  <c:v>20.826183110966838</c:v>
                </c:pt>
                <c:pt idx="4">
                  <c:v>20.826183110966838</c:v>
                </c:pt>
                <c:pt idx="5">
                  <c:v>20.826183110966838</c:v>
                </c:pt>
                <c:pt idx="6">
                  <c:v>20.826183110966838</c:v>
                </c:pt>
                <c:pt idx="7">
                  <c:v>20.826183110966838</c:v>
                </c:pt>
              </c:numCache>
            </c:numRef>
          </c:val>
          <c:smooth val="0"/>
        </c:ser>
        <c:axId val="38025069"/>
        <c:axId val="6681302"/>
      </c:lineChart>
      <c:catAx>
        <c:axId val="38025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681302"/>
        <c:crossesAt val="0"/>
        <c:auto val="1"/>
        <c:lblOffset val="100"/>
        <c:tickLblSkip val="1"/>
        <c:noMultiLvlLbl val="0"/>
      </c:catAx>
      <c:valAx>
        <c:axId val="6681302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8025069"/>
        <c:crossesAt val="1"/>
        <c:crossBetween val="between"/>
        <c:dispUnits/>
        <c:majorUnit val="30"/>
        <c:minorUnit val="3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995"/>
          <c:y val="0.862"/>
          <c:w val="0.831"/>
          <c:h val="0.1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แม่น้ำวัง สถานี W.26 อ.วังเหนือ จ.ลำปาง</a:t>
            </a:r>
          </a:p>
        </c:rich>
      </c:tx>
      <c:layout>
        <c:manualLayout>
          <c:xMode val="factor"/>
          <c:yMode val="factor"/>
          <c:x val="0.03325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25"/>
          <c:y val="0.15325"/>
          <c:w val="0.8705"/>
          <c:h val="0.761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8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W.26'!$B$5:$B$13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'std. - W.26'!$C$5:$C$13</c:f>
              <c:numCache>
                <c:ptCount val="9"/>
                <c:pt idx="0">
                  <c:v>43.503264</c:v>
                </c:pt>
                <c:pt idx="1">
                  <c:v>78.78427200000002</c:v>
                </c:pt>
                <c:pt idx="2">
                  <c:v>85.22928000000002</c:v>
                </c:pt>
                <c:pt idx="3">
                  <c:v>44.80531200000001</c:v>
                </c:pt>
                <c:pt idx="4">
                  <c:v>27.911519999999996</c:v>
                </c:pt>
                <c:pt idx="5">
                  <c:v>12.118463999999998</c:v>
                </c:pt>
                <c:pt idx="6">
                  <c:v>36.494496</c:v>
                </c:pt>
                <c:pt idx="7">
                  <c:v>35.8</c:v>
                </c:pt>
                <c:pt idx="8">
                  <c:v>13.5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(2553 - 2560 ) 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W.26'!$F$5:$F$12</c:f>
              <c:numCache>
                <c:ptCount val="8"/>
                <c:pt idx="0">
                  <c:v>20.826183110966838</c:v>
                </c:pt>
                <c:pt idx="1">
                  <c:v>20.826183110966838</c:v>
                </c:pt>
                <c:pt idx="2">
                  <c:v>20.826183110966838</c:v>
                </c:pt>
                <c:pt idx="3">
                  <c:v>20.826183110966838</c:v>
                </c:pt>
                <c:pt idx="4">
                  <c:v>20.826183110966838</c:v>
                </c:pt>
                <c:pt idx="5">
                  <c:v>20.826183110966838</c:v>
                </c:pt>
                <c:pt idx="6">
                  <c:v>20.826183110966838</c:v>
                </c:pt>
                <c:pt idx="7">
                  <c:v>20.826183110966838</c:v>
                </c:pt>
              </c:numCache>
            </c:numRef>
          </c:cat>
          <c:val>
            <c:numRef>
              <c:f>'std. - W.26'!$E$5:$E$12</c:f>
              <c:numCache>
                <c:ptCount val="8"/>
                <c:pt idx="0">
                  <c:v>45.58082600000001</c:v>
                </c:pt>
                <c:pt idx="1">
                  <c:v>45.58082600000001</c:v>
                </c:pt>
                <c:pt idx="2">
                  <c:v>45.58082600000001</c:v>
                </c:pt>
                <c:pt idx="3">
                  <c:v>45.58082600000001</c:v>
                </c:pt>
                <c:pt idx="4">
                  <c:v>45.58082600000001</c:v>
                </c:pt>
                <c:pt idx="5">
                  <c:v>45.58082600000001</c:v>
                </c:pt>
                <c:pt idx="6">
                  <c:v>45.58082600000001</c:v>
                </c:pt>
                <c:pt idx="7">
                  <c:v>45.58082600000001</c:v>
                </c:pt>
              </c:numCache>
            </c:numRef>
          </c:val>
          <c:smooth val="0"/>
        </c:ser>
        <c:marker val="1"/>
        <c:axId val="60131719"/>
        <c:axId val="4314560"/>
      </c:lineChart>
      <c:catAx>
        <c:axId val="60131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314560"/>
        <c:crossesAt val="0"/>
        <c:auto val="1"/>
        <c:lblOffset val="100"/>
        <c:tickLblSkip val="1"/>
        <c:noMultiLvlLbl val="0"/>
      </c:catAx>
      <c:valAx>
        <c:axId val="4314560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0131719"/>
        <c:crossesAt val="1"/>
        <c:crossBetween val="between"/>
        <c:dispUnits/>
        <c:majorUnit val="30"/>
        <c:min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045"/>
          <c:y val="0.929"/>
          <c:w val="0.833"/>
          <c:h val="0.0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0.41525</cdr:x>
      <cdr:y>0.47975</cdr:y>
    </cdr:from>
    <cdr:to>
      <cdr:x>0.5555</cdr:x>
      <cdr:y>0.523</cdr:y>
    </cdr:to>
    <cdr:sp>
      <cdr:nvSpPr>
        <cdr:cNvPr id="1" name="TextBox 1"/>
        <cdr:cNvSpPr txBox="1">
          <a:spLocks noChangeArrowheads="1"/>
        </cdr:cNvSpPr>
      </cdr:nvSpPr>
      <cdr:spPr>
        <a:xfrm>
          <a:off x="3895725" y="2952750"/>
          <a:ext cx="1314450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46 ล้าน ลบ.ม..</a:t>
          </a:r>
        </a:p>
      </cdr:txBody>
    </cdr:sp>
  </cdr:relSizeAnchor>
  <cdr:relSizeAnchor xmlns:cdr="http://schemas.openxmlformats.org/drawingml/2006/chartDrawing">
    <cdr:from>
      <cdr:x>0.5445</cdr:x>
      <cdr:y>0.3465</cdr:y>
    </cdr:from>
    <cdr:to>
      <cdr:x>0.694</cdr:x>
      <cdr:y>0.389</cdr:y>
    </cdr:to>
    <cdr:sp>
      <cdr:nvSpPr>
        <cdr:cNvPr id="2" name="TextBox 1"/>
        <cdr:cNvSpPr txBox="1">
          <a:spLocks noChangeArrowheads="1"/>
        </cdr:cNvSpPr>
      </cdr:nvSpPr>
      <cdr:spPr>
        <a:xfrm>
          <a:off x="5105400" y="2133600"/>
          <a:ext cx="1400175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70 ล้าน ลบ.ม.</a:t>
          </a:r>
        </a:p>
      </cdr:txBody>
    </cdr:sp>
  </cdr:relSizeAnchor>
  <cdr:relSizeAnchor xmlns:cdr="http://schemas.openxmlformats.org/drawingml/2006/chartDrawing">
    <cdr:from>
      <cdr:x>0.259</cdr:x>
      <cdr:y>0.68325</cdr:y>
    </cdr:from>
    <cdr:to>
      <cdr:x>0.4085</cdr:x>
      <cdr:y>0.72525</cdr:y>
    </cdr:to>
    <cdr:sp>
      <cdr:nvSpPr>
        <cdr:cNvPr id="3" name="TextBox 1"/>
        <cdr:cNvSpPr txBox="1">
          <a:spLocks noChangeArrowheads="1"/>
        </cdr:cNvSpPr>
      </cdr:nvSpPr>
      <cdr:spPr>
        <a:xfrm>
          <a:off x="2428875" y="4210050"/>
          <a:ext cx="140017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21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0.14575</cdr:x>
      <cdr:y>0.34775</cdr:y>
    </cdr:from>
    <cdr:to>
      <cdr:x>0.1815</cdr:x>
      <cdr:y>0.55875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362075" y="2124075"/>
          <a:ext cx="333375" cy="1295400"/>
        </a:xfrm>
        <a:prstGeom prst="curvedConnector3">
          <a:avLst>
            <a:gd name="adj1" fmla="val 0"/>
            <a:gd name="adj2" fmla="val 956398"/>
            <a:gd name="adj3" fmla="val -182504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4">
      <selection activeCell="N30" sqref="N30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2553</v>
      </c>
      <c r="C5" s="71">
        <v>43.503264</v>
      </c>
      <c r="D5" s="72"/>
      <c r="E5" s="73">
        <f aca="true" t="shared" si="0" ref="E5:E12">$C$105</f>
        <v>45.58082600000001</v>
      </c>
      <c r="F5" s="74">
        <f aca="true" t="shared" si="1" ref="F5:F12">+$C$108</f>
        <v>20.826183110966838</v>
      </c>
      <c r="G5" s="75">
        <f aca="true" t="shared" si="2" ref="G5:G12">$C$106</f>
        <v>24.75464288903317</v>
      </c>
      <c r="H5" s="76">
        <f aca="true" t="shared" si="3" ref="H5:H12">+$C$109</f>
        <v>70.33546888903318</v>
      </c>
      <c r="I5" s="2">
        <v>1</v>
      </c>
    </row>
    <row r="6" spans="2:9" ht="12">
      <c r="B6" s="22">
        <v>2554</v>
      </c>
      <c r="C6" s="77">
        <v>78.78427200000002</v>
      </c>
      <c r="D6" s="72"/>
      <c r="E6" s="78">
        <f t="shared" si="0"/>
        <v>45.58082600000001</v>
      </c>
      <c r="F6" s="79">
        <f t="shared" si="1"/>
        <v>20.826183110966838</v>
      </c>
      <c r="G6" s="80">
        <f t="shared" si="2"/>
        <v>24.75464288903317</v>
      </c>
      <c r="H6" s="81">
        <f t="shared" si="3"/>
        <v>70.33546888903318</v>
      </c>
      <c r="I6" s="2">
        <v>2</v>
      </c>
    </row>
    <row r="7" spans="2:9" ht="12">
      <c r="B7" s="22">
        <v>2555</v>
      </c>
      <c r="C7" s="77">
        <v>85.22928000000002</v>
      </c>
      <c r="D7" s="72"/>
      <c r="E7" s="78">
        <f t="shared" si="0"/>
        <v>45.58082600000001</v>
      </c>
      <c r="F7" s="79">
        <f t="shared" si="1"/>
        <v>20.826183110966838</v>
      </c>
      <c r="G7" s="80">
        <f t="shared" si="2"/>
        <v>24.75464288903317</v>
      </c>
      <c r="H7" s="81">
        <f t="shared" si="3"/>
        <v>70.33546888903318</v>
      </c>
      <c r="I7" s="2">
        <v>3</v>
      </c>
    </row>
    <row r="8" spans="2:9" ht="12">
      <c r="B8" s="22">
        <v>2556</v>
      </c>
      <c r="C8" s="77">
        <v>44.80531200000001</v>
      </c>
      <c r="D8" s="72"/>
      <c r="E8" s="78">
        <f t="shared" si="0"/>
        <v>45.58082600000001</v>
      </c>
      <c r="F8" s="79">
        <f t="shared" si="1"/>
        <v>20.826183110966838</v>
      </c>
      <c r="G8" s="80">
        <f t="shared" si="2"/>
        <v>24.75464288903317</v>
      </c>
      <c r="H8" s="81">
        <f t="shared" si="3"/>
        <v>70.33546888903318</v>
      </c>
      <c r="I8" s="2">
        <v>4</v>
      </c>
    </row>
    <row r="9" spans="2:9" ht="12">
      <c r="B9" s="22">
        <v>2557</v>
      </c>
      <c r="C9" s="77">
        <v>27.911519999999996</v>
      </c>
      <c r="D9" s="72"/>
      <c r="E9" s="78">
        <f t="shared" si="0"/>
        <v>45.58082600000001</v>
      </c>
      <c r="F9" s="79">
        <f t="shared" si="1"/>
        <v>20.826183110966838</v>
      </c>
      <c r="G9" s="80">
        <f t="shared" si="2"/>
        <v>24.75464288903317</v>
      </c>
      <c r="H9" s="81">
        <f t="shared" si="3"/>
        <v>70.33546888903318</v>
      </c>
      <c r="I9" s="2">
        <v>5</v>
      </c>
    </row>
    <row r="10" spans="2:9" ht="12">
      <c r="B10" s="22">
        <v>2558</v>
      </c>
      <c r="C10" s="77">
        <v>12.118463999999998</v>
      </c>
      <c r="D10" s="72"/>
      <c r="E10" s="78">
        <f t="shared" si="0"/>
        <v>45.58082600000001</v>
      </c>
      <c r="F10" s="79">
        <f t="shared" si="1"/>
        <v>20.826183110966838</v>
      </c>
      <c r="G10" s="80">
        <f t="shared" si="2"/>
        <v>24.75464288903317</v>
      </c>
      <c r="H10" s="81">
        <f t="shared" si="3"/>
        <v>70.33546888903318</v>
      </c>
      <c r="I10" s="2">
        <v>6</v>
      </c>
    </row>
    <row r="11" spans="2:13" ht="12">
      <c r="B11" s="22">
        <v>2559</v>
      </c>
      <c r="C11" s="77">
        <v>36.494496</v>
      </c>
      <c r="D11" s="72"/>
      <c r="E11" s="78">
        <f t="shared" si="0"/>
        <v>45.58082600000001</v>
      </c>
      <c r="F11" s="79">
        <f t="shared" si="1"/>
        <v>20.826183110966838</v>
      </c>
      <c r="G11" s="80">
        <f t="shared" si="2"/>
        <v>24.75464288903317</v>
      </c>
      <c r="H11" s="81">
        <f t="shared" si="3"/>
        <v>70.33546888903318</v>
      </c>
      <c r="I11" s="2">
        <v>7</v>
      </c>
      <c r="L11" s="91"/>
      <c r="M11" s="91"/>
    </row>
    <row r="12" spans="2:9" ht="12">
      <c r="B12" s="22">
        <v>2560</v>
      </c>
      <c r="C12" s="77">
        <v>35.8</v>
      </c>
      <c r="D12" s="72"/>
      <c r="E12" s="78">
        <f t="shared" si="0"/>
        <v>45.58082600000001</v>
      </c>
      <c r="F12" s="79">
        <f t="shared" si="1"/>
        <v>20.826183110966838</v>
      </c>
      <c r="G12" s="80">
        <f t="shared" si="2"/>
        <v>24.75464288903317</v>
      </c>
      <c r="H12" s="81">
        <f t="shared" si="3"/>
        <v>70.33546888903318</v>
      </c>
      <c r="I12" s="2">
        <v>8</v>
      </c>
    </row>
    <row r="13" spans="2:14" ht="12">
      <c r="B13" s="90">
        <v>2561</v>
      </c>
      <c r="C13" s="89">
        <v>13.5</v>
      </c>
      <c r="D13" s="72"/>
      <c r="E13" s="78"/>
      <c r="F13" s="79"/>
      <c r="G13" s="80"/>
      <c r="H13" s="81"/>
      <c r="K13" s="95" t="s">
        <v>23</v>
      </c>
      <c r="L13" s="95"/>
      <c r="M13" s="95"/>
      <c r="N13" s="95"/>
    </row>
    <row r="14" spans="2:8" ht="12">
      <c r="B14" s="22"/>
      <c r="C14" s="77"/>
      <c r="D14" s="72"/>
      <c r="E14" s="78"/>
      <c r="F14" s="79"/>
      <c r="G14" s="80"/>
      <c r="H14" s="81"/>
    </row>
    <row r="15" spans="2:8" ht="12">
      <c r="B15" s="22"/>
      <c r="C15" s="77"/>
      <c r="D15" s="72"/>
      <c r="E15" s="78"/>
      <c r="F15" s="79"/>
      <c r="G15" s="80"/>
      <c r="H15" s="81"/>
    </row>
    <row r="16" spans="2:8" ht="12">
      <c r="B16" s="22"/>
      <c r="C16" s="77"/>
      <c r="D16" s="72"/>
      <c r="E16" s="78"/>
      <c r="F16" s="79"/>
      <c r="G16" s="80"/>
      <c r="H16" s="81"/>
    </row>
    <row r="17" spans="2:8" ht="12">
      <c r="B17" s="22"/>
      <c r="C17" s="77"/>
      <c r="D17" s="72"/>
      <c r="E17" s="78"/>
      <c r="F17" s="79"/>
      <c r="G17" s="80"/>
      <c r="H17" s="81"/>
    </row>
    <row r="18" spans="2:8" ht="12">
      <c r="B18" s="22"/>
      <c r="C18" s="77"/>
      <c r="D18" s="72"/>
      <c r="E18" s="78"/>
      <c r="F18" s="79"/>
      <c r="G18" s="80"/>
      <c r="H18" s="81"/>
    </row>
    <row r="19" spans="2:8" ht="12">
      <c r="B19" s="22"/>
      <c r="C19" s="77"/>
      <c r="D19" s="72"/>
      <c r="E19" s="78"/>
      <c r="F19" s="79"/>
      <c r="G19" s="80"/>
      <c r="H19" s="81"/>
    </row>
    <row r="20" spans="2:8" ht="12">
      <c r="B20" s="22"/>
      <c r="C20" s="77"/>
      <c r="D20" s="72"/>
      <c r="E20" s="78"/>
      <c r="F20" s="79"/>
      <c r="G20" s="80"/>
      <c r="H20" s="81"/>
    </row>
    <row r="21" spans="2:8" ht="12">
      <c r="B21" s="22"/>
      <c r="C21" s="77"/>
      <c r="D21" s="72"/>
      <c r="E21" s="78"/>
      <c r="F21" s="79"/>
      <c r="G21" s="80"/>
      <c r="H21" s="81"/>
    </row>
    <row r="22" spans="2:8" ht="12">
      <c r="B22" s="22"/>
      <c r="C22" s="82"/>
      <c r="D22" s="72"/>
      <c r="E22" s="78"/>
      <c r="F22" s="79"/>
      <c r="G22" s="80"/>
      <c r="H22" s="81"/>
    </row>
    <row r="23" spans="2:8" ht="12">
      <c r="B23" s="22"/>
      <c r="C23" s="82"/>
      <c r="D23" s="72"/>
      <c r="E23" s="78"/>
      <c r="F23" s="79"/>
      <c r="G23" s="80"/>
      <c r="H23" s="81"/>
    </row>
    <row r="24" spans="2:8" ht="12">
      <c r="B24" s="22"/>
      <c r="C24" s="82"/>
      <c r="D24" s="72"/>
      <c r="E24" s="78"/>
      <c r="F24" s="79"/>
      <c r="G24" s="80"/>
      <c r="H24" s="81"/>
    </row>
    <row r="25" spans="2:8" ht="12">
      <c r="B25" s="22"/>
      <c r="C25" s="82"/>
      <c r="D25" s="72"/>
      <c r="E25" s="78"/>
      <c r="F25" s="79"/>
      <c r="G25" s="80"/>
      <c r="H25" s="81"/>
    </row>
    <row r="26" spans="2:8" ht="12">
      <c r="B26" s="22"/>
      <c r="C26" s="82"/>
      <c r="D26" s="72"/>
      <c r="E26" s="78"/>
      <c r="F26" s="79"/>
      <c r="G26" s="80"/>
      <c r="H26" s="81"/>
    </row>
    <row r="27" spans="2:8" ht="12">
      <c r="B27" s="22"/>
      <c r="C27" s="82"/>
      <c r="D27" s="72"/>
      <c r="E27" s="78"/>
      <c r="F27" s="79"/>
      <c r="G27" s="80"/>
      <c r="H27" s="81"/>
    </row>
    <row r="28" spans="2:8" ht="12">
      <c r="B28" s="22"/>
      <c r="C28" s="82"/>
      <c r="D28" s="72"/>
      <c r="E28" s="78"/>
      <c r="F28" s="79"/>
      <c r="G28" s="80"/>
      <c r="H28" s="81"/>
    </row>
    <row r="29" spans="2:8" ht="12">
      <c r="B29" s="22"/>
      <c r="C29" s="82"/>
      <c r="D29" s="72"/>
      <c r="E29" s="78"/>
      <c r="F29" s="79"/>
      <c r="G29" s="80"/>
      <c r="H29" s="81"/>
    </row>
    <row r="30" spans="2:8" ht="12">
      <c r="B30" s="22"/>
      <c r="C30" s="82"/>
      <c r="D30" s="72"/>
      <c r="E30" s="78"/>
      <c r="F30" s="79"/>
      <c r="G30" s="80"/>
      <c r="H30" s="81"/>
    </row>
    <row r="31" spans="2:8" ht="12">
      <c r="B31" s="22"/>
      <c r="C31" s="82"/>
      <c r="D31" s="72"/>
      <c r="E31" s="78"/>
      <c r="F31" s="79"/>
      <c r="G31" s="80"/>
      <c r="H31" s="81"/>
    </row>
    <row r="32" spans="2:8" ht="12">
      <c r="B32" s="22"/>
      <c r="C32" s="82"/>
      <c r="D32" s="72"/>
      <c r="E32" s="78"/>
      <c r="F32" s="79"/>
      <c r="G32" s="80"/>
      <c r="H32" s="81"/>
    </row>
    <row r="33" spans="2:8" ht="12">
      <c r="B33" s="22"/>
      <c r="C33" s="82"/>
      <c r="D33" s="72"/>
      <c r="E33" s="78"/>
      <c r="F33" s="79"/>
      <c r="G33" s="80"/>
      <c r="H33" s="81"/>
    </row>
    <row r="34" spans="2:8" ht="12">
      <c r="B34" s="22"/>
      <c r="C34" s="82"/>
      <c r="D34" s="72"/>
      <c r="E34" s="78"/>
      <c r="F34" s="79"/>
      <c r="G34" s="80"/>
      <c r="H34" s="81"/>
    </row>
    <row r="35" spans="2:8" ht="12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P36"/>
    </row>
    <row r="37" spans="2:8" ht="12">
      <c r="B37" s="22"/>
      <c r="C37" s="82"/>
      <c r="D37" s="72"/>
      <c r="E37" s="78"/>
      <c r="F37" s="79"/>
      <c r="G37" s="80"/>
      <c r="H37" s="81"/>
    </row>
    <row r="38" spans="2:8" ht="12">
      <c r="B38" s="22"/>
      <c r="C38" s="82"/>
      <c r="D38" s="72"/>
      <c r="E38" s="78"/>
      <c r="F38" s="79"/>
      <c r="G38" s="80"/>
      <c r="H38" s="81"/>
    </row>
    <row r="39" spans="2:8" ht="12">
      <c r="B39" s="22"/>
      <c r="C39" s="82"/>
      <c r="D39" s="72"/>
      <c r="E39" s="78"/>
      <c r="F39" s="79"/>
      <c r="G39" s="80"/>
      <c r="H39" s="81"/>
    </row>
    <row r="40" spans="2:8" ht="12">
      <c r="B40" s="22"/>
      <c r="C40" s="82"/>
      <c r="D40" s="72"/>
      <c r="E40" s="78"/>
      <c r="F40" s="79"/>
      <c r="G40" s="80"/>
      <c r="H40" s="81"/>
    </row>
    <row r="41" spans="2:8" ht="12">
      <c r="B41" s="22"/>
      <c r="C41" s="82"/>
      <c r="D41" s="72"/>
      <c r="E41" s="78"/>
      <c r="F41" s="79"/>
      <c r="G41" s="80"/>
      <c r="H41" s="81"/>
    </row>
    <row r="42" spans="2:8" ht="12">
      <c r="B42" s="22"/>
      <c r="C42" s="82"/>
      <c r="D42" s="72"/>
      <c r="E42" s="78"/>
      <c r="F42" s="79"/>
      <c r="G42" s="80"/>
      <c r="H42" s="81"/>
    </row>
    <row r="43" spans="2:8" ht="12">
      <c r="B43" s="22"/>
      <c r="C43" s="82"/>
      <c r="D43" s="72"/>
      <c r="E43" s="78"/>
      <c r="F43" s="79"/>
      <c r="G43" s="80"/>
      <c r="H43" s="81"/>
    </row>
    <row r="44" spans="2:8" ht="12">
      <c r="B44" s="22"/>
      <c r="C44" s="82"/>
      <c r="D44" s="72"/>
      <c r="E44" s="78"/>
      <c r="F44" s="79"/>
      <c r="G44" s="80"/>
      <c r="H44" s="81"/>
    </row>
    <row r="45" spans="2:8" ht="12">
      <c r="B45" s="22"/>
      <c r="C45" s="82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8" ht="12">
      <c r="B47" s="22"/>
      <c r="C47" s="82"/>
      <c r="D47" s="72"/>
      <c r="E47" s="78"/>
      <c r="F47" s="79"/>
      <c r="G47" s="80"/>
      <c r="H47" s="81"/>
    </row>
    <row r="48" spans="2:8" ht="12">
      <c r="B48" s="22"/>
      <c r="C48" s="82"/>
      <c r="D48" s="72"/>
      <c r="E48" s="78"/>
      <c r="F48" s="79"/>
      <c r="G48" s="80"/>
      <c r="H48" s="81"/>
    </row>
    <row r="49" spans="2:8" ht="12">
      <c r="B49" s="22"/>
      <c r="C49" s="82"/>
      <c r="D49" s="72"/>
      <c r="E49" s="78"/>
      <c r="F49" s="79"/>
      <c r="G49" s="80"/>
      <c r="H49" s="81"/>
    </row>
    <row r="50" spans="2:8" ht="12">
      <c r="B50" s="22"/>
      <c r="C50" s="82"/>
      <c r="D50" s="72"/>
      <c r="E50" s="78"/>
      <c r="F50" s="79"/>
      <c r="G50" s="80"/>
      <c r="H50" s="81"/>
    </row>
    <row r="51" spans="2:8" ht="12">
      <c r="B51" s="22"/>
      <c r="C51" s="82"/>
      <c r="D51" s="72"/>
      <c r="E51" s="78"/>
      <c r="F51" s="79"/>
      <c r="G51" s="80"/>
      <c r="H51" s="81"/>
    </row>
    <row r="52" spans="2:14" ht="12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2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2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2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2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2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2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2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2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2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2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2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2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2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2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2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2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2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2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2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AVERAGE(C5:C12)</f>
        <v>45.58082600000001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STDEV(C5:C12)</f>
        <v>24.75464288903317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0.5430933368568873</v>
      </c>
      <c r="D107" s="48"/>
      <c r="E107" s="59">
        <f>C107*100</f>
        <v>54.309333685688735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5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20.826183110966838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2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70.33546888903318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1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2">
      <c r="A111" s="42"/>
      <c r="C111" s="42"/>
    </row>
    <row r="112" spans="1:3" ht="12">
      <c r="A112" s="42"/>
      <c r="C112" s="2">
        <f>MAX(I5:I101)</f>
        <v>8</v>
      </c>
    </row>
    <row r="113" ht="12">
      <c r="C113" s="2">
        <f>COUNTIF(C5:C12,"&gt;70")</f>
        <v>2</v>
      </c>
    </row>
    <row r="114" ht="12">
      <c r="C114" s="2">
        <f>COUNTIF(C5:C12,"&lt;21")</f>
        <v>1</v>
      </c>
    </row>
  </sheetData>
  <sheetProtection/>
  <mergeCells count="2">
    <mergeCell ref="B2:B4"/>
    <mergeCell ref="K13:N1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2019-04-24T01:54:35Z</dcterms:modified>
  <cp:category/>
  <cp:version/>
  <cp:contentType/>
  <cp:contentStatus/>
</cp:coreProperties>
</file>