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W.2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<sst xmlns="http://schemas.openxmlformats.org/spreadsheetml/2006/main" count="38" uniqueCount="23">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</sst>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อ.วังเหนือ จ.ลำปาง</a:t>
            </a:r>
          </a:p>
        </c:rich>
      </c:tx>
      <c:layout>
        <c:manualLayout>
          <c:xMode val="factor"/>
          <c:yMode val="factor"/>
          <c:x val="0.034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49"/>
          <c:w val="0.861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W.25'!$C$5:$C$17</c:f>
              <c:numCache>
                <c:ptCount val="13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  <c:pt idx="12">
                  <c:v>127.62714240000011</c:v>
                </c:pt>
              </c:numCache>
            </c:numRef>
          </c:val>
        </c:ser>
        <c:axId val="20147986"/>
        <c:axId val="47114147"/>
      </c:barChart>
      <c:lineChart>
        <c:grouping val="standard"/>
        <c:varyColors val="0"/>
        <c:ser>
          <c:idx val="1"/>
          <c:order val="1"/>
          <c:tx>
            <c:v>ค่าเฉลี่ย (2552 - 2563 )อยู่ระหว่างค่า+- SD 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W.25'!$E$5:$E$16</c:f>
              <c:numCache>
                <c:ptCount val="12"/>
                <c:pt idx="0">
                  <c:v>148.71409920000002</c:v>
                </c:pt>
                <c:pt idx="1">
                  <c:v>148.71409920000002</c:v>
                </c:pt>
                <c:pt idx="2">
                  <c:v>148.71409920000002</c:v>
                </c:pt>
                <c:pt idx="3">
                  <c:v>148.71409920000002</c:v>
                </c:pt>
                <c:pt idx="4">
                  <c:v>148.71409920000002</c:v>
                </c:pt>
                <c:pt idx="5">
                  <c:v>148.71409920000002</c:v>
                </c:pt>
                <c:pt idx="6">
                  <c:v>148.71409920000002</c:v>
                </c:pt>
                <c:pt idx="7">
                  <c:v>148.71409920000002</c:v>
                </c:pt>
                <c:pt idx="8">
                  <c:v>148.71409920000002</c:v>
                </c:pt>
                <c:pt idx="9">
                  <c:v>148.71409920000002</c:v>
                </c:pt>
                <c:pt idx="10">
                  <c:v>148.71409920000002</c:v>
                </c:pt>
                <c:pt idx="11">
                  <c:v>148.71409920000002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W.25'!$H$5:$H$16</c:f>
              <c:numCache>
                <c:ptCount val="12"/>
                <c:pt idx="0">
                  <c:v>233.50255434970921</c:v>
                </c:pt>
                <c:pt idx="1">
                  <c:v>233.50255434970921</c:v>
                </c:pt>
                <c:pt idx="2">
                  <c:v>233.50255434970921</c:v>
                </c:pt>
                <c:pt idx="3">
                  <c:v>233.50255434970921</c:v>
                </c:pt>
                <c:pt idx="4">
                  <c:v>233.50255434970921</c:v>
                </c:pt>
                <c:pt idx="5">
                  <c:v>233.50255434970921</c:v>
                </c:pt>
                <c:pt idx="6">
                  <c:v>233.50255434970921</c:v>
                </c:pt>
                <c:pt idx="7">
                  <c:v>233.50255434970921</c:v>
                </c:pt>
                <c:pt idx="8">
                  <c:v>233.50255434970921</c:v>
                </c:pt>
                <c:pt idx="9">
                  <c:v>233.50255434970921</c:v>
                </c:pt>
                <c:pt idx="10">
                  <c:v>233.50255434970921</c:v>
                </c:pt>
                <c:pt idx="11">
                  <c:v>233.50255434970921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W.25'!$F$5:$F$16</c:f>
              <c:numCache>
                <c:ptCount val="12"/>
                <c:pt idx="0">
                  <c:v>63.92564405029083</c:v>
                </c:pt>
                <c:pt idx="1">
                  <c:v>63.92564405029083</c:v>
                </c:pt>
                <c:pt idx="2">
                  <c:v>63.92564405029083</c:v>
                </c:pt>
                <c:pt idx="3">
                  <c:v>63.92564405029083</c:v>
                </c:pt>
                <c:pt idx="4">
                  <c:v>63.92564405029083</c:v>
                </c:pt>
                <c:pt idx="5">
                  <c:v>63.92564405029083</c:v>
                </c:pt>
                <c:pt idx="6">
                  <c:v>63.92564405029083</c:v>
                </c:pt>
                <c:pt idx="7">
                  <c:v>63.92564405029083</c:v>
                </c:pt>
                <c:pt idx="8">
                  <c:v>63.92564405029083</c:v>
                </c:pt>
                <c:pt idx="9">
                  <c:v>63.92564405029083</c:v>
                </c:pt>
                <c:pt idx="10">
                  <c:v>63.92564405029083</c:v>
                </c:pt>
                <c:pt idx="11">
                  <c:v>63.92564405029083</c:v>
                </c:pt>
              </c:numCache>
            </c:numRef>
          </c:val>
          <c:smooth val="0"/>
        </c:ser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114147"/>
        <c:crossesAt val="0"/>
        <c:auto val="1"/>
        <c:lblOffset val="100"/>
        <c:tickLblSkip val="1"/>
        <c:noMultiLvlLbl val="0"/>
      </c:catAx>
      <c:valAx>
        <c:axId val="4711414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147986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4175"/>
          <c:w val="0.94475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แม่น้ำวัง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วังเหนือ จ.ลำปาง</a:t>
            </a:r>
          </a:p>
        </c:rich>
      </c:tx>
      <c:layout>
        <c:manualLayout>
          <c:xMode val="factor"/>
          <c:yMode val="factor"/>
          <c:x val="0.09025"/>
          <c:y val="-0.013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"/>
          <c:y val="0.165"/>
          <c:w val="0.859"/>
          <c:h val="0.74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W.25'!$C$5:$C$16</c:f>
              <c:numCache>
                <c:ptCount val="12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64.9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(2552 - 2563 )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W.25'!$E$5:$E$16</c:f>
              <c:numCache>
                <c:ptCount val="12"/>
                <c:pt idx="0">
                  <c:v>148.71409920000002</c:v>
                </c:pt>
                <c:pt idx="1">
                  <c:v>148.71409920000002</c:v>
                </c:pt>
                <c:pt idx="2">
                  <c:v>148.71409920000002</c:v>
                </c:pt>
                <c:pt idx="3">
                  <c:v>148.71409920000002</c:v>
                </c:pt>
                <c:pt idx="4">
                  <c:v>148.71409920000002</c:v>
                </c:pt>
                <c:pt idx="5">
                  <c:v>148.71409920000002</c:v>
                </c:pt>
                <c:pt idx="6">
                  <c:v>148.71409920000002</c:v>
                </c:pt>
                <c:pt idx="7">
                  <c:v>148.71409920000002</c:v>
                </c:pt>
                <c:pt idx="8">
                  <c:v>148.71409920000002</c:v>
                </c:pt>
                <c:pt idx="9">
                  <c:v>148.71409920000002</c:v>
                </c:pt>
                <c:pt idx="10">
                  <c:v>148.71409920000002</c:v>
                </c:pt>
                <c:pt idx="11">
                  <c:v>148.71409920000002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W.25'!$B$5:$B$17</c:f>
              <c:numCache>
                <c:ptCount val="13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</c:numCache>
            </c:numRef>
          </c:cat>
          <c:val>
            <c:numRef>
              <c:f>'std. - W.25'!$D$5:$D$17</c:f>
              <c:numCache>
                <c:ptCount val="13"/>
                <c:pt idx="12">
                  <c:v>127.62714240000011</c:v>
                </c:pt>
              </c:numCache>
            </c:numRef>
          </c:val>
          <c:smooth val="0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149533"/>
        <c:crossesAt val="0"/>
        <c:auto val="1"/>
        <c:lblOffset val="100"/>
        <c:tickLblSkip val="1"/>
        <c:noMultiLvlLbl val="0"/>
      </c:catAx>
      <c:valAx>
        <c:axId val="5814953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374140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5"/>
          <c:y val="0.91875"/>
          <c:w val="0.990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0.50425</cdr:y>
    </cdr:from>
    <cdr:to>
      <cdr:x>0.562</cdr:x>
      <cdr:y>0.5445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0" y="3105150"/>
          <a:ext cx="12763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0.5415</cdr:x>
      <cdr:y>0.396</cdr:y>
    </cdr:from>
    <cdr:to>
      <cdr:x>0.68575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5086350" y="2438400"/>
          <a:ext cx="135255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234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0.268</cdr:x>
      <cdr:y>0.6695</cdr:y>
    </cdr:from>
    <cdr:to>
      <cdr:x>0.4105</cdr:x>
      <cdr:y>0.7115</cdr:y>
    </cdr:to>
    <cdr:sp>
      <cdr:nvSpPr>
        <cdr:cNvPr id="3" name="TextBox 1"/>
        <cdr:cNvSpPr txBox="1">
          <a:spLocks noChangeArrowheads="1"/>
        </cdr:cNvSpPr>
      </cdr:nvSpPr>
      <cdr:spPr>
        <a:xfrm>
          <a:off x="2514600" y="4124325"/>
          <a:ext cx="13430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</cdr:x>
      <cdr:y>0.338</cdr:y>
    </cdr:from>
    <cdr:to>
      <cdr:x>0.248</cdr:x>
      <cdr:y>0.60625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1771650"/>
          <a:ext cx="485775" cy="1409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8">
          <cell r="K28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5">
      <selection activeCell="K18" sqref="K1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2552</v>
      </c>
      <c r="C5" s="59">
        <v>122.83833600000001</v>
      </c>
      <c r="D5" s="60"/>
      <c r="E5" s="61">
        <f aca="true" t="shared" si="0" ref="E5:E16">$C$74</f>
        <v>148.71409920000002</v>
      </c>
      <c r="F5" s="62">
        <f aca="true" t="shared" si="1" ref="F5:F16">+$C$77</f>
        <v>63.92564405029083</v>
      </c>
      <c r="G5" s="63">
        <f aca="true" t="shared" si="2" ref="G5:G16">$C$75</f>
        <v>84.7884551497092</v>
      </c>
      <c r="H5" s="64">
        <f aca="true" t="shared" si="3" ref="H5:H16">+$C$78</f>
        <v>233.50255434970921</v>
      </c>
      <c r="I5" s="2">
        <v>1</v>
      </c>
    </row>
    <row r="6" spans="2:9" ht="12">
      <c r="B6" s="22">
        <v>2553</v>
      </c>
      <c r="C6" s="65">
        <v>140.49504000000002</v>
      </c>
      <c r="D6" s="60"/>
      <c r="E6" s="66">
        <f t="shared" si="0"/>
        <v>148.71409920000002</v>
      </c>
      <c r="F6" s="67">
        <f t="shared" si="1"/>
        <v>63.92564405029083</v>
      </c>
      <c r="G6" s="68">
        <f t="shared" si="2"/>
        <v>84.7884551497092</v>
      </c>
      <c r="H6" s="69">
        <f t="shared" si="3"/>
        <v>233.50255434970921</v>
      </c>
      <c r="I6" s="2">
        <f>I5+1</f>
        <v>2</v>
      </c>
    </row>
    <row r="7" spans="2:9" ht="12">
      <c r="B7" s="22">
        <v>2554</v>
      </c>
      <c r="C7" s="65">
        <v>283.01927040000004</v>
      </c>
      <c r="D7" s="60"/>
      <c r="E7" s="66">
        <f t="shared" si="0"/>
        <v>148.71409920000002</v>
      </c>
      <c r="F7" s="67">
        <f t="shared" si="1"/>
        <v>63.92564405029083</v>
      </c>
      <c r="G7" s="68">
        <f t="shared" si="2"/>
        <v>84.7884551497092</v>
      </c>
      <c r="H7" s="69">
        <f t="shared" si="3"/>
        <v>233.50255434970921</v>
      </c>
      <c r="I7" s="2">
        <f aca="true" t="shared" si="4" ref="I7:I16">I6+1</f>
        <v>3</v>
      </c>
    </row>
    <row r="8" spans="2:9" ht="12">
      <c r="B8" s="22">
        <v>2555</v>
      </c>
      <c r="C8" s="65">
        <v>119.52230399999999</v>
      </c>
      <c r="D8" s="60"/>
      <c r="E8" s="66">
        <f t="shared" si="0"/>
        <v>148.71409920000002</v>
      </c>
      <c r="F8" s="67">
        <f t="shared" si="1"/>
        <v>63.92564405029083</v>
      </c>
      <c r="G8" s="68">
        <f t="shared" si="2"/>
        <v>84.7884551497092</v>
      </c>
      <c r="H8" s="69">
        <f t="shared" si="3"/>
        <v>233.50255434970921</v>
      </c>
      <c r="I8" s="2">
        <f t="shared" si="4"/>
        <v>4</v>
      </c>
    </row>
    <row r="9" spans="2:9" ht="12">
      <c r="B9" s="22">
        <v>2556</v>
      </c>
      <c r="C9" s="65">
        <v>148.72032000000002</v>
      </c>
      <c r="D9" s="60"/>
      <c r="E9" s="66">
        <f t="shared" si="0"/>
        <v>148.71409920000002</v>
      </c>
      <c r="F9" s="67">
        <f t="shared" si="1"/>
        <v>63.92564405029083</v>
      </c>
      <c r="G9" s="68">
        <f t="shared" si="2"/>
        <v>84.7884551497092</v>
      </c>
      <c r="H9" s="69">
        <f t="shared" si="3"/>
        <v>233.50255434970921</v>
      </c>
      <c r="I9" s="2">
        <f t="shared" si="4"/>
        <v>5</v>
      </c>
    </row>
    <row r="10" spans="2:9" ht="12">
      <c r="B10" s="22">
        <v>2557</v>
      </c>
      <c r="C10" s="65">
        <v>106.53724800000003</v>
      </c>
      <c r="D10" s="60"/>
      <c r="E10" s="66">
        <f t="shared" si="0"/>
        <v>148.71409920000002</v>
      </c>
      <c r="F10" s="67">
        <f t="shared" si="1"/>
        <v>63.92564405029083</v>
      </c>
      <c r="G10" s="68">
        <f t="shared" si="2"/>
        <v>84.7884551497092</v>
      </c>
      <c r="H10" s="69">
        <f t="shared" si="3"/>
        <v>233.50255434970921</v>
      </c>
      <c r="I10" s="2">
        <f t="shared" si="4"/>
        <v>6</v>
      </c>
    </row>
    <row r="11" spans="2:9" ht="12">
      <c r="B11" s="22">
        <v>2558</v>
      </c>
      <c r="C11" s="65">
        <v>15.96844800000001</v>
      </c>
      <c r="D11" s="60"/>
      <c r="E11" s="66">
        <f t="shared" si="0"/>
        <v>148.71409920000002</v>
      </c>
      <c r="F11" s="67">
        <f t="shared" si="1"/>
        <v>63.92564405029083</v>
      </c>
      <c r="G11" s="68">
        <f t="shared" si="2"/>
        <v>84.7884551497092</v>
      </c>
      <c r="H11" s="69">
        <f t="shared" si="3"/>
        <v>233.50255434970921</v>
      </c>
      <c r="I11" s="2">
        <f t="shared" si="4"/>
        <v>7</v>
      </c>
    </row>
    <row r="12" spans="2:14" ht="12">
      <c r="B12" s="22">
        <v>2559</v>
      </c>
      <c r="C12" s="65">
        <v>218.36822399999997</v>
      </c>
      <c r="D12" s="60"/>
      <c r="E12" s="66">
        <f t="shared" si="0"/>
        <v>148.71409920000002</v>
      </c>
      <c r="F12" s="67">
        <f t="shared" si="1"/>
        <v>63.92564405029083</v>
      </c>
      <c r="G12" s="68">
        <f t="shared" si="2"/>
        <v>84.7884551497092</v>
      </c>
      <c r="H12" s="69">
        <f t="shared" si="3"/>
        <v>233.50255434970921</v>
      </c>
      <c r="I12" s="2">
        <f t="shared" si="4"/>
        <v>8</v>
      </c>
      <c r="K12" s="78"/>
      <c r="L12" s="78"/>
      <c r="M12" s="78"/>
      <c r="N12" s="78"/>
    </row>
    <row r="13" spans="2:9" ht="12">
      <c r="B13" s="22">
        <v>2560</v>
      </c>
      <c r="C13" s="65">
        <v>282.3</v>
      </c>
      <c r="D13" s="60"/>
      <c r="E13" s="66">
        <f t="shared" si="0"/>
        <v>148.71409920000002</v>
      </c>
      <c r="F13" s="67">
        <f t="shared" si="1"/>
        <v>63.92564405029083</v>
      </c>
      <c r="G13" s="68">
        <f t="shared" si="2"/>
        <v>84.7884551497092</v>
      </c>
      <c r="H13" s="69">
        <f t="shared" si="3"/>
        <v>233.50255434970921</v>
      </c>
      <c r="I13" s="2">
        <f t="shared" si="4"/>
        <v>9</v>
      </c>
    </row>
    <row r="14" spans="2:9" ht="12">
      <c r="B14" s="22">
        <v>2561</v>
      </c>
      <c r="C14" s="65">
        <v>212.4</v>
      </c>
      <c r="D14" s="60"/>
      <c r="E14" s="66">
        <f t="shared" si="0"/>
        <v>148.71409920000002</v>
      </c>
      <c r="F14" s="67">
        <f t="shared" si="1"/>
        <v>63.92564405029083</v>
      </c>
      <c r="G14" s="68">
        <f t="shared" si="2"/>
        <v>84.7884551497092</v>
      </c>
      <c r="H14" s="69">
        <f t="shared" si="3"/>
        <v>233.50255434970921</v>
      </c>
      <c r="I14" s="2">
        <f t="shared" si="4"/>
        <v>10</v>
      </c>
    </row>
    <row r="15" spans="2:9" ht="12">
      <c r="B15" s="22">
        <v>2562</v>
      </c>
      <c r="C15" s="65">
        <v>69.5</v>
      </c>
      <c r="D15" s="60"/>
      <c r="E15" s="66">
        <f t="shared" si="0"/>
        <v>148.71409920000002</v>
      </c>
      <c r="F15" s="67">
        <f t="shared" si="1"/>
        <v>63.92564405029083</v>
      </c>
      <c r="G15" s="68">
        <f t="shared" si="2"/>
        <v>84.7884551497092</v>
      </c>
      <c r="H15" s="69">
        <f t="shared" si="3"/>
        <v>233.50255434970921</v>
      </c>
      <c r="I15" s="2">
        <f t="shared" si="4"/>
        <v>11</v>
      </c>
    </row>
    <row r="16" spans="2:9" ht="12">
      <c r="B16" s="22">
        <v>2563</v>
      </c>
      <c r="C16" s="65">
        <v>64.9</v>
      </c>
      <c r="D16" s="79"/>
      <c r="E16" s="66">
        <f t="shared" si="0"/>
        <v>148.71409920000002</v>
      </c>
      <c r="F16" s="67">
        <f t="shared" si="1"/>
        <v>63.92564405029083</v>
      </c>
      <c r="G16" s="68">
        <f t="shared" si="2"/>
        <v>84.7884551497092</v>
      </c>
      <c r="H16" s="69">
        <f t="shared" si="3"/>
        <v>233.50255434970921</v>
      </c>
      <c r="I16" s="2">
        <f t="shared" si="4"/>
        <v>12</v>
      </c>
    </row>
    <row r="17" spans="2:14" ht="12">
      <c r="B17" s="77">
        <v>2564</v>
      </c>
      <c r="C17" s="76">
        <v>127.62714240000011</v>
      </c>
      <c r="D17" s="79">
        <f>C17</f>
        <v>127.62714240000011</v>
      </c>
      <c r="E17" s="66"/>
      <c r="F17" s="67"/>
      <c r="G17" s="68"/>
      <c r="H17" s="69"/>
      <c r="K17" s="83" t="str">
        <f>'[1]std. - W.1C'!$K$28:$N$28</f>
        <v>ปี 2564 ปริมาณน้ำสะสม 1 เม.ย.64 - 28 ก.พ.65</v>
      </c>
      <c r="L17" s="83"/>
      <c r="M17" s="83"/>
      <c r="N17" s="83"/>
    </row>
    <row r="18" spans="2:8" ht="12">
      <c r="B18" s="22"/>
      <c r="C18" s="65"/>
      <c r="D18" s="60"/>
      <c r="E18" s="66"/>
      <c r="F18" s="67"/>
      <c r="G18" s="68"/>
      <c r="H18" s="69"/>
    </row>
    <row r="19" spans="2:8" ht="12">
      <c r="B19" s="22"/>
      <c r="C19" s="65"/>
      <c r="D19" s="60"/>
      <c r="E19" s="66"/>
      <c r="F19" s="67"/>
      <c r="G19" s="68"/>
      <c r="H19" s="69"/>
    </row>
    <row r="20" spans="2:8" ht="12">
      <c r="B20" s="22"/>
      <c r="C20" s="65"/>
      <c r="D20" s="60"/>
      <c r="E20" s="66"/>
      <c r="F20" s="67"/>
      <c r="G20" s="68"/>
      <c r="H20" s="69"/>
    </row>
    <row r="21" spans="2:8" ht="12">
      <c r="B21" s="22"/>
      <c r="C21" s="65"/>
      <c r="D21" s="60"/>
      <c r="E21" s="66"/>
      <c r="F21" s="67"/>
      <c r="G21" s="68"/>
      <c r="H21" s="69"/>
    </row>
    <row r="22" spans="2:8" ht="12">
      <c r="B22" s="22"/>
      <c r="C22" s="70"/>
      <c r="D22" s="60"/>
      <c r="E22" s="66"/>
      <c r="F22" s="67"/>
      <c r="G22" s="68"/>
      <c r="H22" s="69"/>
    </row>
    <row r="23" spans="2:8" ht="12">
      <c r="B23" s="22"/>
      <c r="C23" s="70"/>
      <c r="D23" s="60"/>
      <c r="E23" s="66"/>
      <c r="F23" s="67"/>
      <c r="G23" s="68"/>
      <c r="H23" s="69"/>
    </row>
    <row r="24" spans="2:8" ht="12">
      <c r="B24" s="22"/>
      <c r="C24" s="70"/>
      <c r="D24" s="60"/>
      <c r="E24" s="66"/>
      <c r="F24" s="67"/>
      <c r="G24" s="68"/>
      <c r="H24" s="69"/>
    </row>
    <row r="25" spans="2:8" ht="12">
      <c r="B25" s="22"/>
      <c r="C25" s="70"/>
      <c r="D25" s="60"/>
      <c r="E25" s="66"/>
      <c r="F25" s="67"/>
      <c r="G25" s="68"/>
      <c r="H25" s="69"/>
    </row>
    <row r="26" spans="2:8" ht="12">
      <c r="B26" s="22"/>
      <c r="C26" s="70"/>
      <c r="D26" s="60"/>
      <c r="E26" s="66"/>
      <c r="F26" s="67"/>
      <c r="G26" s="68"/>
      <c r="H26" s="69"/>
    </row>
    <row r="27" spans="2:8" ht="12">
      <c r="B27" s="22"/>
      <c r="C27" s="70"/>
      <c r="D27" s="60"/>
      <c r="E27" s="66"/>
      <c r="F27" s="67"/>
      <c r="G27" s="68"/>
      <c r="H27" s="69"/>
    </row>
    <row r="28" spans="2:8" ht="12">
      <c r="B28" s="22"/>
      <c r="C28" s="70"/>
      <c r="D28" s="60"/>
      <c r="E28" s="66"/>
      <c r="F28" s="67"/>
      <c r="G28" s="68"/>
      <c r="H28" s="69"/>
    </row>
    <row r="29" spans="2:8" ht="12">
      <c r="B29" s="22"/>
      <c r="C29" s="70"/>
      <c r="D29" s="60"/>
      <c r="E29" s="66"/>
      <c r="F29" s="67"/>
      <c r="G29" s="68"/>
      <c r="H29" s="69"/>
    </row>
    <row r="30" spans="2:8" ht="12">
      <c r="B30" s="22"/>
      <c r="C30" s="70"/>
      <c r="D30" s="60"/>
      <c r="E30" s="66"/>
      <c r="F30" s="67"/>
      <c r="G30" s="68"/>
      <c r="H30" s="69"/>
    </row>
    <row r="31" spans="2:8" ht="12">
      <c r="B31" s="22"/>
      <c r="C31" s="70"/>
      <c r="D31" s="60"/>
      <c r="E31" s="66"/>
      <c r="F31" s="67"/>
      <c r="G31" s="68"/>
      <c r="H31" s="69"/>
    </row>
    <row r="32" spans="2:8" ht="12">
      <c r="B32" s="22"/>
      <c r="C32" s="70"/>
      <c r="D32" s="60"/>
      <c r="E32" s="66"/>
      <c r="F32" s="67"/>
      <c r="G32" s="68"/>
      <c r="H32" s="69"/>
    </row>
    <row r="33" spans="2:8" ht="12">
      <c r="B33" s="22"/>
      <c r="C33" s="70"/>
      <c r="D33" s="60"/>
      <c r="E33" s="66"/>
      <c r="F33" s="67"/>
      <c r="G33" s="68"/>
      <c r="H33" s="69"/>
    </row>
    <row r="34" spans="2:8" ht="12">
      <c r="B34" s="22"/>
      <c r="C34" s="70"/>
      <c r="D34" s="60"/>
      <c r="E34" s="66"/>
      <c r="F34" s="67"/>
      <c r="G34" s="68"/>
      <c r="H34" s="69"/>
    </row>
    <row r="35" spans="2:8" ht="12">
      <c r="B35" s="22"/>
      <c r="C35" s="70"/>
      <c r="D35" s="60"/>
      <c r="E35" s="66"/>
      <c r="F35" s="67"/>
      <c r="G35" s="68"/>
      <c r="H35" s="69"/>
    </row>
    <row r="36" spans="2:16" ht="12.75">
      <c r="B36" s="22"/>
      <c r="C36" s="70"/>
      <c r="D36" s="60"/>
      <c r="E36" s="66"/>
      <c r="F36" s="67"/>
      <c r="G36" s="68"/>
      <c r="H36" s="69"/>
      <c r="P36"/>
    </row>
    <row r="37" spans="2:8" ht="12">
      <c r="B37" s="22"/>
      <c r="C37" s="70"/>
      <c r="D37" s="60"/>
      <c r="E37" s="66"/>
      <c r="F37" s="67"/>
      <c r="G37" s="68"/>
      <c r="H37" s="69"/>
    </row>
    <row r="38" spans="2:8" ht="12">
      <c r="B38" s="22"/>
      <c r="C38" s="70"/>
      <c r="D38" s="60"/>
      <c r="E38" s="66"/>
      <c r="F38" s="67"/>
      <c r="G38" s="68"/>
      <c r="H38" s="69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8" ht="12">
      <c r="B41" s="22"/>
      <c r="C41" s="70"/>
      <c r="D41" s="60"/>
      <c r="E41" s="66"/>
      <c r="F41" s="67"/>
      <c r="G41" s="68"/>
      <c r="H41" s="69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2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2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2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2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2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2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2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AVERAGE(C5:C16)</f>
        <v>148.71409920000002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STDEV(C5:C16)</f>
        <v>84.7884551497092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0.5701440253871314</v>
      </c>
      <c r="D76" s="38"/>
      <c r="E76" s="49">
        <f>C76*100</f>
        <v>57.014402538713135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9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63.92564405029083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233.50255434970921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1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2">
      <c r="A80" s="32"/>
      <c r="C80" s="32"/>
    </row>
    <row r="81" spans="1:3" ht="12">
      <c r="A81" s="32"/>
      <c r="C81" s="2">
        <f>MAX(I5:I70)</f>
        <v>12</v>
      </c>
    </row>
    <row r="82" ht="12">
      <c r="C82" s="2">
        <f>COUNTIF(C5:C16,"&gt;234")</f>
        <v>2</v>
      </c>
    </row>
    <row r="83" ht="12">
      <c r="C83" s="2">
        <f>COUNTIF(C5:C16,"&lt;64")</f>
        <v>1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2022-03-16T08:07:09Z</dcterms:modified>
  <cp:category/>
  <cp:version/>
  <cp:contentType/>
  <cp:contentStatus/>
</cp:coreProperties>
</file>