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22" sheetId="1" r:id="rId1"/>
    <sheet name="W.22" sheetId="2" r:id="rId2"/>
    <sheet name="Sheet2" sheetId="3" r:id="rId3"/>
    <sheet name="Sheet3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<sst xmlns="http://schemas.openxmlformats.org/spreadsheetml/2006/main" count="53" uniqueCount="29">
  <si>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</si>
  <si>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</si>
  <si>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</si>
  <si>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</si>
  <si>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</si>
  <si>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</si>
  <si>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</si>
  <si>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</si>
  <si>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</si>
  <si>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</si>
  <si>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</si>
  <si>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</si>
  <si>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</si>
  <si>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</si>
  <si>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</si>
  <si>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</si>
  <si>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พื้นที่รับน้ำ  1,549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</si>
  <si>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</si>
  <si>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</si>
  <si>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</si>
  <si>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</si>
  <si>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</si>
  <si>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</si>
  <si>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</si>
  <si>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</si>
  <si>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ม.(รท.ก.)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</si>
  <si>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</si>
  <si>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</si>
  <si>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221.155 ม.(ร.ท.ก.) ตลิ่งฝั่งขวา  221.216  ม.(ร.ท.ก.)ท้องน้ำ  ม.(ร.ท.ก.) ศูนย์เสาระดับน้ำ  215.161  ม.(ร.ท.ก.)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</si>
</sst>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0.000"/>
    <numFmt numFmtId="178" formatCode="0.00000000000000"/>
    <numFmt numFmtId="179" formatCode="0_)"/>
    <numFmt numFmtId="180" formatCode="0_);\(0\)"/>
    <numFmt numFmtId="181" formatCode="0.00_);\(0.00\)"/>
    <numFmt numFmtId="182" formatCode="0.0000000000000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mmm\-yyyy"/>
    <numFmt numFmtId="194" formatCode="bbbb"/>
    <numFmt numFmtId="195" formatCode="#,##0_ ;\-#,##0\ "/>
  </numFmts>
  <fonts count="5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94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16" fontId="7" fillId="0" borderId="11" xfId="0" applyNumberFormat="1" applyFont="1" applyFill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16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16" fontId="7" fillId="0" borderId="11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2" fontId="7" fillId="0" borderId="15" xfId="0" applyNumberFormat="1" applyFont="1" applyFill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16" fontId="7" fillId="0" borderId="1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6" fontId="7" fillId="0" borderId="11" xfId="0" applyNumberFormat="1" applyFont="1" applyBorder="1" applyAlignment="1">
      <alignment horizontal="center"/>
    </xf>
    <xf numFmtId="16" fontId="7" fillId="0" borderId="17" xfId="0" applyNumberFormat="1" applyFont="1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176" fontId="8" fillId="0" borderId="21" xfId="0" applyNumberFormat="1" applyFont="1" applyBorder="1" applyAlignment="1">
      <alignment horizontal="centerContinuous"/>
    </xf>
    <xf numFmtId="176" fontId="8" fillId="0" borderId="22" xfId="0" applyNumberFormat="1" applyFont="1" applyBorder="1" applyAlignment="1">
      <alignment horizontal="centerContinuous"/>
    </xf>
    <xf numFmtId="176" fontId="8" fillId="0" borderId="23" xfId="0" applyNumberFormat="1" applyFont="1" applyBorder="1" applyAlignment="1">
      <alignment horizontal="centerContinuous"/>
    </xf>
    <xf numFmtId="2" fontId="8" fillId="0" borderId="24" xfId="0" applyNumberFormat="1" applyFont="1" applyBorder="1" applyAlignment="1">
      <alignment horizontal="centerContinuous"/>
    </xf>
    <xf numFmtId="2" fontId="8" fillId="0" borderId="25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2" fontId="8" fillId="0" borderId="26" xfId="0" applyNumberFormat="1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176" fontId="8" fillId="0" borderId="26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176" fontId="8" fillId="0" borderId="28" xfId="0" applyNumberFormat="1" applyFont="1" applyBorder="1" applyAlignment="1">
      <alignment horizontal="centerContinuous"/>
    </xf>
    <xf numFmtId="2" fontId="8" fillId="0" borderId="27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2" fontId="8" fillId="0" borderId="18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1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176" fontId="8" fillId="0" borderId="26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2" fontId="11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2" fontId="7" fillId="33" borderId="29" xfId="0" applyNumberFormat="1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2" fontId="7" fillId="33" borderId="30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181" fontId="7" fillId="34" borderId="29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3" borderId="30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179" fontId="7" fillId="34" borderId="29" xfId="0" applyNumberFormat="1" applyFont="1" applyFill="1" applyBorder="1" applyAlignment="1">
      <alignment horizont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1" fontId="7" fillId="35" borderId="33" xfId="0" applyNumberFormat="1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>
      <alignment horizontal="center"/>
    </xf>
    <xf numFmtId="179" fontId="7" fillId="34" borderId="2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right"/>
    </xf>
    <xf numFmtId="16" fontId="7" fillId="0" borderId="0" xfId="0" applyNumberFormat="1" applyFont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0" fontId="7" fillId="0" borderId="24" xfId="0" applyFont="1" applyBorder="1" applyAlignment="1">
      <alignment/>
    </xf>
    <xf numFmtId="2" fontId="7" fillId="0" borderId="24" xfId="0" applyNumberFormat="1" applyFont="1" applyBorder="1" applyAlignment="1">
      <alignment/>
    </xf>
    <xf numFmtId="176" fontId="10" fillId="0" borderId="24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6" fontId="7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16" fontId="7" fillId="0" borderId="0" xfId="0" applyNumberFormat="1" applyFont="1" applyBorder="1" applyAlignment="1">
      <alignment/>
    </xf>
    <xf numFmtId="16" fontId="7" fillId="0" borderId="34" xfId="0" applyNumberFormat="1" applyFont="1" applyBorder="1" applyAlignment="1">
      <alignment horizontal="right"/>
    </xf>
    <xf numFmtId="2" fontId="56" fillId="0" borderId="16" xfId="0" applyNumberFormat="1" applyFont="1" applyBorder="1" applyAlignment="1">
      <alignment horizontal="right"/>
    </xf>
    <xf numFmtId="1" fontId="13" fillId="35" borderId="10" xfId="0" applyNumberFormat="1" applyFont="1" applyFill="1" applyBorder="1" applyAlignment="1">
      <alignment horizontal="center" vertical="center"/>
    </xf>
    <xf numFmtId="1" fontId="13" fillId="35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1636006"/>
        <c:axId val="1785314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6460560"/>
        <c:axId val="36818449"/>
      </c:lineChart>
      <c:catAx>
        <c:axId val="6163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853143"/>
        <c:crossesAt val="-0.8"/>
        <c:auto val="0"/>
        <c:lblOffset val="100"/>
        <c:tickLblSkip val="4"/>
        <c:noMultiLvlLbl val="0"/>
      </c:catAx>
      <c:valAx>
        <c:axId val="1785314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636006"/>
        <c:crossesAt val="1"/>
        <c:crossBetween val="midCat"/>
        <c:dispUnits/>
        <c:majorUnit val="0.1"/>
        <c:minorUnit val="0.02"/>
      </c:valAx>
      <c:catAx>
        <c:axId val="26460560"/>
        <c:scaling>
          <c:orientation val="minMax"/>
        </c:scaling>
        <c:axPos val="b"/>
        <c:delete val="1"/>
        <c:majorTickMark val="out"/>
        <c:minorTickMark val="none"/>
        <c:tickLblPos val="nextTo"/>
        <c:crossAx val="36818449"/>
        <c:crosses val="autoZero"/>
        <c:auto val="0"/>
        <c:lblOffset val="100"/>
        <c:tickLblSkip val="1"/>
        <c:noMultiLvlLbl val="0"/>
      </c:catAx>
      <c:valAx>
        <c:axId val="36818449"/>
        <c:scaling>
          <c:orientation val="minMax"/>
        </c:scaling>
        <c:axPos val="l"/>
        <c:delete val="1"/>
        <c:majorTickMark val="out"/>
        <c:minorTickMark val="none"/>
        <c:tickLblPos val="nextTo"/>
        <c:crossAx val="2646056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น้ำแม่จาง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35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025"/>
          <c:w val="0.839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'W.22'!$X$5:$X$26</c:f>
              <c:numCache/>
            </c:numRef>
          </c:cat>
          <c:val>
            <c:numRef>
              <c:f>'W.22'!$Y$5:$Y$26</c:f>
              <c:numCache/>
            </c:numRef>
          </c:val>
        </c:ser>
        <c:axId val="62930586"/>
        <c:axId val="29504363"/>
      </c:barChart>
      <c:cat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293058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น้ำแม่จาง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1"/>
          <c:w val="0.795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'W.22'!$X$5:$X$26</c:f>
              <c:numCache/>
            </c:numRef>
          </c:cat>
          <c:val>
            <c:numRef>
              <c:f>'W.22'!$Z$5:$Z$26</c:f>
              <c:numCache/>
            </c:numRef>
          </c:val>
        </c:ser>
        <c:axId val="64212676"/>
        <c:axId val="41043173"/>
      </c:barChart>
      <c:catAx>
        <c:axId val="64212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21267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753850" y="19050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25">
      <selection activeCell="S36" sqref="S36"/>
    </sheetView>
  </sheetViews>
  <sheetFormatPr defaultColWidth="9.140625" defaultRowHeight="21.75"/>
  <cols>
    <col min="1" max="1" width="7.28125" style="15" customWidth="1"/>
    <col min="2" max="2" width="7.28125" style="14" customWidth="1"/>
    <col min="3" max="3" width="8.421875" style="14" customWidth="1"/>
    <col min="4" max="4" width="6.57421875" style="37" customWidth="1"/>
    <col min="5" max="5" width="8.140625" style="15" customWidth="1"/>
    <col min="6" max="6" width="8.140625" style="14" customWidth="1"/>
    <col min="7" max="7" width="6.57421875" style="37" customWidth="1"/>
    <col min="8" max="8" width="7.57421875" style="14" customWidth="1"/>
    <col min="9" max="9" width="8.00390625" style="14" customWidth="1"/>
    <col min="10" max="10" width="7.140625" style="37" customWidth="1"/>
    <col min="11" max="11" width="7.7109375" style="14" customWidth="1"/>
    <col min="12" max="12" width="8.28125" style="14" customWidth="1"/>
    <col min="13" max="13" width="7.00390625" style="37" customWidth="1"/>
    <col min="14" max="14" width="9.00390625" style="15" customWidth="1"/>
    <col min="15" max="15" width="7.140625" style="14" customWidth="1"/>
    <col min="16" max="16" width="5.8515625" style="14" customWidth="1"/>
    <col min="17" max="17" width="11.00390625" style="15" customWidth="1"/>
    <col min="18" max="18" width="7.7109375" style="15" customWidth="1"/>
    <col min="19" max="23" width="6.7109375" style="15" customWidth="1"/>
    <col min="24" max="33" width="7.57421875" style="15" customWidth="1"/>
    <col min="34" max="34" width="6.7109375" style="15" customWidth="1"/>
    <col min="35" max="16384" width="9.140625" style="15" customWidth="1"/>
  </cols>
  <sheetData>
    <row r="1" spans="2:16" ht="23.25">
      <c r="B1" s="75" t="s">
        <v>0</v>
      </c>
      <c r="C1" s="30"/>
      <c r="D1" s="31"/>
      <c r="E1" s="30"/>
      <c r="F1" s="30"/>
      <c r="G1" s="31"/>
      <c r="H1" s="30"/>
      <c r="I1" s="30"/>
      <c r="J1" s="31"/>
      <c r="K1" s="30"/>
      <c r="L1" s="30"/>
      <c r="M1" s="31"/>
      <c r="N1" s="30" t="s">
        <v>1</v>
      </c>
      <c r="O1" s="30"/>
      <c r="P1" s="30"/>
    </row>
    <row r="2" spans="1:14" ht="6" customHeight="1">
      <c r="A2" s="32"/>
      <c r="D2" s="33"/>
      <c r="E2" s="14"/>
      <c r="G2" s="33"/>
      <c r="I2" s="34"/>
      <c r="J2" s="35"/>
      <c r="K2" s="36"/>
      <c r="L2" s="36"/>
      <c r="N2" s="14"/>
    </row>
    <row r="3" spans="1:40" ht="23.25" customHeight="1">
      <c r="A3" s="38" t="s">
        <v>2</v>
      </c>
      <c r="B3" s="39"/>
      <c r="C3" s="39"/>
      <c r="D3" s="40"/>
      <c r="E3" s="39"/>
      <c r="F3" s="39"/>
      <c r="G3" s="40"/>
      <c r="H3" s="39"/>
      <c r="I3" s="41"/>
      <c r="J3" s="42"/>
      <c r="K3" s="43"/>
      <c r="L3" s="44" t="s">
        <v>16</v>
      </c>
      <c r="M3" s="42"/>
      <c r="N3" s="39"/>
      <c r="O3" s="39"/>
      <c r="P3" s="39"/>
      <c r="AM3" s="1"/>
      <c r="AN3" s="2"/>
    </row>
    <row r="4" spans="1:40" ht="22.5" customHeight="1">
      <c r="A4" s="38" t="s">
        <v>28</v>
      </c>
      <c r="B4" s="45"/>
      <c r="C4" s="45"/>
      <c r="D4" s="40"/>
      <c r="E4" s="39"/>
      <c r="F4" s="39"/>
      <c r="G4" s="40"/>
      <c r="H4" s="39"/>
      <c r="I4" s="46"/>
      <c r="J4" s="44"/>
      <c r="K4" s="43"/>
      <c r="L4" s="43"/>
      <c r="M4" s="42"/>
      <c r="N4" s="39"/>
      <c r="O4" s="39"/>
      <c r="P4" s="39"/>
      <c r="AM4" s="1"/>
      <c r="AN4" s="2"/>
    </row>
    <row r="5" spans="1:40" ht="18.75">
      <c r="A5" s="47"/>
      <c r="B5" s="48" t="s">
        <v>3</v>
      </c>
      <c r="C5" s="49"/>
      <c r="D5" s="50"/>
      <c r="E5" s="48"/>
      <c r="F5" s="48"/>
      <c r="G5" s="51"/>
      <c r="H5" s="51" t="s">
        <v>4</v>
      </c>
      <c r="I5" s="48"/>
      <c r="J5" s="50"/>
      <c r="K5" s="48"/>
      <c r="L5" s="48"/>
      <c r="M5" s="52"/>
      <c r="N5" s="53" t="s">
        <v>5</v>
      </c>
      <c r="O5" s="54"/>
      <c r="P5" s="55"/>
      <c r="Q5" s="15">
        <v>215.161</v>
      </c>
      <c r="AM5" s="1"/>
      <c r="AN5" s="2"/>
    </row>
    <row r="6" spans="1:40" ht="18.75">
      <c r="A6" s="56" t="s">
        <v>6</v>
      </c>
      <c r="B6" s="57" t="s">
        <v>7</v>
      </c>
      <c r="C6" s="58"/>
      <c r="D6" s="59"/>
      <c r="E6" s="57" t="s">
        <v>8</v>
      </c>
      <c r="F6" s="60"/>
      <c r="G6" s="59"/>
      <c r="H6" s="57" t="s">
        <v>7</v>
      </c>
      <c r="I6" s="60"/>
      <c r="J6" s="59"/>
      <c r="K6" s="57" t="s">
        <v>8</v>
      </c>
      <c r="L6" s="60"/>
      <c r="M6" s="61"/>
      <c r="N6" s="62" t="s">
        <v>1</v>
      </c>
      <c r="O6" s="63"/>
      <c r="P6" s="64"/>
      <c r="Q6" s="65"/>
      <c r="R6" s="65"/>
      <c r="AM6" s="1"/>
      <c r="AN6" s="2"/>
    </row>
    <row r="7" spans="1:40" s="14" customFormat="1" ht="18.75">
      <c r="A7" s="66" t="s">
        <v>9</v>
      </c>
      <c r="B7" s="67" t="s">
        <v>10</v>
      </c>
      <c r="C7" s="67" t="s">
        <v>11</v>
      </c>
      <c r="D7" s="68" t="s">
        <v>12</v>
      </c>
      <c r="E7" s="67" t="s">
        <v>10</v>
      </c>
      <c r="F7" s="67" t="s">
        <v>11</v>
      </c>
      <c r="G7" s="68" t="s">
        <v>12</v>
      </c>
      <c r="H7" s="67" t="s">
        <v>10</v>
      </c>
      <c r="I7" s="67" t="s">
        <v>11</v>
      </c>
      <c r="J7" s="68" t="s">
        <v>12</v>
      </c>
      <c r="K7" s="67" t="s">
        <v>10</v>
      </c>
      <c r="L7" s="67" t="s">
        <v>11</v>
      </c>
      <c r="M7" s="69" t="s">
        <v>12</v>
      </c>
      <c r="N7" s="67" t="s">
        <v>11</v>
      </c>
      <c r="O7" s="67" t="s">
        <v>13</v>
      </c>
      <c r="P7" s="70"/>
      <c r="AM7" s="1"/>
      <c r="AN7" s="2"/>
    </row>
    <row r="8" spans="1:40" ht="18.75">
      <c r="A8" s="71"/>
      <c r="B8" s="63" t="s">
        <v>25</v>
      </c>
      <c r="C8" s="63" t="s">
        <v>14</v>
      </c>
      <c r="D8" s="72"/>
      <c r="E8" s="63" t="s">
        <v>26</v>
      </c>
      <c r="F8" s="63" t="s">
        <v>14</v>
      </c>
      <c r="G8" s="72"/>
      <c r="H8" s="63" t="s">
        <v>26</v>
      </c>
      <c r="I8" s="63" t="s">
        <v>14</v>
      </c>
      <c r="J8" s="72"/>
      <c r="K8" s="63" t="s">
        <v>26</v>
      </c>
      <c r="L8" s="63" t="s">
        <v>14</v>
      </c>
      <c r="M8" s="73"/>
      <c r="N8" s="63" t="s">
        <v>15</v>
      </c>
      <c r="O8" s="63" t="s">
        <v>14</v>
      </c>
      <c r="P8" s="12"/>
      <c r="AM8" s="1"/>
      <c r="AN8" s="2"/>
    </row>
    <row r="9" spans="1:40" ht="18.75">
      <c r="A9" s="3">
        <v>2544</v>
      </c>
      <c r="B9" s="17">
        <f aca="true" t="shared" si="0" ref="B9:B14">$Q$5+Q9</f>
        <v>220.621</v>
      </c>
      <c r="C9" s="111">
        <v>398.4</v>
      </c>
      <c r="D9" s="4">
        <v>37559</v>
      </c>
      <c r="E9" s="5">
        <f aca="true" t="shared" si="1" ref="E9:E14">$Q$5+R9</f>
        <v>220.061</v>
      </c>
      <c r="F9" s="6">
        <v>284</v>
      </c>
      <c r="G9" s="7">
        <v>37559</v>
      </c>
      <c r="H9" s="8">
        <f aca="true" t="shared" si="2" ref="H9:H14">$Q$5+T9</f>
        <v>215.501</v>
      </c>
      <c r="I9" s="9">
        <v>0.07</v>
      </c>
      <c r="J9" s="10">
        <v>37320</v>
      </c>
      <c r="K9" s="5">
        <f aca="true" t="shared" si="3" ref="K9:K14">$Q$5+U9</f>
        <v>215.511</v>
      </c>
      <c r="L9" s="6">
        <v>0.07</v>
      </c>
      <c r="M9" s="7">
        <v>37320</v>
      </c>
      <c r="N9" s="8">
        <v>246.896</v>
      </c>
      <c r="O9" s="11">
        <v>7.83</v>
      </c>
      <c r="P9" s="12"/>
      <c r="Q9" s="13">
        <v>5.46</v>
      </c>
      <c r="R9" s="14">
        <v>4.9</v>
      </c>
      <c r="T9" s="14">
        <v>0.34</v>
      </c>
      <c r="U9" s="15">
        <v>0.35</v>
      </c>
      <c r="AM9" s="1"/>
      <c r="AN9" s="2"/>
    </row>
    <row r="10" spans="1:40" ht="18.75">
      <c r="A10" s="16">
        <v>2545</v>
      </c>
      <c r="B10" s="17">
        <f t="shared" si="0"/>
        <v>219.331</v>
      </c>
      <c r="C10" s="9">
        <v>199.5</v>
      </c>
      <c r="D10" s="10">
        <v>37520</v>
      </c>
      <c r="E10" s="18">
        <f t="shared" si="1"/>
        <v>218.661</v>
      </c>
      <c r="F10" s="9">
        <v>153.6</v>
      </c>
      <c r="G10" s="19">
        <v>37520</v>
      </c>
      <c r="H10" s="8">
        <f t="shared" si="2"/>
        <v>215.501</v>
      </c>
      <c r="I10" s="9">
        <v>0.09</v>
      </c>
      <c r="J10" s="10">
        <v>37434</v>
      </c>
      <c r="K10" s="18">
        <f t="shared" si="3"/>
        <v>215.52100000000002</v>
      </c>
      <c r="L10" s="9">
        <v>0.11</v>
      </c>
      <c r="M10" s="19">
        <v>37351</v>
      </c>
      <c r="N10" s="8">
        <v>308.633</v>
      </c>
      <c r="O10" s="11">
        <v>9.79</v>
      </c>
      <c r="P10" s="12"/>
      <c r="Q10" s="14">
        <v>4.17</v>
      </c>
      <c r="R10" s="14">
        <v>3.5</v>
      </c>
      <c r="T10" s="14">
        <v>0.34</v>
      </c>
      <c r="U10" s="15">
        <v>0.36</v>
      </c>
      <c r="AM10" s="1"/>
      <c r="AN10" s="2"/>
    </row>
    <row r="11" spans="1:40" ht="18.75">
      <c r="A11" s="16">
        <v>2546</v>
      </c>
      <c r="B11" s="17">
        <f t="shared" si="0"/>
        <v>217.981</v>
      </c>
      <c r="C11" s="9">
        <v>128.7</v>
      </c>
      <c r="D11" s="10">
        <v>37513</v>
      </c>
      <c r="E11" s="18">
        <f t="shared" si="1"/>
        <v>217.911</v>
      </c>
      <c r="F11" s="9">
        <v>122.875</v>
      </c>
      <c r="G11" s="19">
        <v>37513</v>
      </c>
      <c r="H11" s="8">
        <f t="shared" si="2"/>
        <v>215.461</v>
      </c>
      <c r="I11" s="9">
        <v>0.1</v>
      </c>
      <c r="J11" s="10">
        <v>37614</v>
      </c>
      <c r="K11" s="18">
        <f t="shared" si="3"/>
        <v>215.471</v>
      </c>
      <c r="L11" s="9">
        <v>0.11</v>
      </c>
      <c r="M11" s="19">
        <v>37619</v>
      </c>
      <c r="N11" s="8">
        <v>106.414</v>
      </c>
      <c r="O11" s="11">
        <v>3.3743560158</v>
      </c>
      <c r="P11" s="12"/>
      <c r="Q11" s="15">
        <v>2.82</v>
      </c>
      <c r="R11" s="15">
        <v>2.75</v>
      </c>
      <c r="T11" s="14">
        <v>0.3</v>
      </c>
      <c r="U11" s="15">
        <v>0.31</v>
      </c>
      <c r="AM11" s="1"/>
      <c r="AN11" s="2"/>
    </row>
    <row r="12" spans="1:40" ht="18.75">
      <c r="A12" s="16">
        <v>2547</v>
      </c>
      <c r="B12" s="17">
        <f t="shared" si="0"/>
        <v>218.631</v>
      </c>
      <c r="C12" s="9">
        <v>118.85</v>
      </c>
      <c r="D12" s="10">
        <v>38252</v>
      </c>
      <c r="E12" s="18">
        <f t="shared" si="1"/>
        <v>218.281</v>
      </c>
      <c r="F12" s="9">
        <v>87.94</v>
      </c>
      <c r="G12" s="19">
        <v>38252</v>
      </c>
      <c r="H12" s="8">
        <f t="shared" si="2"/>
        <v>215.61100000000002</v>
      </c>
      <c r="I12" s="9">
        <v>0</v>
      </c>
      <c r="J12" s="19">
        <v>38329</v>
      </c>
      <c r="K12" s="18">
        <f t="shared" si="3"/>
        <v>215.61100000000002</v>
      </c>
      <c r="L12" s="9">
        <v>0</v>
      </c>
      <c r="M12" s="19">
        <v>38329</v>
      </c>
      <c r="N12" s="8">
        <v>68.01</v>
      </c>
      <c r="O12" s="11">
        <v>5.67</v>
      </c>
      <c r="P12" s="12"/>
      <c r="Q12" s="15">
        <v>3.47</v>
      </c>
      <c r="R12" s="15">
        <v>3.12</v>
      </c>
      <c r="T12" s="14">
        <v>0.45000000000001705</v>
      </c>
      <c r="U12" s="15">
        <v>0.45000000000001705</v>
      </c>
      <c r="AM12" s="1"/>
      <c r="AN12" s="20"/>
    </row>
    <row r="13" spans="1:21" ht="18.75">
      <c r="A13" s="16">
        <v>2548</v>
      </c>
      <c r="B13" s="17">
        <f t="shared" si="0"/>
        <v>219.801</v>
      </c>
      <c r="C13" s="9">
        <v>213</v>
      </c>
      <c r="D13" s="19">
        <v>38971</v>
      </c>
      <c r="E13" s="18">
        <f t="shared" si="1"/>
        <v>219.791</v>
      </c>
      <c r="F13" s="9">
        <v>211.9</v>
      </c>
      <c r="G13" s="19">
        <v>38971</v>
      </c>
      <c r="H13" s="8">
        <f t="shared" si="2"/>
        <v>215.501</v>
      </c>
      <c r="I13" s="9">
        <v>0</v>
      </c>
      <c r="J13" s="19">
        <v>38812</v>
      </c>
      <c r="K13" s="18">
        <f t="shared" si="3"/>
        <v>215.501</v>
      </c>
      <c r="L13" s="9">
        <v>0</v>
      </c>
      <c r="M13" s="19">
        <v>38812</v>
      </c>
      <c r="N13" s="8">
        <v>257.3553599999999</v>
      </c>
      <c r="O13" s="21">
        <f aca="true" t="shared" si="4" ref="O13:O30">+N13*0.0317097</f>
        <v>8.160661258991997</v>
      </c>
      <c r="P13" s="12"/>
      <c r="Q13" s="15">
        <v>4.64</v>
      </c>
      <c r="R13" s="15">
        <v>4.63</v>
      </c>
      <c r="T13" s="14">
        <v>0.34</v>
      </c>
      <c r="U13" s="15">
        <v>0.34</v>
      </c>
    </row>
    <row r="14" spans="1:21" ht="18.75">
      <c r="A14" s="16">
        <v>2549</v>
      </c>
      <c r="B14" s="17">
        <f t="shared" si="0"/>
        <v>219.581</v>
      </c>
      <c r="C14" s="9">
        <v>374.7</v>
      </c>
      <c r="D14" s="19">
        <v>38961</v>
      </c>
      <c r="E14" s="18">
        <f t="shared" si="1"/>
        <v>219.161</v>
      </c>
      <c r="F14" s="9">
        <v>306.8</v>
      </c>
      <c r="G14" s="19">
        <v>38961</v>
      </c>
      <c r="H14" s="8">
        <f t="shared" si="2"/>
        <v>215.331</v>
      </c>
      <c r="I14" s="9">
        <v>0</v>
      </c>
      <c r="J14" s="19">
        <v>38817</v>
      </c>
      <c r="K14" s="18">
        <f t="shared" si="3"/>
        <v>215.331</v>
      </c>
      <c r="L14" s="9">
        <v>0</v>
      </c>
      <c r="M14" s="19">
        <v>38817</v>
      </c>
      <c r="N14" s="8">
        <v>562.846</v>
      </c>
      <c r="O14" s="21">
        <f t="shared" si="4"/>
        <v>17.8476778062</v>
      </c>
      <c r="P14" s="12"/>
      <c r="Q14" s="15">
        <v>4.42</v>
      </c>
      <c r="R14" s="14">
        <v>4</v>
      </c>
      <c r="T14" s="14">
        <v>0.17</v>
      </c>
      <c r="U14" s="15">
        <v>0.17</v>
      </c>
    </row>
    <row r="15" spans="1:20" ht="18.75">
      <c r="A15" s="16">
        <v>2550</v>
      </c>
      <c r="B15" s="8">
        <v>217.961</v>
      </c>
      <c r="C15" s="9">
        <v>253.4</v>
      </c>
      <c r="D15" s="19">
        <v>39216</v>
      </c>
      <c r="E15" s="18">
        <v>217.59</v>
      </c>
      <c r="F15" s="9">
        <v>172.1</v>
      </c>
      <c r="G15" s="19">
        <v>39216</v>
      </c>
      <c r="H15" s="8">
        <v>215.261</v>
      </c>
      <c r="I15" s="9">
        <v>0.03</v>
      </c>
      <c r="J15" s="19">
        <v>38759</v>
      </c>
      <c r="K15" s="18">
        <v>215.26</v>
      </c>
      <c r="L15" s="9">
        <v>0.03</v>
      </c>
      <c r="M15" s="19">
        <v>38759</v>
      </c>
      <c r="N15" s="8">
        <v>128.72</v>
      </c>
      <c r="O15" s="21">
        <f t="shared" si="4"/>
        <v>4.081672584</v>
      </c>
      <c r="P15" s="12"/>
      <c r="Q15" s="14">
        <f aca="true" t="shared" si="5" ref="Q15:Q30">B15-$Q$5</f>
        <v>2.8000000000000114</v>
      </c>
      <c r="R15" s="14">
        <f aca="true" t="shared" si="6" ref="R15:R30">H15-$Q$5</f>
        <v>0.09999999999999432</v>
      </c>
      <c r="T15" s="14">
        <f aca="true" t="shared" si="7" ref="T15:T30">H15-$Q$5</f>
        <v>0.09999999999999432</v>
      </c>
    </row>
    <row r="16" spans="1:20" ht="18.75">
      <c r="A16" s="16">
        <v>2551</v>
      </c>
      <c r="B16" s="22">
        <v>217.78</v>
      </c>
      <c r="C16" s="9">
        <v>161.6</v>
      </c>
      <c r="D16" s="19">
        <v>39389</v>
      </c>
      <c r="E16" s="23">
        <v>217.69</v>
      </c>
      <c r="F16" s="9">
        <v>146.45</v>
      </c>
      <c r="G16" s="19">
        <v>39389</v>
      </c>
      <c r="H16" s="22">
        <v>215.18</v>
      </c>
      <c r="I16" s="9">
        <v>0.08</v>
      </c>
      <c r="J16" s="19">
        <v>38928</v>
      </c>
      <c r="K16" s="23">
        <v>215.2</v>
      </c>
      <c r="L16" s="9">
        <v>0.08</v>
      </c>
      <c r="M16" s="19">
        <v>38928</v>
      </c>
      <c r="N16" s="8">
        <v>107.12</v>
      </c>
      <c r="O16" s="21">
        <f t="shared" si="4"/>
        <v>3.3967430640000003</v>
      </c>
      <c r="P16" s="12"/>
      <c r="Q16" s="14">
        <f t="shared" si="5"/>
        <v>2.6189999999999998</v>
      </c>
      <c r="R16" s="14">
        <f t="shared" si="6"/>
        <v>0.019000000000005457</v>
      </c>
      <c r="T16" s="14">
        <f t="shared" si="7"/>
        <v>0.019000000000005457</v>
      </c>
    </row>
    <row r="17" spans="1:20" ht="18.75">
      <c r="A17" s="16">
        <v>2552</v>
      </c>
      <c r="B17" s="8">
        <v>217.461</v>
      </c>
      <c r="C17" s="9">
        <v>59.36</v>
      </c>
      <c r="D17" s="19">
        <v>39342</v>
      </c>
      <c r="E17" s="18">
        <v>217.34</v>
      </c>
      <c r="F17" s="9">
        <v>53.3</v>
      </c>
      <c r="G17" s="19">
        <v>39342</v>
      </c>
      <c r="H17" s="8">
        <v>215.187</v>
      </c>
      <c r="I17" s="9">
        <v>0</v>
      </c>
      <c r="J17" s="10">
        <v>39894</v>
      </c>
      <c r="K17" s="18">
        <v>215.19</v>
      </c>
      <c r="L17" s="9">
        <v>0</v>
      </c>
      <c r="M17" s="19">
        <v>38798</v>
      </c>
      <c r="N17" s="8">
        <v>78.72</v>
      </c>
      <c r="O17" s="11">
        <f t="shared" si="4"/>
        <v>2.496187584</v>
      </c>
      <c r="P17" s="12"/>
      <c r="Q17" s="14">
        <f t="shared" si="5"/>
        <v>2.3000000000000114</v>
      </c>
      <c r="R17" s="14">
        <f t="shared" si="6"/>
        <v>0.02600000000001046</v>
      </c>
      <c r="T17" s="14">
        <f t="shared" si="7"/>
        <v>0.02600000000001046</v>
      </c>
    </row>
    <row r="18" spans="1:20" ht="18.75">
      <c r="A18" s="16">
        <v>2553</v>
      </c>
      <c r="B18" s="22">
        <v>216.62</v>
      </c>
      <c r="C18" s="9">
        <v>83.97</v>
      </c>
      <c r="D18" s="19">
        <v>39316</v>
      </c>
      <c r="E18" s="23">
        <v>216.45</v>
      </c>
      <c r="F18" s="9">
        <v>72.37</v>
      </c>
      <c r="G18" s="19">
        <v>39325</v>
      </c>
      <c r="H18" s="22">
        <v>214.759</v>
      </c>
      <c r="I18" s="9">
        <v>0.012</v>
      </c>
      <c r="J18" s="10">
        <v>40538</v>
      </c>
      <c r="K18" s="23">
        <v>214.806</v>
      </c>
      <c r="L18" s="9">
        <v>0.02</v>
      </c>
      <c r="M18" s="19">
        <v>40539</v>
      </c>
      <c r="N18" s="8">
        <v>173.7</v>
      </c>
      <c r="O18" s="25">
        <f t="shared" si="4"/>
        <v>5.50797489</v>
      </c>
      <c r="P18" s="12"/>
      <c r="Q18" s="14">
        <f t="shared" si="5"/>
        <v>1.4590000000000032</v>
      </c>
      <c r="R18" s="14">
        <f t="shared" si="6"/>
        <v>-0.40200000000001523</v>
      </c>
      <c r="T18" s="26">
        <f t="shared" si="7"/>
        <v>-0.40200000000001523</v>
      </c>
    </row>
    <row r="19" spans="1:20" ht="18.75">
      <c r="A19" s="16">
        <v>2554</v>
      </c>
      <c r="B19" s="8">
        <v>220.15</v>
      </c>
      <c r="C19" s="121">
        <v>573.43</v>
      </c>
      <c r="D19" s="19">
        <v>40819</v>
      </c>
      <c r="E19" s="18">
        <v>219.421</v>
      </c>
      <c r="F19" s="9">
        <v>446.4</v>
      </c>
      <c r="G19" s="19">
        <v>40758</v>
      </c>
      <c r="H19" s="8">
        <v>214.711</v>
      </c>
      <c r="I19" s="9">
        <v>0.22</v>
      </c>
      <c r="J19" s="10">
        <v>40896</v>
      </c>
      <c r="K19" s="18">
        <v>214.73</v>
      </c>
      <c r="L19" s="9">
        <v>0.26</v>
      </c>
      <c r="M19" s="19">
        <v>40897</v>
      </c>
      <c r="N19" s="8">
        <v>761.1</v>
      </c>
      <c r="O19" s="25">
        <f t="shared" si="4"/>
        <v>24.134252670000002</v>
      </c>
      <c r="P19" s="12"/>
      <c r="Q19" s="14">
        <f t="shared" si="5"/>
        <v>4.989000000000004</v>
      </c>
      <c r="R19" s="15">
        <f t="shared" si="6"/>
        <v>-0.44999999999998863</v>
      </c>
      <c r="T19" s="15">
        <f t="shared" si="7"/>
        <v>-0.44999999999998863</v>
      </c>
    </row>
    <row r="20" spans="1:20" ht="18.75">
      <c r="A20" s="16">
        <v>2555</v>
      </c>
      <c r="B20" s="22">
        <v>219.161</v>
      </c>
      <c r="C20" s="9">
        <v>458</v>
      </c>
      <c r="D20" s="19">
        <v>41167</v>
      </c>
      <c r="E20" s="23">
        <v>218.38</v>
      </c>
      <c r="F20" s="9">
        <v>309.7</v>
      </c>
      <c r="G20" s="19">
        <v>41167</v>
      </c>
      <c r="H20" s="22">
        <v>214.441</v>
      </c>
      <c r="I20" s="9">
        <v>0</v>
      </c>
      <c r="J20" s="10">
        <v>40986</v>
      </c>
      <c r="K20" s="23">
        <v>214.44</v>
      </c>
      <c r="L20" s="9">
        <v>0</v>
      </c>
      <c r="M20" s="19">
        <v>40986</v>
      </c>
      <c r="N20" s="8">
        <v>327.78</v>
      </c>
      <c r="O20" s="25">
        <f t="shared" si="4"/>
        <v>10.393805466</v>
      </c>
      <c r="P20" s="12"/>
      <c r="Q20" s="14">
        <f t="shared" si="5"/>
        <v>4</v>
      </c>
      <c r="R20" s="15">
        <f t="shared" si="6"/>
        <v>-0.7199999999999989</v>
      </c>
      <c r="T20" s="15">
        <f t="shared" si="7"/>
        <v>-0.7199999999999989</v>
      </c>
    </row>
    <row r="21" spans="1:20" ht="18.75">
      <c r="A21" s="16">
        <v>2556</v>
      </c>
      <c r="B21" s="22">
        <v>216.88</v>
      </c>
      <c r="C21" s="9">
        <v>119.4</v>
      </c>
      <c r="D21" s="19">
        <v>41568</v>
      </c>
      <c r="E21" s="23">
        <v>216.7</v>
      </c>
      <c r="F21" s="9">
        <v>98</v>
      </c>
      <c r="G21" s="19">
        <v>41566</v>
      </c>
      <c r="H21" s="22">
        <v>214.71</v>
      </c>
      <c r="I21" s="9">
        <v>0.01</v>
      </c>
      <c r="J21" s="10">
        <v>41479</v>
      </c>
      <c r="K21" s="23">
        <v>214.71</v>
      </c>
      <c r="L21" s="9">
        <v>0.01</v>
      </c>
      <c r="M21" s="19">
        <v>41480</v>
      </c>
      <c r="N21" s="8">
        <v>116.52</v>
      </c>
      <c r="O21" s="25">
        <f t="shared" si="4"/>
        <v>3.694814244</v>
      </c>
      <c r="P21" s="12"/>
      <c r="Q21" s="14">
        <f t="shared" si="5"/>
        <v>1.718999999999994</v>
      </c>
      <c r="R21" s="14">
        <f t="shared" si="6"/>
        <v>-0.4509999999999934</v>
      </c>
      <c r="T21" s="14">
        <f t="shared" si="7"/>
        <v>-0.4509999999999934</v>
      </c>
    </row>
    <row r="22" spans="1:20" ht="18.75">
      <c r="A22" s="16">
        <v>2557</v>
      </c>
      <c r="B22" s="22">
        <v>216.011</v>
      </c>
      <c r="C22" s="9">
        <v>44.8</v>
      </c>
      <c r="D22" s="19">
        <v>41888</v>
      </c>
      <c r="E22" s="23">
        <v>215.945</v>
      </c>
      <c r="F22" s="9">
        <v>39.8</v>
      </c>
      <c r="G22" s="19">
        <v>41888</v>
      </c>
      <c r="H22" s="22">
        <v>214.801</v>
      </c>
      <c r="I22" s="9">
        <v>0.1</v>
      </c>
      <c r="J22" s="10">
        <v>41817</v>
      </c>
      <c r="K22" s="23">
        <v>214.804</v>
      </c>
      <c r="L22" s="9">
        <v>0.1</v>
      </c>
      <c r="M22" s="19">
        <v>41818</v>
      </c>
      <c r="N22" s="8">
        <v>104.65</v>
      </c>
      <c r="O22" s="25">
        <f t="shared" si="4"/>
        <v>3.3184201050000004</v>
      </c>
      <c r="P22" s="12"/>
      <c r="Q22" s="15">
        <f t="shared" si="5"/>
        <v>0.8499999999999943</v>
      </c>
      <c r="R22" s="15">
        <f t="shared" si="6"/>
        <v>-0.36000000000001364</v>
      </c>
      <c r="T22" s="15">
        <f t="shared" si="7"/>
        <v>-0.36000000000001364</v>
      </c>
    </row>
    <row r="23" spans="1:20" ht="18.75">
      <c r="A23" s="16">
        <v>2558</v>
      </c>
      <c r="B23" s="22">
        <v>217.461</v>
      </c>
      <c r="C23" s="9">
        <v>180.45</v>
      </c>
      <c r="D23" s="19">
        <v>42266</v>
      </c>
      <c r="E23" s="23">
        <v>217.317</v>
      </c>
      <c r="F23" s="9">
        <v>165.6</v>
      </c>
      <c r="G23" s="19">
        <v>42266</v>
      </c>
      <c r="H23" s="22">
        <v>214.891</v>
      </c>
      <c r="I23" s="9">
        <v>0.09</v>
      </c>
      <c r="J23" s="10">
        <v>42097</v>
      </c>
      <c r="K23" s="23">
        <v>214.891</v>
      </c>
      <c r="L23" s="9">
        <v>0.09</v>
      </c>
      <c r="M23" s="19">
        <v>42098</v>
      </c>
      <c r="N23" s="8">
        <v>75.42</v>
      </c>
      <c r="O23" s="25">
        <f t="shared" si="4"/>
        <v>2.3915455740000002</v>
      </c>
      <c r="P23" s="12"/>
      <c r="Q23" s="14">
        <f t="shared" si="5"/>
        <v>2.3000000000000114</v>
      </c>
      <c r="R23" s="15">
        <f t="shared" si="6"/>
        <v>-0.27000000000001023</v>
      </c>
      <c r="T23" s="15">
        <f t="shared" si="7"/>
        <v>-0.27000000000001023</v>
      </c>
    </row>
    <row r="24" spans="1:20" ht="18.75">
      <c r="A24" s="16">
        <v>2559</v>
      </c>
      <c r="B24" s="22">
        <v>217.25</v>
      </c>
      <c r="C24" s="9">
        <v>214.5</v>
      </c>
      <c r="D24" s="19">
        <v>42632</v>
      </c>
      <c r="E24" s="23">
        <v>216.897</v>
      </c>
      <c r="F24" s="9">
        <v>136.5</v>
      </c>
      <c r="G24" s="19">
        <v>42632</v>
      </c>
      <c r="H24" s="22">
        <v>214.63</v>
      </c>
      <c r="I24" s="9">
        <v>0.01</v>
      </c>
      <c r="J24" s="10">
        <v>42407</v>
      </c>
      <c r="K24" s="23">
        <v>214.63</v>
      </c>
      <c r="L24" s="9">
        <v>0.01</v>
      </c>
      <c r="M24" s="19">
        <v>42408</v>
      </c>
      <c r="N24" s="8">
        <v>167.54</v>
      </c>
      <c r="O24" s="25">
        <f t="shared" si="4"/>
        <v>5.312643137999999</v>
      </c>
      <c r="P24" s="12"/>
      <c r="Q24" s="14">
        <f t="shared" si="5"/>
        <v>2.0889999999999986</v>
      </c>
      <c r="R24" s="14">
        <f t="shared" si="6"/>
        <v>-0.5310000000000059</v>
      </c>
      <c r="T24" s="14">
        <f t="shared" si="7"/>
        <v>-0.5310000000000059</v>
      </c>
    </row>
    <row r="25" spans="1:20" ht="18.75">
      <c r="A25" s="16">
        <v>2560</v>
      </c>
      <c r="B25" s="22">
        <v>218.51</v>
      </c>
      <c r="C25" s="9">
        <v>298.37</v>
      </c>
      <c r="D25" s="19">
        <v>43025</v>
      </c>
      <c r="E25" s="23">
        <v>217.886</v>
      </c>
      <c r="F25" s="9">
        <v>202.82</v>
      </c>
      <c r="G25" s="19">
        <v>43025</v>
      </c>
      <c r="H25" s="22">
        <v>214.831</v>
      </c>
      <c r="I25" s="9">
        <v>0</v>
      </c>
      <c r="J25" s="10">
        <v>43152</v>
      </c>
      <c r="K25" s="23">
        <v>214.864</v>
      </c>
      <c r="L25" s="9">
        <v>0</v>
      </c>
      <c r="M25" s="19">
        <v>43179</v>
      </c>
      <c r="N25" s="8">
        <v>363.14</v>
      </c>
      <c r="O25" s="25">
        <f t="shared" si="4"/>
        <v>11.515060457999999</v>
      </c>
      <c r="P25" s="12"/>
      <c r="Q25" s="14">
        <f t="shared" si="5"/>
        <v>3.3489999999999895</v>
      </c>
      <c r="R25" s="15">
        <f t="shared" si="6"/>
        <v>-0.3300000000000125</v>
      </c>
      <c r="T25" s="15">
        <f t="shared" si="7"/>
        <v>-0.3300000000000125</v>
      </c>
    </row>
    <row r="26" spans="1:20" ht="18.75">
      <c r="A26" s="16">
        <v>2561</v>
      </c>
      <c r="B26" s="22">
        <v>216.91</v>
      </c>
      <c r="C26" s="9">
        <v>58.2</v>
      </c>
      <c r="D26" s="19">
        <v>43377</v>
      </c>
      <c r="E26" s="23">
        <v>216.717</v>
      </c>
      <c r="F26" s="9">
        <v>49.92</v>
      </c>
      <c r="G26" s="19">
        <v>43377</v>
      </c>
      <c r="H26" s="22">
        <v>214.861</v>
      </c>
      <c r="I26" s="9">
        <v>0.2</v>
      </c>
      <c r="J26" s="10">
        <v>241538</v>
      </c>
      <c r="K26" s="23">
        <v>214.861</v>
      </c>
      <c r="L26" s="9">
        <v>0.2</v>
      </c>
      <c r="M26" s="19">
        <v>241538</v>
      </c>
      <c r="N26" s="8">
        <v>151.17</v>
      </c>
      <c r="O26" s="25">
        <f t="shared" si="4"/>
        <v>4.793555349</v>
      </c>
      <c r="P26" s="12"/>
      <c r="Q26" s="14">
        <f t="shared" si="5"/>
        <v>1.7489999999999952</v>
      </c>
      <c r="R26" s="14">
        <f t="shared" si="6"/>
        <v>-0.30000000000001137</v>
      </c>
      <c r="T26" s="14">
        <f t="shared" si="7"/>
        <v>-0.30000000000001137</v>
      </c>
    </row>
    <row r="27" spans="1:20" ht="18.75">
      <c r="A27" s="16">
        <v>2562</v>
      </c>
      <c r="B27" s="22">
        <v>216.84</v>
      </c>
      <c r="C27" s="9">
        <v>80.4</v>
      </c>
      <c r="D27" s="19">
        <v>43711</v>
      </c>
      <c r="E27" s="23">
        <v>216.758</v>
      </c>
      <c r="F27" s="9">
        <v>73.8</v>
      </c>
      <c r="G27" s="19">
        <v>43711</v>
      </c>
      <c r="H27" s="22">
        <v>214.56</v>
      </c>
      <c r="I27" s="9">
        <v>0</v>
      </c>
      <c r="J27" s="10">
        <v>242069</v>
      </c>
      <c r="K27" s="23">
        <v>214.69</v>
      </c>
      <c r="L27" s="9">
        <v>0.09</v>
      </c>
      <c r="M27" s="19">
        <v>242069</v>
      </c>
      <c r="N27" s="8">
        <v>83.54</v>
      </c>
      <c r="O27" s="25">
        <f t="shared" si="4"/>
        <v>2.6490283380000004</v>
      </c>
      <c r="P27" s="12"/>
      <c r="Q27" s="14">
        <f t="shared" si="5"/>
        <v>1.679000000000002</v>
      </c>
      <c r="R27" s="14">
        <f t="shared" si="6"/>
        <v>-0.6009999999999991</v>
      </c>
      <c r="T27" s="14">
        <f t="shared" si="7"/>
        <v>-0.6009999999999991</v>
      </c>
    </row>
    <row r="28" spans="1:20" ht="18.75">
      <c r="A28" s="16">
        <v>2563</v>
      </c>
      <c r="B28" s="22">
        <v>218.621</v>
      </c>
      <c r="C28" s="9">
        <v>404</v>
      </c>
      <c r="D28" s="19">
        <v>44065</v>
      </c>
      <c r="E28" s="23">
        <v>218.133</v>
      </c>
      <c r="F28" s="9">
        <v>295</v>
      </c>
      <c r="G28" s="19">
        <v>44065</v>
      </c>
      <c r="H28" s="22">
        <v>214.651</v>
      </c>
      <c r="I28" s="9">
        <v>0.2</v>
      </c>
      <c r="J28" s="10">
        <v>242502</v>
      </c>
      <c r="K28" s="23">
        <v>214.68</v>
      </c>
      <c r="L28" s="9">
        <v>0.26</v>
      </c>
      <c r="M28" s="19">
        <v>242502</v>
      </c>
      <c r="N28" s="8">
        <v>113.71</v>
      </c>
      <c r="O28" s="25">
        <f t="shared" si="4"/>
        <v>3.605709987</v>
      </c>
      <c r="P28" s="12"/>
      <c r="Q28" s="14">
        <f t="shared" si="5"/>
        <v>3.460000000000008</v>
      </c>
      <c r="R28" s="14">
        <f t="shared" si="6"/>
        <v>-0.5099999999999909</v>
      </c>
      <c r="T28" s="14">
        <f t="shared" si="7"/>
        <v>-0.5099999999999909</v>
      </c>
    </row>
    <row r="29" spans="1:20" ht="18.75">
      <c r="A29" s="16">
        <v>2564</v>
      </c>
      <c r="B29" s="22">
        <v>217.81</v>
      </c>
      <c r="C29" s="9">
        <v>268.4</v>
      </c>
      <c r="D29" s="19">
        <v>44448</v>
      </c>
      <c r="E29" s="23">
        <v>217.287</v>
      </c>
      <c r="F29" s="9">
        <v>197.7</v>
      </c>
      <c r="G29" s="19">
        <v>44449</v>
      </c>
      <c r="H29" s="22">
        <v>214.761</v>
      </c>
      <c r="I29" s="9">
        <v>0.08</v>
      </c>
      <c r="J29" s="10">
        <v>242952</v>
      </c>
      <c r="K29" s="23">
        <v>214.766</v>
      </c>
      <c r="L29" s="9">
        <v>0.09</v>
      </c>
      <c r="M29" s="19">
        <v>242952</v>
      </c>
      <c r="N29" s="8">
        <v>247.5</v>
      </c>
      <c r="O29" s="25">
        <f t="shared" si="4"/>
        <v>7.84815075</v>
      </c>
      <c r="P29" s="12"/>
      <c r="Q29" s="14">
        <f t="shared" si="5"/>
        <v>2.649000000000001</v>
      </c>
      <c r="R29" s="14">
        <f t="shared" si="6"/>
        <v>-0.4000000000000057</v>
      </c>
      <c r="T29" s="14">
        <f t="shared" si="7"/>
        <v>-0.4000000000000057</v>
      </c>
    </row>
    <row r="30" spans="1:20" ht="18.75">
      <c r="A30" s="16">
        <v>2565</v>
      </c>
      <c r="B30" s="22">
        <v>218.571</v>
      </c>
      <c r="C30" s="9">
        <v>372.2</v>
      </c>
      <c r="D30" s="19">
        <v>44836</v>
      </c>
      <c r="E30" s="23">
        <v>218.37</v>
      </c>
      <c r="F30" s="9">
        <v>340.2</v>
      </c>
      <c r="G30" s="19">
        <v>44836</v>
      </c>
      <c r="H30" s="22">
        <v>214.901</v>
      </c>
      <c r="I30" s="9">
        <v>0.1</v>
      </c>
      <c r="J30" s="10">
        <v>243072</v>
      </c>
      <c r="K30" s="23">
        <v>214.911</v>
      </c>
      <c r="L30" s="9">
        <v>0.11</v>
      </c>
      <c r="M30" s="19">
        <v>243073</v>
      </c>
      <c r="N30" s="8">
        <v>414.59</v>
      </c>
      <c r="O30" s="25">
        <f t="shared" si="4"/>
        <v>13.146524523</v>
      </c>
      <c r="P30" s="12"/>
      <c r="Q30" s="14">
        <f t="shared" si="5"/>
        <v>3.4099999999999966</v>
      </c>
      <c r="R30" s="14">
        <f t="shared" si="6"/>
        <v>-0.2599999999999909</v>
      </c>
      <c r="T30" s="14">
        <f t="shared" si="7"/>
        <v>-0.2599999999999909</v>
      </c>
    </row>
    <row r="31" spans="1:16" ht="18.75">
      <c r="A31" s="74"/>
      <c r="B31" s="22"/>
      <c r="C31" s="24"/>
      <c r="D31" s="10"/>
      <c r="E31" s="23"/>
      <c r="F31" s="24"/>
      <c r="G31" s="19"/>
      <c r="H31" s="22"/>
      <c r="I31" s="24"/>
      <c r="J31" s="27"/>
      <c r="K31" s="23"/>
      <c r="L31" s="24"/>
      <c r="M31" s="28"/>
      <c r="N31" s="29"/>
      <c r="O31" s="25"/>
      <c r="P31" s="12"/>
    </row>
    <row r="32" spans="1:16" ht="18.75">
      <c r="A32" s="74"/>
      <c r="B32" s="22"/>
      <c r="C32" s="24"/>
      <c r="D32" s="10"/>
      <c r="E32" s="23"/>
      <c r="F32" s="24"/>
      <c r="G32" s="19"/>
      <c r="H32" s="22"/>
      <c r="I32" s="24"/>
      <c r="J32" s="27"/>
      <c r="K32" s="23"/>
      <c r="L32" s="24"/>
      <c r="M32" s="28"/>
      <c r="N32" s="29"/>
      <c r="O32" s="25"/>
      <c r="P32" s="12"/>
    </row>
    <row r="33" spans="1:16" ht="18.75">
      <c r="A33" s="109" t="s">
        <v>3</v>
      </c>
      <c r="B33" s="8">
        <f>MAX(B9:B32)</f>
        <v>220.621</v>
      </c>
      <c r="C33" s="9">
        <f>MAX(C9:C32)</f>
        <v>573.43</v>
      </c>
      <c r="D33" s="19">
        <v>239146</v>
      </c>
      <c r="E33" s="18">
        <f>MAX(E9:E32)</f>
        <v>220.061</v>
      </c>
      <c r="F33" s="9">
        <f>MAX(F9:F32)</f>
        <v>446.4</v>
      </c>
      <c r="G33" s="19">
        <v>239085</v>
      </c>
      <c r="H33" s="8">
        <f>MAX(H9:H32)</f>
        <v>215.61100000000002</v>
      </c>
      <c r="I33" s="9">
        <f>MAX(I9:I32)</f>
        <v>0.22</v>
      </c>
      <c r="J33" s="10">
        <v>239223</v>
      </c>
      <c r="K33" s="18">
        <f>MAX(K9:K32)</f>
        <v>215.61100000000002</v>
      </c>
      <c r="L33" s="9">
        <f>MAX(L9:L32)</f>
        <v>0.26</v>
      </c>
      <c r="M33" s="19">
        <v>239224</v>
      </c>
      <c r="N33" s="8">
        <f>MAX(N9:N32)</f>
        <v>761.1</v>
      </c>
      <c r="O33" s="11">
        <f>MAX(O9:O32)</f>
        <v>24.134252670000002</v>
      </c>
      <c r="P33" s="12"/>
    </row>
    <row r="34" spans="1:16" ht="22.5" customHeight="1">
      <c r="A34" s="109" t="s">
        <v>13</v>
      </c>
      <c r="B34" s="8">
        <f>AVERAGE(B9:B32)</f>
        <v>218.17922727272733</v>
      </c>
      <c r="C34" s="9">
        <f>AVERAGE(C9:C32)</f>
        <v>230.16499999999996</v>
      </c>
      <c r="D34" s="110"/>
      <c r="E34" s="18">
        <f>AVERAGE(E9:E32)</f>
        <v>217.85213636363633</v>
      </c>
      <c r="F34" s="9">
        <f>AVERAGE(F9:F32)</f>
        <v>180.30795454545455</v>
      </c>
      <c r="G34" s="19"/>
      <c r="H34" s="8">
        <f>AVERAGE(H9:H32)</f>
        <v>215.0019090909091</v>
      </c>
      <c r="I34" s="9">
        <f>AVERAGE(I9:I32)</f>
        <v>0.06327272727272727</v>
      </c>
      <c r="J34" s="10"/>
      <c r="K34" s="18">
        <f>AVERAGE(K9:K32)</f>
        <v>215.01722727272727</v>
      </c>
      <c r="L34" s="9">
        <f>AVERAGE(L9:L32)</f>
        <v>0.07454545454545455</v>
      </c>
      <c r="M34" s="19"/>
      <c r="N34" s="8">
        <f>AVERAGE(N9:N32)</f>
        <v>225.68519818181815</v>
      </c>
      <c r="O34" s="11">
        <f>AVERAGE(O9:O32)</f>
        <v>7.316308354772364</v>
      </c>
      <c r="P34" s="20"/>
    </row>
    <row r="35" spans="1:16" ht="22.5" customHeight="1">
      <c r="A35" s="109" t="s">
        <v>4</v>
      </c>
      <c r="B35" s="8">
        <f>MIN(B9:B32)</f>
        <v>216.011</v>
      </c>
      <c r="C35" s="9">
        <f>MIN(C9:C32)</f>
        <v>44.8</v>
      </c>
      <c r="D35" s="120">
        <v>240215</v>
      </c>
      <c r="E35" s="18">
        <f>MIN(E9:E32)</f>
        <v>215.945</v>
      </c>
      <c r="F35" s="9">
        <f>MIN(F9:F32)</f>
        <v>39.8</v>
      </c>
      <c r="G35" s="19">
        <v>240215</v>
      </c>
      <c r="H35" s="8">
        <f>MIN(H9:H32)</f>
        <v>214.441</v>
      </c>
      <c r="I35" s="9">
        <f>MIN(I9:I32)</f>
        <v>0</v>
      </c>
      <c r="J35" s="10">
        <v>239312</v>
      </c>
      <c r="K35" s="18">
        <f>MIN(K9:K32)</f>
        <v>214.44</v>
      </c>
      <c r="L35" s="9">
        <f>MIN(L9:L32)</f>
        <v>0</v>
      </c>
      <c r="M35" s="19">
        <v>239312</v>
      </c>
      <c r="N35" s="8">
        <f>MIN(N9:N32)</f>
        <v>68.01</v>
      </c>
      <c r="O35" s="11">
        <f>MIN(O9:O32)</f>
        <v>2.3915455740000002</v>
      </c>
      <c r="P35" s="20"/>
    </row>
    <row r="36" spans="1:16" ht="22.5" customHeight="1">
      <c r="A36" s="114" t="s">
        <v>27</v>
      </c>
      <c r="B36" s="113"/>
      <c r="C36" s="113"/>
      <c r="E36" s="113"/>
      <c r="F36" s="113"/>
      <c r="G36" s="115"/>
      <c r="H36" s="112"/>
      <c r="I36" s="113"/>
      <c r="J36" s="116"/>
      <c r="K36" s="113"/>
      <c r="L36" s="113"/>
      <c r="M36" s="116"/>
      <c r="N36" s="113"/>
      <c r="O36" s="113"/>
      <c r="P36" s="20"/>
    </row>
    <row r="37" spans="1:16" ht="22.5" customHeight="1">
      <c r="A37" s="117"/>
      <c r="B37" s="20"/>
      <c r="C37" s="20"/>
      <c r="D37" s="118"/>
      <c r="E37" s="20"/>
      <c r="F37" s="20"/>
      <c r="G37" s="118"/>
      <c r="H37" s="117"/>
      <c r="I37" s="20"/>
      <c r="J37" s="119"/>
      <c r="K37" s="20"/>
      <c r="L37" s="20"/>
      <c r="M37" s="119"/>
      <c r="N37" s="20"/>
      <c r="O37" s="20"/>
      <c r="P37" s="20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1">
      <selection activeCell="AE34" sqref="AE34"/>
    </sheetView>
  </sheetViews>
  <sheetFormatPr defaultColWidth="9.140625" defaultRowHeight="21.75"/>
  <cols>
    <col min="1" max="21" width="3.140625" style="15" customWidth="1"/>
    <col min="22" max="23" width="9.140625" style="15" customWidth="1"/>
    <col min="24" max="24" width="5.8515625" style="15" customWidth="1"/>
    <col min="25" max="25" width="8.00390625" style="15" customWidth="1"/>
    <col min="26" max="26" width="9.28125" style="15" customWidth="1"/>
    <col min="27" max="27" width="6.57421875" style="15" customWidth="1"/>
    <col min="28" max="28" width="9.8515625" style="15" customWidth="1"/>
    <col min="29" max="29" width="6.57421875" style="15" customWidth="1"/>
    <col min="30" max="16384" width="9.140625" style="15" customWidth="1"/>
  </cols>
  <sheetData>
    <row r="2" spans="28:29" ht="18.75">
      <c r="AB2" s="76">
        <v>215.161</v>
      </c>
      <c r="AC2" s="32" t="s">
        <v>21</v>
      </c>
    </row>
    <row r="3" spans="24:28" ht="18.75">
      <c r="X3" s="122" t="s">
        <v>17</v>
      </c>
      <c r="Y3" s="93" t="s">
        <v>18</v>
      </c>
      <c r="Z3" s="94" t="s">
        <v>22</v>
      </c>
      <c r="AA3" s="93" t="s">
        <v>20</v>
      </c>
      <c r="AB3" s="94" t="s">
        <v>24</v>
      </c>
    </row>
    <row r="4" spans="24:28" ht="18.75">
      <c r="X4" s="123"/>
      <c r="Y4" s="95" t="s">
        <v>19</v>
      </c>
      <c r="Z4" s="96" t="s">
        <v>23</v>
      </c>
      <c r="AA4" s="95" t="s">
        <v>19</v>
      </c>
      <c r="AB4" s="96" t="s">
        <v>23</v>
      </c>
    </row>
    <row r="5" spans="24:29" ht="18.75">
      <c r="X5" s="97">
        <v>2544</v>
      </c>
      <c r="Y5" s="77">
        <v>5.46</v>
      </c>
      <c r="Z5" s="78">
        <v>398.4</v>
      </c>
      <c r="AA5" s="98"/>
      <c r="AB5" s="99"/>
      <c r="AC5" s="79"/>
    </row>
    <row r="6" spans="24:29" ht="18.75">
      <c r="X6" s="97">
        <v>2545</v>
      </c>
      <c r="Y6" s="77">
        <v>4.17</v>
      </c>
      <c r="Z6" s="78">
        <v>199.5</v>
      </c>
      <c r="AA6" s="84"/>
      <c r="AB6" s="100"/>
      <c r="AC6" s="79"/>
    </row>
    <row r="7" spans="24:29" ht="18.75">
      <c r="X7" s="97">
        <v>2546</v>
      </c>
      <c r="Y7" s="77">
        <v>2.82</v>
      </c>
      <c r="Z7" s="78">
        <v>128.7</v>
      </c>
      <c r="AA7" s="84"/>
      <c r="AB7" s="101"/>
      <c r="AC7" s="79"/>
    </row>
    <row r="8" spans="24:29" ht="18.75">
      <c r="X8" s="97">
        <v>2547</v>
      </c>
      <c r="Y8" s="77">
        <v>3.47</v>
      </c>
      <c r="Z8" s="78">
        <v>118.85</v>
      </c>
      <c r="AA8" s="84"/>
      <c r="AB8" s="101"/>
      <c r="AC8" s="79"/>
    </row>
    <row r="9" spans="24:29" ht="18.75">
      <c r="X9" s="97">
        <v>2548</v>
      </c>
      <c r="Y9" s="77">
        <v>4.64</v>
      </c>
      <c r="Z9" s="78">
        <v>213</v>
      </c>
      <c r="AA9" s="84"/>
      <c r="AB9" s="101"/>
      <c r="AC9" s="79"/>
    </row>
    <row r="10" spans="24:29" ht="18.75">
      <c r="X10" s="97">
        <v>2549</v>
      </c>
      <c r="Y10" s="77">
        <v>4.42</v>
      </c>
      <c r="Z10" s="78">
        <v>374.7</v>
      </c>
      <c r="AA10" s="84"/>
      <c r="AB10" s="101"/>
      <c r="AC10" s="79"/>
    </row>
    <row r="11" spans="24:29" ht="18.75">
      <c r="X11" s="97">
        <v>2550</v>
      </c>
      <c r="Y11" s="77">
        <v>2.7990000000000066</v>
      </c>
      <c r="Z11" s="78">
        <v>253.4</v>
      </c>
      <c r="AA11" s="84"/>
      <c r="AB11" s="101"/>
      <c r="AC11" s="79"/>
    </row>
    <row r="12" spans="24:29" ht="18.75">
      <c r="X12" s="97">
        <v>2551</v>
      </c>
      <c r="Y12" s="77">
        <v>2.6189999999999998</v>
      </c>
      <c r="Z12" s="78">
        <v>161.6</v>
      </c>
      <c r="AA12" s="84"/>
      <c r="AB12" s="101"/>
      <c r="AC12" s="79"/>
    </row>
    <row r="13" spans="24:29" ht="18.75">
      <c r="X13" s="97">
        <v>2552</v>
      </c>
      <c r="Y13" s="77">
        <v>2.3</v>
      </c>
      <c r="Z13" s="78">
        <v>59.36</v>
      </c>
      <c r="AA13" s="84"/>
      <c r="AB13" s="101"/>
      <c r="AC13" s="79"/>
    </row>
    <row r="14" spans="24:29" ht="18.75">
      <c r="X14" s="102">
        <v>2553</v>
      </c>
      <c r="Y14" s="80">
        <v>1.46</v>
      </c>
      <c r="Z14" s="81">
        <v>83.97</v>
      </c>
      <c r="AA14" s="84"/>
      <c r="AB14" s="101"/>
      <c r="AC14" s="79"/>
    </row>
    <row r="15" spans="24:29" ht="18.75">
      <c r="X15" s="97">
        <v>2554</v>
      </c>
      <c r="Y15" s="77">
        <v>4.99</v>
      </c>
      <c r="Z15" s="78">
        <v>573.43</v>
      </c>
      <c r="AA15" s="84"/>
      <c r="AB15" s="101"/>
      <c r="AC15" s="79"/>
    </row>
    <row r="16" spans="24:29" ht="18.75">
      <c r="X16" s="102">
        <v>2555</v>
      </c>
      <c r="Y16" s="77">
        <v>4</v>
      </c>
      <c r="Z16" s="78">
        <v>458</v>
      </c>
      <c r="AA16" s="84"/>
      <c r="AB16" s="101"/>
      <c r="AC16" s="79"/>
    </row>
    <row r="17" spans="24:29" ht="18.75">
      <c r="X17" s="97">
        <v>2556</v>
      </c>
      <c r="Y17" s="82">
        <v>1.72</v>
      </c>
      <c r="Z17" s="78">
        <v>119.4</v>
      </c>
      <c r="AA17" s="84"/>
      <c r="AB17" s="101"/>
      <c r="AC17" s="79"/>
    </row>
    <row r="18" spans="24:29" ht="18.75">
      <c r="X18" s="102">
        <v>2557</v>
      </c>
      <c r="Y18" s="82">
        <v>0.85</v>
      </c>
      <c r="Z18" s="78">
        <v>44.8</v>
      </c>
      <c r="AA18" s="84"/>
      <c r="AB18" s="101"/>
      <c r="AC18" s="79"/>
    </row>
    <row r="19" spans="24:29" ht="18.75">
      <c r="X19" s="97">
        <v>2558</v>
      </c>
      <c r="Y19" s="77">
        <v>2.3</v>
      </c>
      <c r="Z19" s="83">
        <v>180.45</v>
      </c>
      <c r="AA19" s="84"/>
      <c r="AB19" s="101"/>
      <c r="AC19" s="79"/>
    </row>
    <row r="20" spans="24:29" ht="18.75">
      <c r="X20" s="102">
        <v>2559</v>
      </c>
      <c r="Y20" s="82">
        <v>2.09</v>
      </c>
      <c r="Z20" s="83">
        <v>167.54</v>
      </c>
      <c r="AA20" s="84"/>
      <c r="AB20" s="101"/>
      <c r="AC20" s="79"/>
    </row>
    <row r="21" spans="24:29" ht="18.75">
      <c r="X21" s="97">
        <v>2560</v>
      </c>
      <c r="Y21" s="82">
        <v>3.35</v>
      </c>
      <c r="Z21" s="83">
        <v>298.37</v>
      </c>
      <c r="AA21" s="84"/>
      <c r="AB21" s="101"/>
      <c r="AC21" s="79"/>
    </row>
    <row r="22" spans="24:29" ht="18.75">
      <c r="X22" s="102">
        <v>2561</v>
      </c>
      <c r="Y22" s="82">
        <v>1.75</v>
      </c>
      <c r="Z22" s="78">
        <v>58.2</v>
      </c>
      <c r="AA22" s="84"/>
      <c r="AB22" s="101"/>
      <c r="AC22" s="79"/>
    </row>
    <row r="23" spans="24:29" ht="18.75">
      <c r="X23" s="97">
        <v>2562</v>
      </c>
      <c r="Y23" s="82">
        <v>1.68</v>
      </c>
      <c r="Z23" s="78">
        <v>80.4</v>
      </c>
      <c r="AA23" s="84"/>
      <c r="AB23" s="101"/>
      <c r="AC23" s="79"/>
    </row>
    <row r="24" spans="24:29" ht="18.75">
      <c r="X24" s="102">
        <v>2563</v>
      </c>
      <c r="Y24" s="82">
        <v>3.46</v>
      </c>
      <c r="Z24" s="78">
        <v>404</v>
      </c>
      <c r="AA24" s="84"/>
      <c r="AB24" s="101"/>
      <c r="AC24" s="79"/>
    </row>
    <row r="25" spans="24:29" ht="18.75">
      <c r="X25" s="97">
        <v>2564</v>
      </c>
      <c r="Y25" s="82">
        <v>2.65</v>
      </c>
      <c r="Z25" s="78">
        <v>268.4</v>
      </c>
      <c r="AA25" s="84"/>
      <c r="AB25" s="101"/>
      <c r="AC25" s="79"/>
    </row>
    <row r="26" spans="24:29" ht="18.75">
      <c r="X26" s="102">
        <v>2565</v>
      </c>
      <c r="Y26" s="82">
        <v>3.41</v>
      </c>
      <c r="Z26" s="83">
        <v>372.2</v>
      </c>
      <c r="AA26" s="84"/>
      <c r="AB26" s="101"/>
      <c r="AC26" s="79"/>
    </row>
    <row r="27" spans="24:29" ht="18.75">
      <c r="X27" s="97"/>
      <c r="Y27" s="82"/>
      <c r="Z27" s="83"/>
      <c r="AA27" s="84"/>
      <c r="AB27" s="101"/>
      <c r="AC27" s="79"/>
    </row>
    <row r="28" spans="24:29" ht="18.75">
      <c r="X28" s="97"/>
      <c r="Y28" s="82"/>
      <c r="Z28" s="83"/>
      <c r="AA28" s="84"/>
      <c r="AB28" s="101"/>
      <c r="AC28" s="79"/>
    </row>
    <row r="29" spans="24:29" ht="18.75">
      <c r="X29" s="97"/>
      <c r="Y29" s="82"/>
      <c r="Z29" s="83"/>
      <c r="AA29" s="84"/>
      <c r="AB29" s="101"/>
      <c r="AC29" s="79"/>
    </row>
    <row r="30" spans="24:29" ht="18.75">
      <c r="X30" s="97"/>
      <c r="Y30" s="82"/>
      <c r="Z30" s="83"/>
      <c r="AA30" s="84"/>
      <c r="AB30" s="101"/>
      <c r="AC30" s="79"/>
    </row>
    <row r="31" spans="24:29" ht="18.75">
      <c r="X31" s="97"/>
      <c r="Y31" s="82"/>
      <c r="Z31" s="83"/>
      <c r="AA31" s="84"/>
      <c r="AB31" s="101"/>
      <c r="AC31" s="79"/>
    </row>
    <row r="32" spans="24:29" ht="18.75">
      <c r="X32" s="97"/>
      <c r="Y32" s="82"/>
      <c r="Z32" s="83"/>
      <c r="AA32" s="84"/>
      <c r="AB32" s="101"/>
      <c r="AC32" s="79"/>
    </row>
    <row r="33" spans="24:29" ht="18.75">
      <c r="X33" s="97"/>
      <c r="Y33" s="82"/>
      <c r="Z33" s="83"/>
      <c r="AA33" s="84"/>
      <c r="AB33" s="101"/>
      <c r="AC33" s="79"/>
    </row>
    <row r="34" spans="24:29" ht="18.75">
      <c r="X34" s="97"/>
      <c r="Y34" s="82"/>
      <c r="Z34" s="83"/>
      <c r="AA34" s="84"/>
      <c r="AB34" s="101"/>
      <c r="AC34" s="79"/>
    </row>
    <row r="35" spans="24:29" ht="18.75">
      <c r="X35" s="97"/>
      <c r="Y35" s="82"/>
      <c r="Z35" s="83"/>
      <c r="AA35" s="84"/>
      <c r="AB35" s="101"/>
      <c r="AC35" s="79"/>
    </row>
    <row r="36" spans="24:29" ht="18.75">
      <c r="X36" s="97"/>
      <c r="Y36" s="82"/>
      <c r="Z36" s="83"/>
      <c r="AA36" s="84"/>
      <c r="AB36" s="101"/>
      <c r="AC36" s="79"/>
    </row>
    <row r="37" spans="24:29" ht="18.75">
      <c r="X37" s="97"/>
      <c r="Y37" s="82"/>
      <c r="Z37" s="83"/>
      <c r="AA37" s="84"/>
      <c r="AB37" s="101"/>
      <c r="AC37" s="79"/>
    </row>
    <row r="38" spans="24:29" ht="18.75">
      <c r="X38" s="97"/>
      <c r="Y38" s="82"/>
      <c r="Z38" s="78"/>
      <c r="AA38" s="84"/>
      <c r="AB38" s="101"/>
      <c r="AC38" s="79"/>
    </row>
    <row r="39" spans="24:29" ht="18.75">
      <c r="X39" s="97"/>
      <c r="Y39" s="82"/>
      <c r="Z39" s="78"/>
      <c r="AA39" s="84"/>
      <c r="AB39" s="101"/>
      <c r="AC39" s="79"/>
    </row>
    <row r="40" spans="24:29" ht="18.75">
      <c r="X40" s="97"/>
      <c r="Y40" s="82"/>
      <c r="Z40" s="78"/>
      <c r="AA40" s="84"/>
      <c r="AB40" s="101"/>
      <c r="AC40" s="79"/>
    </row>
    <row r="41" spans="24:29" ht="18.75">
      <c r="X41" s="97"/>
      <c r="Y41" s="82"/>
      <c r="Z41" s="78"/>
      <c r="AA41" s="84"/>
      <c r="AB41" s="101"/>
      <c r="AC41" s="79"/>
    </row>
    <row r="42" spans="24:29" ht="18.75">
      <c r="X42" s="97"/>
      <c r="Y42" s="82"/>
      <c r="Z42" s="78"/>
      <c r="AA42" s="84"/>
      <c r="AB42" s="101"/>
      <c r="AC42" s="79"/>
    </row>
    <row r="43" spans="24:29" ht="18.75">
      <c r="X43" s="97"/>
      <c r="Y43" s="84"/>
      <c r="Z43" s="85"/>
      <c r="AA43" s="84"/>
      <c r="AB43" s="101"/>
      <c r="AC43" s="79"/>
    </row>
    <row r="44" spans="24:29" ht="18.75">
      <c r="X44" s="97"/>
      <c r="Y44" s="84"/>
      <c r="Z44" s="86"/>
      <c r="AA44" s="84"/>
      <c r="AB44" s="101"/>
      <c r="AC44" s="79"/>
    </row>
    <row r="45" spans="24:29" ht="18.75">
      <c r="X45" s="97"/>
      <c r="Y45" s="84"/>
      <c r="Z45" s="87"/>
      <c r="AA45" s="84"/>
      <c r="AB45" s="101"/>
      <c r="AC45" s="79"/>
    </row>
    <row r="46" spans="24:29" ht="18.75">
      <c r="X46" s="97"/>
      <c r="Y46" s="84"/>
      <c r="Z46" s="87"/>
      <c r="AA46" s="84"/>
      <c r="AB46" s="101"/>
      <c r="AC46" s="79"/>
    </row>
    <row r="47" spans="24:29" ht="18.75">
      <c r="X47" s="97"/>
      <c r="Y47" s="84"/>
      <c r="Z47" s="87"/>
      <c r="AA47" s="84"/>
      <c r="AB47" s="101"/>
      <c r="AC47" s="79"/>
    </row>
    <row r="48" spans="24:29" ht="18.75">
      <c r="X48" s="97"/>
      <c r="Y48" s="84"/>
      <c r="Z48" s="87"/>
      <c r="AA48" s="84"/>
      <c r="AB48" s="101"/>
      <c r="AC48" s="79"/>
    </row>
    <row r="49" spans="24:29" ht="18.75">
      <c r="X49" s="97"/>
      <c r="Y49" s="84"/>
      <c r="Z49" s="87"/>
      <c r="AA49" s="84"/>
      <c r="AB49" s="101"/>
      <c r="AC49" s="79"/>
    </row>
    <row r="50" spans="24:29" ht="18.75">
      <c r="X50" s="97"/>
      <c r="Y50" s="84"/>
      <c r="Z50" s="87"/>
      <c r="AA50" s="84"/>
      <c r="AB50" s="101"/>
      <c r="AC50" s="79"/>
    </row>
    <row r="51" spans="24:29" ht="18.75">
      <c r="X51" s="97"/>
      <c r="Y51" s="84"/>
      <c r="Z51" s="87"/>
      <c r="AA51" s="84"/>
      <c r="AB51" s="101"/>
      <c r="AC51" s="79"/>
    </row>
    <row r="52" spans="24:29" ht="18.75">
      <c r="X52" s="97"/>
      <c r="Y52" s="84"/>
      <c r="Z52" s="87"/>
      <c r="AA52" s="84"/>
      <c r="AB52" s="101"/>
      <c r="AC52" s="79"/>
    </row>
    <row r="53" spans="24:29" ht="18.75">
      <c r="X53" s="97"/>
      <c r="Y53" s="84"/>
      <c r="Z53" s="87"/>
      <c r="AA53" s="84"/>
      <c r="AB53" s="101"/>
      <c r="AC53" s="79"/>
    </row>
    <row r="54" spans="24:29" ht="18.75">
      <c r="X54" s="97"/>
      <c r="Y54" s="84"/>
      <c r="Z54" s="87"/>
      <c r="AA54" s="84"/>
      <c r="AB54" s="101"/>
      <c r="AC54" s="79"/>
    </row>
    <row r="55" spans="24:29" ht="18.75">
      <c r="X55" s="97"/>
      <c r="Y55" s="84"/>
      <c r="Z55" s="87"/>
      <c r="AA55" s="84"/>
      <c r="AB55" s="101"/>
      <c r="AC55" s="79"/>
    </row>
    <row r="56" spans="24:29" ht="18.75">
      <c r="X56" s="97"/>
      <c r="Y56" s="84"/>
      <c r="Z56" s="87"/>
      <c r="AA56" s="84"/>
      <c r="AB56" s="101"/>
      <c r="AC56" s="79"/>
    </row>
    <row r="57" spans="24:29" ht="18.75">
      <c r="X57" s="97"/>
      <c r="Y57" s="84"/>
      <c r="Z57" s="87"/>
      <c r="AA57" s="84"/>
      <c r="AB57" s="101"/>
      <c r="AC57" s="79"/>
    </row>
    <row r="58" spans="24:29" ht="18.75">
      <c r="X58" s="97"/>
      <c r="Y58" s="84"/>
      <c r="Z58" s="87"/>
      <c r="AA58" s="84"/>
      <c r="AB58" s="101"/>
      <c r="AC58" s="79"/>
    </row>
    <row r="59" spans="24:29" ht="18.75">
      <c r="X59" s="97"/>
      <c r="Y59" s="84"/>
      <c r="Z59" s="87"/>
      <c r="AA59" s="84"/>
      <c r="AB59" s="101"/>
      <c r="AC59" s="79"/>
    </row>
    <row r="60" spans="24:29" ht="18.75">
      <c r="X60" s="97"/>
      <c r="Y60" s="84"/>
      <c r="Z60" s="87"/>
      <c r="AA60" s="84"/>
      <c r="AB60" s="101"/>
      <c r="AC60" s="79"/>
    </row>
    <row r="61" spans="24:29" ht="18.75">
      <c r="X61" s="97"/>
      <c r="Y61" s="84"/>
      <c r="Z61" s="87"/>
      <c r="AA61" s="84"/>
      <c r="AB61" s="101"/>
      <c r="AC61" s="79"/>
    </row>
    <row r="62" spans="24:29" ht="18.75">
      <c r="X62" s="97"/>
      <c r="Y62" s="84"/>
      <c r="Z62" s="87"/>
      <c r="AA62" s="84"/>
      <c r="AB62" s="101"/>
      <c r="AC62" s="79"/>
    </row>
    <row r="63" spans="24:29" ht="18.75">
      <c r="X63" s="97"/>
      <c r="Y63" s="84"/>
      <c r="Z63" s="87"/>
      <c r="AA63" s="84"/>
      <c r="AB63" s="101"/>
      <c r="AC63" s="79"/>
    </row>
    <row r="64" spans="24:29" ht="18.75">
      <c r="X64" s="97"/>
      <c r="Y64" s="84"/>
      <c r="Z64" s="87"/>
      <c r="AA64" s="84"/>
      <c r="AB64" s="101"/>
      <c r="AC64" s="79"/>
    </row>
    <row r="65" spans="24:29" ht="18.75">
      <c r="X65" s="97"/>
      <c r="Y65" s="84"/>
      <c r="Z65" s="87"/>
      <c r="AA65" s="84"/>
      <c r="AB65" s="101"/>
      <c r="AC65" s="79"/>
    </row>
    <row r="66" spans="24:29" ht="18.75">
      <c r="X66" s="97"/>
      <c r="Y66" s="84"/>
      <c r="Z66" s="87"/>
      <c r="AA66" s="84"/>
      <c r="AB66" s="101"/>
      <c r="AC66" s="79"/>
    </row>
    <row r="67" spans="24:29" ht="18.75">
      <c r="X67" s="97"/>
      <c r="Y67" s="84"/>
      <c r="Z67" s="87"/>
      <c r="AA67" s="84"/>
      <c r="AB67" s="101"/>
      <c r="AC67" s="79"/>
    </row>
    <row r="68" spans="24:29" ht="18.75">
      <c r="X68" s="97"/>
      <c r="Y68" s="84"/>
      <c r="Z68" s="87"/>
      <c r="AA68" s="84"/>
      <c r="AB68" s="101"/>
      <c r="AC68" s="79"/>
    </row>
    <row r="69" spans="24:29" ht="18.75">
      <c r="X69" s="97"/>
      <c r="Y69" s="84"/>
      <c r="Z69" s="87"/>
      <c r="AA69" s="84"/>
      <c r="AB69" s="101"/>
      <c r="AC69" s="79"/>
    </row>
    <row r="70" spans="24:29" ht="18.75">
      <c r="X70" s="97"/>
      <c r="Y70" s="84"/>
      <c r="Z70" s="87"/>
      <c r="AA70" s="84"/>
      <c r="AB70" s="101"/>
      <c r="AC70" s="79"/>
    </row>
    <row r="71" spans="24:29" ht="18.75">
      <c r="X71" s="97"/>
      <c r="Y71" s="84"/>
      <c r="Z71" s="87"/>
      <c r="AA71" s="84"/>
      <c r="AB71" s="101"/>
      <c r="AC71" s="79"/>
    </row>
    <row r="72" spans="24:29" ht="18.75">
      <c r="X72" s="97"/>
      <c r="Y72" s="84"/>
      <c r="Z72" s="87"/>
      <c r="AA72" s="84"/>
      <c r="AB72" s="101"/>
      <c r="AC72" s="79"/>
    </row>
    <row r="73" spans="24:29" ht="18.75">
      <c r="X73" s="97"/>
      <c r="Y73" s="84"/>
      <c r="Z73" s="87"/>
      <c r="AA73" s="84"/>
      <c r="AB73" s="101"/>
      <c r="AC73" s="79"/>
    </row>
    <row r="74" spans="24:29" ht="18.75">
      <c r="X74" s="97"/>
      <c r="Y74" s="84"/>
      <c r="Z74" s="87"/>
      <c r="AA74" s="84"/>
      <c r="AB74" s="101"/>
      <c r="AC74" s="79"/>
    </row>
    <row r="75" spans="24:29" ht="18.75">
      <c r="X75" s="97"/>
      <c r="Y75" s="84"/>
      <c r="Z75" s="87"/>
      <c r="AA75" s="84"/>
      <c r="AB75" s="101"/>
      <c r="AC75" s="79"/>
    </row>
    <row r="76" spans="24:29" ht="18.75">
      <c r="X76" s="103"/>
      <c r="Y76" s="84"/>
      <c r="Z76" s="87"/>
      <c r="AA76" s="84"/>
      <c r="AB76" s="101"/>
      <c r="AC76" s="79"/>
    </row>
    <row r="77" spans="24:29" ht="18.75">
      <c r="X77" s="103"/>
      <c r="Y77" s="84"/>
      <c r="Z77" s="87"/>
      <c r="AA77" s="84"/>
      <c r="AB77" s="101"/>
      <c r="AC77" s="79"/>
    </row>
    <row r="78" spans="24:29" ht="18.75">
      <c r="X78" s="97"/>
      <c r="Y78" s="84"/>
      <c r="Z78" s="87"/>
      <c r="AA78" s="84"/>
      <c r="AB78" s="101"/>
      <c r="AC78" s="79"/>
    </row>
    <row r="79" spans="24:29" ht="18.75">
      <c r="X79" s="97"/>
      <c r="Y79" s="84"/>
      <c r="Z79" s="87"/>
      <c r="AA79" s="84"/>
      <c r="AB79" s="101"/>
      <c r="AC79" s="79"/>
    </row>
    <row r="80" spans="24:29" ht="18.75">
      <c r="X80" s="97"/>
      <c r="Y80" s="84"/>
      <c r="Z80" s="87"/>
      <c r="AA80" s="84"/>
      <c r="AB80" s="101"/>
      <c r="AC80" s="79"/>
    </row>
    <row r="81" spans="24:29" ht="18.75">
      <c r="X81" s="97"/>
      <c r="Y81" s="84"/>
      <c r="Z81" s="87"/>
      <c r="AA81" s="84"/>
      <c r="AB81" s="101"/>
      <c r="AC81" s="79"/>
    </row>
    <row r="82" spans="24:29" ht="18.75">
      <c r="X82" s="97"/>
      <c r="Y82" s="84"/>
      <c r="Z82" s="87"/>
      <c r="AA82" s="84"/>
      <c r="AB82" s="101"/>
      <c r="AC82" s="79"/>
    </row>
    <row r="83" spans="24:29" ht="18.75">
      <c r="X83" s="97"/>
      <c r="Y83" s="84"/>
      <c r="Z83" s="87"/>
      <c r="AA83" s="84"/>
      <c r="AB83" s="101"/>
      <c r="AC83" s="79"/>
    </row>
    <row r="84" spans="24:29" ht="18.75">
      <c r="X84" s="97"/>
      <c r="Y84" s="84"/>
      <c r="Z84" s="87"/>
      <c r="AA84" s="84"/>
      <c r="AB84" s="101"/>
      <c r="AC84" s="79"/>
    </row>
    <row r="85" spans="24:29" ht="18.75">
      <c r="X85" s="97"/>
      <c r="Y85" s="88"/>
      <c r="Z85" s="85"/>
      <c r="AA85" s="84"/>
      <c r="AB85" s="101"/>
      <c r="AC85" s="79"/>
    </row>
    <row r="86" spans="24:29" ht="18.75">
      <c r="X86" s="97"/>
      <c r="Y86" s="88"/>
      <c r="Z86" s="85"/>
      <c r="AA86" s="84"/>
      <c r="AB86" s="101"/>
      <c r="AC86" s="79"/>
    </row>
    <row r="87" spans="24:29" ht="18.75">
      <c r="X87" s="97"/>
      <c r="Y87" s="88"/>
      <c r="Z87" s="85"/>
      <c r="AA87" s="84"/>
      <c r="AB87" s="101"/>
      <c r="AC87" s="79"/>
    </row>
    <row r="88" spans="24:29" ht="18.75">
      <c r="X88" s="97"/>
      <c r="Y88" s="88"/>
      <c r="Z88" s="85"/>
      <c r="AA88" s="84"/>
      <c r="AB88" s="101"/>
      <c r="AC88" s="79"/>
    </row>
    <row r="89" spans="24:29" ht="18.75">
      <c r="X89" s="97"/>
      <c r="Y89" s="88"/>
      <c r="Z89" s="85"/>
      <c r="AA89" s="84"/>
      <c r="AB89" s="101"/>
      <c r="AC89" s="79"/>
    </row>
    <row r="90" spans="24:29" ht="18.75">
      <c r="X90" s="97"/>
      <c r="Y90" s="88"/>
      <c r="Z90" s="85"/>
      <c r="AA90" s="84"/>
      <c r="AB90" s="101"/>
      <c r="AC90" s="79"/>
    </row>
    <row r="91" spans="24:29" ht="18.75">
      <c r="X91" s="97"/>
      <c r="Y91" s="88"/>
      <c r="Z91" s="85"/>
      <c r="AA91" s="84"/>
      <c r="AB91" s="101"/>
      <c r="AC91" s="79"/>
    </row>
    <row r="92" spans="24:29" ht="18.75">
      <c r="X92" s="97"/>
      <c r="Y92" s="88"/>
      <c r="Z92" s="85"/>
      <c r="AA92" s="84"/>
      <c r="AB92" s="101"/>
      <c r="AC92" s="79"/>
    </row>
    <row r="93" spans="24:29" ht="18.75">
      <c r="X93" s="97"/>
      <c r="Y93" s="88"/>
      <c r="Z93" s="85"/>
      <c r="AA93" s="84"/>
      <c r="AB93" s="101"/>
      <c r="AC93" s="79"/>
    </row>
    <row r="94" spans="24:29" ht="18.75">
      <c r="X94" s="102"/>
      <c r="Y94" s="89"/>
      <c r="Z94" s="90"/>
      <c r="AA94" s="104"/>
      <c r="AB94" s="105"/>
      <c r="AC94" s="79"/>
    </row>
    <row r="95" spans="24:29" ht="18.75">
      <c r="X95" s="97"/>
      <c r="Y95" s="88"/>
      <c r="Z95" s="85"/>
      <c r="AA95" s="84"/>
      <c r="AB95" s="101"/>
      <c r="AC95" s="79"/>
    </row>
    <row r="96" spans="24:28" ht="18.75">
      <c r="X96" s="97"/>
      <c r="Y96" s="88"/>
      <c r="Z96" s="85"/>
      <c r="AA96" s="84"/>
      <c r="AB96" s="101"/>
    </row>
    <row r="97" spans="24:28" ht="18.75">
      <c r="X97" s="97"/>
      <c r="Y97" s="88"/>
      <c r="Z97" s="85"/>
      <c r="AA97" s="84"/>
      <c r="AB97" s="101"/>
    </row>
    <row r="98" spans="24:28" ht="18.75">
      <c r="X98" s="97"/>
      <c r="Y98" s="88"/>
      <c r="Z98" s="85"/>
      <c r="AA98" s="84"/>
      <c r="AB98" s="101"/>
    </row>
    <row r="99" spans="24:28" ht="18.75">
      <c r="X99" s="106"/>
      <c r="Y99" s="91"/>
      <c r="Z99" s="92"/>
      <c r="AA99" s="107"/>
      <c r="AB99" s="108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2010-06-10T04:01:06Z</cp:lastPrinted>
  <dcterms:created xsi:type="dcterms:W3CDTF">2000-08-23T07:12:28Z</dcterms:created>
  <dcterms:modified xsi:type="dcterms:W3CDTF">2023-05-29T04:07:43Z</dcterms:modified>
  <cp:category/>
  <cp:version/>
  <cp:contentType/>
  <cp:contentStatus/>
</cp:coreProperties>
</file>