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<sst xmlns="http://schemas.openxmlformats.org/spreadsheetml/2006/main" count="50" uniqueCount="25">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</sst>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W.22'!$D$36:$O$36</c:f>
              <c:numCache/>
            </c:numRef>
          </c:xVal>
          <c:yVal>
            <c:numRef>
              <c:f>'Return W.22'!$D$37:$O$37</c:f>
              <c:numCache/>
            </c:numRef>
          </c:yVal>
          <c:smooth val="0"/>
        </c:ser>
        <c:axId val="21488482"/>
        <c:axId val="59178611"/>
      </c:scatterChart>
      <c:valAx>
        <c:axId val="214884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178611"/>
        <c:crossesAt val="10"/>
        <c:crossBetween val="midCat"/>
        <c:dispUnits/>
        <c:majorUnit val="10"/>
      </c:valAx>
      <c:valAx>
        <c:axId val="5917861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88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223.39809523809518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21769.06991619051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2544</v>
      </c>
      <c r="B6" s="74">
        <v>398.4</v>
      </c>
      <c r="C6" s="75"/>
      <c r="D6" s="76"/>
      <c r="E6" s="1"/>
      <c r="F6" s="2"/>
      <c r="K6" s="4" t="s">
        <v>7</v>
      </c>
      <c r="M6" s="9" t="s">
        <v>0</v>
      </c>
      <c r="T6" s="4" t="s">
        <v>8</v>
      </c>
      <c r="V6" s="10">
        <f>STDEV(J41:J61)</f>
        <v>147.54345094307138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12">
        <v>199.5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12">
        <v>128.7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12">
        <v>118.85</v>
      </c>
      <c r="C9" s="13"/>
      <c r="D9" s="14"/>
      <c r="E9" s="16"/>
      <c r="F9" s="16"/>
      <c r="U9" s="2" t="s">
        <v>16</v>
      </c>
      <c r="V9" s="17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12">
        <v>213</v>
      </c>
      <c r="C10" s="13"/>
      <c r="D10" s="14"/>
      <c r="E10" s="18"/>
      <c r="F10" s="19"/>
      <c r="U10" s="2" t="s">
        <v>17</v>
      </c>
      <c r="V10" s="17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12">
        <v>374.7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12">
        <v>253.4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12">
        <v>161.6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12">
        <v>59.36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12">
        <v>83.9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12">
        <v>573.43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12">
        <v>458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12">
        <v>119.4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12">
        <v>44.8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25">
        <v>180.45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25">
        <v>214.5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12">
        <v>298.37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12">
        <v>58.2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12">
        <v>80.4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12">
        <v>404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12">
        <v>268.4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201.5</v>
      </c>
      <c r="E37" s="48">
        <f t="shared" si="1"/>
        <v>275.48</v>
      </c>
      <c r="F37" s="50">
        <f t="shared" si="1"/>
        <v>322.83</v>
      </c>
      <c r="G37" s="50">
        <f t="shared" si="1"/>
        <v>357.88</v>
      </c>
      <c r="H37" s="50">
        <f t="shared" si="1"/>
        <v>385.76</v>
      </c>
      <c r="I37" s="50">
        <f t="shared" si="1"/>
        <v>461.42</v>
      </c>
      <c r="J37" s="50">
        <f t="shared" si="1"/>
        <v>560.73</v>
      </c>
      <c r="K37" s="50">
        <f t="shared" si="1"/>
        <v>592.24</v>
      </c>
      <c r="L37" s="50">
        <f t="shared" si="1"/>
        <v>689.29</v>
      </c>
      <c r="M37" s="50">
        <f t="shared" si="1"/>
        <v>785.62</v>
      </c>
      <c r="N37" s="50">
        <f t="shared" si="1"/>
        <v>881.6</v>
      </c>
      <c r="O37" s="50">
        <f t="shared" si="1"/>
        <v>1008.23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2544</v>
      </c>
      <c r="J41" s="21">
        <v>398.4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2545</v>
      </c>
      <c r="J42" s="21">
        <v>199.5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2546</v>
      </c>
      <c r="J43" s="21">
        <v>128.7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2547</v>
      </c>
      <c r="J44" s="21">
        <v>118.85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2548</v>
      </c>
      <c r="J45" s="21">
        <v>213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2549</v>
      </c>
      <c r="J46" s="21">
        <v>374.7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2550</v>
      </c>
      <c r="J47" s="21">
        <v>253.4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2551</v>
      </c>
      <c r="J48" s="21">
        <v>161.6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2552</v>
      </c>
      <c r="J49" s="21">
        <v>59.36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2553</v>
      </c>
      <c r="J50" s="21">
        <v>83.9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2554</v>
      </c>
      <c r="J51" s="21">
        <v>573.43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63">
        <v>2555</v>
      </c>
      <c r="J52" s="21">
        <v>458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2556</v>
      </c>
      <c r="J53" s="21">
        <v>119.4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>
        <v>2557</v>
      </c>
      <c r="J54" s="21">
        <v>44.8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63">
        <v>2558</v>
      </c>
      <c r="J55" s="21">
        <v>180.45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2559</v>
      </c>
      <c r="J56" s="22">
        <v>214.5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2560</v>
      </c>
      <c r="J57" s="22">
        <v>298.37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3">
        <v>2561</v>
      </c>
      <c r="J58" s="22">
        <v>58.2</v>
      </c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2562</v>
      </c>
      <c r="J59" s="22">
        <v>80.4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2563</v>
      </c>
      <c r="J60" s="22">
        <v>404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2564</v>
      </c>
      <c r="J61" s="22">
        <v>268.4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0">
        <f>IF($A$79&gt;=6,VLOOKUP($F$78,$X$3:$AC$38,$A$79-4),VLOOKUP($A$78,$X$3:$AC$38,$A$79+1))</f>
        <v>0.525224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0">
        <f>IF($A$79&gt;=6,VLOOKUP($F$78,$Y$58:$AD$97,$A$79-4),VLOOKUP($A$78,$Y$58:$AD$97,$A$79+1))</f>
        <v>1.069377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1">
        <f>B81/V6</f>
        <v>0.007247878459970492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2">
        <f>V4-(B80/B83)</f>
        <v>150.9322001626225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2022-06-06T08:35:52Z</dcterms:modified>
  <cp:category/>
  <cp:version/>
  <cp:contentType/>
  <cp:contentStatus/>
</cp:coreProperties>
</file>