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W.21" sheetId="1" r:id="rId1"/>
    <sheet name="กราฟปริมาณน้ำรายปี" sheetId="2" r:id="rId2"/>
    <sheet name="Sheet3" sheetId="3" r:id="rId3"/>
  </sheets>
  <externalReferences>
    <externalReference r:id="rId6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<sst xmlns="http://schemas.openxmlformats.org/spreadsheetml/2006/main" count="32" uniqueCount="28">
  <si>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</si>
  <si>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>สถานี  : บ้านท่าเดื่อ  อ.เมือง  จ.ลำปาง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</si>
  <si>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</si>
  <si>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</si>
  <si>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</si>
  <si>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</si>
  <si>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</si>
  <si>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</si>
  <si>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</si>
  <si>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</si>
  <si>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</si>
  <si>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</si>
  <si>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</si>
  <si>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</si>
  <si>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</si>
  <si>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</si>
  <si>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</si>
  <si>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</si>
  <si>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</si>
  <si>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</si>
  <si>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</si>
  <si>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</si>
  <si>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</si>
  <si>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</si>
  <si>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พื้นที่รับน้ำ    3,367    ตร.กม.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</si>
  <si>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1. เม.ย. ถึง 31 มี.ค.ของปีต่อไป</t>
    </r>
  </si>
  <si>
    <t>แม่น้ำ  :แม่น้ำวัง W.21</t>
  </si>
  <si>
    <t>ปริมาณน้ำเฉลี่ย 512.16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</si>
</sst>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&quot;฿&quot;#,##0_);\(&quot;฿&quot;#,##0\)"/>
    <numFmt numFmtId="182" formatCode="&quot;฿&quot;#,##0_);[Red]\(&quot;฿&quot;#,##0\)"/>
    <numFmt numFmtId="183" formatCode="&quot;฿&quot;#,##0.00_);\(&quot;฿&quot;#,##0.00\)"/>
    <numFmt numFmtId="184" formatCode="&quot;฿&quot;#,##0.00_);[Red]\(&quot;฿&quot;#,##0.00\)"/>
    <numFmt numFmtId="185" formatCode="_(&quot;฿&quot;* #,##0_);_(&quot;฿&quot;* \(#,##0\);_(&quot;฿&quot;* &quot;-&quot;_);_(@_)"/>
    <numFmt numFmtId="186" formatCode="_(&quot;฿&quot;* #,##0.00_);_(&quot;฿&quot;* \(#,##0.00\);_(&quot;฿&quot;* &quot;-&quot;??_);_(@_)"/>
    <numFmt numFmtId="187" formatCode="\t#,##0_);\(\t#,##0\)"/>
    <numFmt numFmtId="188" formatCode="\t#,##0_);[Red]\(\t#,##0\)"/>
    <numFmt numFmtId="189" formatCode="_(&quot;฿&quot;* \t#,##0_);_(&quot;฿&quot;* \(\t#,##0\);_(&quot;฿&quot;* &quot;-&quot;_);_(@_)"/>
    <numFmt numFmtId="190" formatCode="d\ ดดดด\ &quot;พ.ศ.&quot;\ bbbb"/>
    <numFmt numFmtId="191" formatCode="ว\ ดดดด\ &quot;ค.ศ.&quot;\ คคคค"/>
    <numFmt numFmtId="192" formatCode="&quot;วันที่&quot;\ ว\ ดดดด\ ปปปป"/>
    <numFmt numFmtId="193" formatCode="d\ ดดด\ bb"/>
    <numFmt numFmtId="194" formatCode="ว\ ดดด\ ปป"/>
    <numFmt numFmtId="195" formatCode="วว/ดด/ปป"/>
    <numFmt numFmtId="196" formatCode="ชช:น:ทท"/>
    <numFmt numFmtId="197" formatCode="ช\.น\ &quot;น.&quot;"/>
    <numFmt numFmtId="198" formatCode="\t0.00E+00"/>
    <numFmt numFmtId="199" formatCode="&quot;฿&quot;\t#,##0_);\(&quot;฿&quot;\t#,##0\)"/>
    <numFmt numFmtId="200" formatCode="&quot;฿&quot;\t#,##0_);[Red]\(&quot;฿&quot;\t#,##0\)"/>
    <numFmt numFmtId="201" formatCode="0_)"/>
    <numFmt numFmtId="202" formatCode="0.0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52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b/>
      <sz val="22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Continuous"/>
    </xf>
    <xf numFmtId="2" fontId="5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1" fontId="11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223" fontId="5" fillId="0" borderId="13" xfId="0" applyNumberFormat="1" applyFont="1" applyBorder="1" applyAlignment="1" applyProtection="1">
      <alignment horizontal="center"/>
      <protection/>
    </xf>
    <xf numFmtId="2" fontId="5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Continuous" vertical="center"/>
    </xf>
    <xf numFmtId="180" fontId="9" fillId="0" borderId="0" xfId="0" applyNumberFormat="1" applyFont="1" applyBorder="1" applyAlignment="1" applyProtection="1">
      <alignment horizontal="left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7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19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11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5" fillId="0" borderId="22" xfId="0" applyNumberFormat="1" applyFont="1" applyBorder="1" applyAlignment="1">
      <alignment vertical="center"/>
    </xf>
    <xf numFmtId="4" fontId="5" fillId="0" borderId="0" xfId="0" applyNumberFormat="1" applyFont="1" applyAlignment="1">
      <alignment/>
    </xf>
    <xf numFmtId="4" fontId="8" fillId="0" borderId="21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8" fillId="0" borderId="0" xfId="0" applyNumberFormat="1" applyFont="1" applyAlignment="1">
      <alignment/>
    </xf>
    <xf numFmtId="4" fontId="8" fillId="0" borderId="17" xfId="0" applyNumberFormat="1" applyFont="1" applyBorder="1" applyAlignment="1">
      <alignment/>
    </xf>
    <xf numFmtId="4" fontId="8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/>
    </xf>
    <xf numFmtId="4" fontId="8" fillId="0" borderId="12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W.21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แม่น้ำวัง อ.เมือง จ.ลำปาง</a:t>
            </a:r>
          </a:p>
        </c:rich>
      </c:tx>
      <c:layout>
        <c:manualLayout>
          <c:xMode val="factor"/>
          <c:yMode val="factor"/>
          <c:x val="0.008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525"/>
          <c:w val="0.96575"/>
          <c:h val="0.7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กราฟปริมาณน้ำรายปี!$A$3:$A$26</c:f>
              <c:numCache/>
            </c:numRef>
          </c:cat>
          <c:val>
            <c:numRef>
              <c:f>กราฟปริมาณน้ำรายปี!$B$3:$B$26</c:f>
              <c:numCache/>
            </c:numRef>
          </c:val>
        </c:ser>
        <c:axId val="22934837"/>
        <c:axId val="5086942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512.16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กราฟปริมาณน้ำรายปี!$A$3:$A$26</c:f>
              <c:numCache/>
            </c:numRef>
          </c:cat>
          <c:val>
            <c:numRef>
              <c:f>กราฟปริมาณน้ำรายปี!$C$3:$C$26</c:f>
              <c:numCache/>
            </c:numRef>
          </c:val>
          <c:smooth val="0"/>
        </c:ser>
        <c:axId val="22934837"/>
        <c:axId val="5086942"/>
      </c:lineChart>
      <c:dateAx>
        <c:axId val="22934837"/>
        <c:scaling>
          <c:orientation val="minMax"/>
          <c:max val="445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086942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5086942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2934837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5775"/>
          <c:y val="0.2455"/>
          <c:w val="0.29775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</xdr:row>
      <xdr:rowOff>19050</xdr:rowOff>
    </xdr:from>
    <xdr:to>
      <xdr:col>15</xdr:col>
      <xdr:colOff>0</xdr:colOff>
      <xdr:row>22</xdr:row>
      <xdr:rowOff>228600</xdr:rowOff>
    </xdr:to>
    <xdr:graphicFrame>
      <xdr:nvGraphicFramePr>
        <xdr:cNvPr id="1" name="Chart 1"/>
        <xdr:cNvGraphicFramePr/>
      </xdr:nvGraphicFramePr>
      <xdr:xfrm>
        <a:off x="3362325" y="495300"/>
        <a:ext cx="60674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PageLayoutView="0" workbookViewId="0" topLeftCell="A19">
      <selection activeCell="U25" sqref="U25"/>
    </sheetView>
  </sheetViews>
  <sheetFormatPr defaultColWidth="9.140625" defaultRowHeight="21.75"/>
  <cols>
    <col min="1" max="1" width="5.28125" style="4" customWidth="1"/>
    <col min="2" max="13" width="6.28125" style="5" customWidth="1"/>
    <col min="14" max="14" width="8.8515625" style="5" customWidth="1"/>
    <col min="15" max="15" width="8.421875" style="5" customWidth="1"/>
    <col min="16" max="16384" width="9.1406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</row>
    <row r="2" ht="15" customHeight="1"/>
    <row r="3" spans="1:15" ht="26.2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4"/>
      <c r="K3" s="7" t="s">
        <v>24</v>
      </c>
      <c r="L3" s="7"/>
      <c r="M3" s="8"/>
      <c r="N3" s="8"/>
      <c r="O3" s="8"/>
    </row>
    <row r="4" spans="1:15" ht="26.25" customHeight="1">
      <c r="A4" s="6" t="s">
        <v>26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8"/>
    </row>
    <row r="5" spans="1:15" ht="23.25" customHeight="1">
      <c r="A5" s="9"/>
      <c r="B5" s="42"/>
      <c r="C5" s="44"/>
      <c r="D5" s="44"/>
      <c r="E5" s="44"/>
      <c r="F5" s="44"/>
      <c r="G5" s="44"/>
      <c r="H5" s="44"/>
      <c r="I5" s="44"/>
      <c r="J5" s="44"/>
      <c r="K5" s="44"/>
      <c r="L5" s="44"/>
      <c r="M5" s="42"/>
      <c r="N5" s="10" t="s">
        <v>2</v>
      </c>
      <c r="O5" s="10" t="s">
        <v>3</v>
      </c>
    </row>
    <row r="6" spans="1:15" ht="23.25" customHeight="1">
      <c r="A6" s="11" t="s">
        <v>4</v>
      </c>
      <c r="B6" s="23" t="s">
        <v>5</v>
      </c>
      <c r="C6" s="45" t="s">
        <v>6</v>
      </c>
      <c r="D6" s="45" t="s">
        <v>7</v>
      </c>
      <c r="E6" s="45" t="s">
        <v>8</v>
      </c>
      <c r="F6" s="45" t="s">
        <v>9</v>
      </c>
      <c r="G6" s="45" t="s">
        <v>10</v>
      </c>
      <c r="H6" s="45" t="s">
        <v>11</v>
      </c>
      <c r="I6" s="45" t="s">
        <v>12</v>
      </c>
      <c r="J6" s="45" t="s">
        <v>13</v>
      </c>
      <c r="K6" s="45" t="s">
        <v>14</v>
      </c>
      <c r="L6" s="45" t="s">
        <v>15</v>
      </c>
      <c r="M6" s="23" t="s">
        <v>16</v>
      </c>
      <c r="N6" s="12" t="s">
        <v>17</v>
      </c>
      <c r="O6" s="12" t="s">
        <v>18</v>
      </c>
    </row>
    <row r="7" spans="1:15" ht="23.25" customHeight="1">
      <c r="A7" s="13" t="s">
        <v>19</v>
      </c>
      <c r="B7" s="43"/>
      <c r="C7" s="46"/>
      <c r="D7" s="46"/>
      <c r="E7" s="46"/>
      <c r="F7" s="46"/>
      <c r="G7" s="46"/>
      <c r="H7" s="46"/>
      <c r="I7" s="46"/>
      <c r="J7" s="46"/>
      <c r="K7" s="46"/>
      <c r="L7" s="46"/>
      <c r="M7" s="43"/>
      <c r="N7" s="14" t="s">
        <v>20</v>
      </c>
      <c r="O7" s="15" t="s">
        <v>21</v>
      </c>
    </row>
    <row r="8" spans="1:15" ht="18" customHeight="1">
      <c r="A8" s="37">
        <v>2542</v>
      </c>
      <c r="B8" s="48">
        <v>6.445</v>
      </c>
      <c r="C8" s="49">
        <v>7.544</v>
      </c>
      <c r="D8" s="49">
        <v>17.938</v>
      </c>
      <c r="E8" s="49">
        <v>24.098</v>
      </c>
      <c r="F8" s="49">
        <v>33.398</v>
      </c>
      <c r="G8" s="49">
        <v>298.528</v>
      </c>
      <c r="H8" s="49">
        <v>108.026</v>
      </c>
      <c r="I8" s="49">
        <v>136.828</v>
      </c>
      <c r="J8" s="49">
        <v>16.687</v>
      </c>
      <c r="K8" s="49">
        <v>6.617</v>
      </c>
      <c r="L8" s="49">
        <v>8.213</v>
      </c>
      <c r="M8" s="50">
        <v>6.812</v>
      </c>
      <c r="N8" s="51">
        <f aca="true" t="shared" si="0" ref="N8:N14">SUM(B8:M8)</f>
        <v>671.134</v>
      </c>
      <c r="O8" s="52">
        <f aca="true" t="shared" si="1" ref="O8:O31">+N8*0.0317097</f>
        <v>21.281457799800002</v>
      </c>
    </row>
    <row r="9" spans="1:15" ht="18" customHeight="1">
      <c r="A9" s="38">
        <v>2543</v>
      </c>
      <c r="B9" s="53">
        <v>15.563</v>
      </c>
      <c r="C9" s="54">
        <v>13.151</v>
      </c>
      <c r="D9" s="54">
        <v>95.227</v>
      </c>
      <c r="E9" s="54">
        <v>41.998</v>
      </c>
      <c r="F9" s="54">
        <v>46.379</v>
      </c>
      <c r="G9" s="54">
        <v>85.748</v>
      </c>
      <c r="H9" s="54">
        <v>91.293</v>
      </c>
      <c r="I9" s="54">
        <v>15.96</v>
      </c>
      <c r="J9" s="54">
        <v>8.052</v>
      </c>
      <c r="K9" s="54">
        <v>4.93</v>
      </c>
      <c r="L9" s="54">
        <v>8.491</v>
      </c>
      <c r="M9" s="55">
        <v>16.211</v>
      </c>
      <c r="N9" s="51">
        <f t="shared" si="0"/>
        <v>443.003</v>
      </c>
      <c r="O9" s="52">
        <f t="shared" si="1"/>
        <v>14.0474922291</v>
      </c>
    </row>
    <row r="10" spans="1:15" ht="18" customHeight="1">
      <c r="A10" s="38">
        <v>2544</v>
      </c>
      <c r="B10" s="53">
        <v>4.69</v>
      </c>
      <c r="C10" s="54">
        <v>7.73</v>
      </c>
      <c r="D10" s="54">
        <v>3.09</v>
      </c>
      <c r="E10" s="54">
        <v>38.26</v>
      </c>
      <c r="F10" s="54">
        <v>265.97</v>
      </c>
      <c r="G10" s="54">
        <v>170.27</v>
      </c>
      <c r="H10" s="54">
        <v>47.74</v>
      </c>
      <c r="I10" s="54">
        <v>38.56</v>
      </c>
      <c r="J10" s="54">
        <v>15.48</v>
      </c>
      <c r="K10" s="54">
        <v>11.75</v>
      </c>
      <c r="L10" s="54">
        <v>8.12</v>
      </c>
      <c r="M10" s="55">
        <v>11.92</v>
      </c>
      <c r="N10" s="51">
        <f t="shared" si="0"/>
        <v>623.5799999999999</v>
      </c>
      <c r="O10" s="52">
        <f t="shared" si="1"/>
        <v>19.773534725999998</v>
      </c>
    </row>
    <row r="11" spans="1:15" ht="18" customHeight="1">
      <c r="A11" s="38">
        <v>2545</v>
      </c>
      <c r="B11" s="53">
        <v>1.583</v>
      </c>
      <c r="C11" s="54">
        <v>14.01</v>
      </c>
      <c r="D11" s="54">
        <v>50.785</v>
      </c>
      <c r="E11" s="54">
        <v>21.737</v>
      </c>
      <c r="F11" s="54">
        <v>57.359</v>
      </c>
      <c r="G11" s="54">
        <v>349.407</v>
      </c>
      <c r="H11" s="54">
        <v>79.235</v>
      </c>
      <c r="I11" s="54">
        <v>164.019</v>
      </c>
      <c r="J11" s="54">
        <v>78.399</v>
      </c>
      <c r="K11" s="54">
        <v>9.063</v>
      </c>
      <c r="L11" s="54">
        <v>4.027</v>
      </c>
      <c r="M11" s="55">
        <v>5.369</v>
      </c>
      <c r="N11" s="51">
        <f t="shared" si="0"/>
        <v>834.993</v>
      </c>
      <c r="O11" s="52">
        <f t="shared" si="1"/>
        <v>26.4773775321</v>
      </c>
    </row>
    <row r="12" spans="1:15" ht="18" customHeight="1">
      <c r="A12" s="38">
        <v>2546</v>
      </c>
      <c r="B12" s="53">
        <v>9.942</v>
      </c>
      <c r="C12" s="54">
        <v>12.403</v>
      </c>
      <c r="D12" s="54">
        <v>14.875</v>
      </c>
      <c r="E12" s="54">
        <v>14.93</v>
      </c>
      <c r="F12" s="54">
        <v>24.204</v>
      </c>
      <c r="G12" s="54">
        <v>247.984</v>
      </c>
      <c r="H12" s="54">
        <v>17.016</v>
      </c>
      <c r="I12" s="54">
        <v>3.773</v>
      </c>
      <c r="J12" s="54">
        <v>2.436</v>
      </c>
      <c r="K12" s="54">
        <v>3.5</v>
      </c>
      <c r="L12" s="54">
        <v>3.505</v>
      </c>
      <c r="M12" s="55">
        <v>3.746</v>
      </c>
      <c r="N12" s="51">
        <f t="shared" si="0"/>
        <v>358.314</v>
      </c>
      <c r="O12" s="52">
        <f t="shared" si="1"/>
        <v>11.362029445800001</v>
      </c>
    </row>
    <row r="13" spans="1:15" ht="18" customHeight="1">
      <c r="A13" s="38">
        <v>2547</v>
      </c>
      <c r="B13" s="53">
        <v>3.162</v>
      </c>
      <c r="C13" s="54">
        <v>2.275</v>
      </c>
      <c r="D13" s="54">
        <v>11.253</v>
      </c>
      <c r="E13" s="56">
        <v>56.113</v>
      </c>
      <c r="F13" s="54">
        <v>103.888</v>
      </c>
      <c r="G13" s="54">
        <v>192.059</v>
      </c>
      <c r="H13" s="54">
        <v>45.917</v>
      </c>
      <c r="I13" s="54">
        <v>19.05</v>
      </c>
      <c r="J13" s="54">
        <v>11.174</v>
      </c>
      <c r="K13" s="54">
        <v>4.136</v>
      </c>
      <c r="L13" s="54">
        <v>3.215</v>
      </c>
      <c r="M13" s="55">
        <v>7.182</v>
      </c>
      <c r="N13" s="51">
        <f t="shared" si="0"/>
        <v>459.42400000000004</v>
      </c>
      <c r="O13" s="52">
        <f t="shared" si="1"/>
        <v>14.568197212800001</v>
      </c>
    </row>
    <row r="14" spans="1:15" ht="18" customHeight="1">
      <c r="A14" s="39">
        <v>2548</v>
      </c>
      <c r="B14" s="57">
        <v>5.736960000000001</v>
      </c>
      <c r="C14" s="58">
        <v>4.881600000000001</v>
      </c>
      <c r="D14" s="58">
        <v>8.881920000000003</v>
      </c>
      <c r="E14" s="58">
        <v>28.840320000000002</v>
      </c>
      <c r="F14" s="58">
        <v>88.67664000000002</v>
      </c>
      <c r="G14" s="58">
        <v>498.1003200000001</v>
      </c>
      <c r="H14" s="59">
        <v>170.11296000000007</v>
      </c>
      <c r="I14" s="60">
        <v>101.94768000000006</v>
      </c>
      <c r="J14" s="60">
        <v>27.61776</v>
      </c>
      <c r="K14" s="60">
        <v>6.609600000000001</v>
      </c>
      <c r="L14" s="60">
        <v>4.743360000000001</v>
      </c>
      <c r="M14" s="59">
        <v>11.75472</v>
      </c>
      <c r="N14" s="51">
        <f t="shared" si="0"/>
        <v>957.9038400000003</v>
      </c>
      <c r="O14" s="61">
        <f t="shared" si="1"/>
        <v>30.37484339524801</v>
      </c>
    </row>
    <row r="15" spans="1:15" ht="18" customHeight="1">
      <c r="A15" s="38">
        <v>2549</v>
      </c>
      <c r="B15" s="53">
        <v>10.414656</v>
      </c>
      <c r="C15" s="54">
        <v>55.84032</v>
      </c>
      <c r="D15" s="54">
        <v>35.07494400000001</v>
      </c>
      <c r="E15" s="54">
        <v>32.28595200000003</v>
      </c>
      <c r="F15" s="54">
        <v>182.10700800000004</v>
      </c>
      <c r="G15" s="54">
        <v>405.15206400000005</v>
      </c>
      <c r="H15" s="54">
        <v>73.19462399999998</v>
      </c>
      <c r="I15" s="54">
        <v>20.588255999999998</v>
      </c>
      <c r="J15" s="54">
        <v>8.094815999999996</v>
      </c>
      <c r="K15" s="54">
        <v>0.8856</v>
      </c>
      <c r="L15" s="54">
        <v>1.1620800000000002</v>
      </c>
      <c r="M15" s="55">
        <v>3.0689279999999997</v>
      </c>
      <c r="N15" s="62">
        <v>827.8692480000002</v>
      </c>
      <c r="O15" s="61">
        <f t="shared" si="1"/>
        <v>26.251485493305605</v>
      </c>
    </row>
    <row r="16" spans="1:15" ht="18" customHeight="1">
      <c r="A16" s="38">
        <v>2550</v>
      </c>
      <c r="B16" s="53">
        <v>8.242560000000001</v>
      </c>
      <c r="C16" s="54">
        <v>18.67536</v>
      </c>
      <c r="D16" s="54">
        <v>33.942240000000005</v>
      </c>
      <c r="E16" s="54">
        <v>30.360960000000002</v>
      </c>
      <c r="F16" s="54">
        <v>44.690400000000004</v>
      </c>
      <c r="G16" s="54">
        <v>82.3392</v>
      </c>
      <c r="H16" s="54">
        <v>41.58864</v>
      </c>
      <c r="I16" s="54">
        <v>25.241760000000003</v>
      </c>
      <c r="J16" s="54">
        <v>4.047840000000001</v>
      </c>
      <c r="K16" s="54">
        <v>4.66992</v>
      </c>
      <c r="L16" s="54">
        <v>10.62288</v>
      </c>
      <c r="M16" s="55">
        <v>9.49536</v>
      </c>
      <c r="N16" s="62">
        <v>313.91712000000007</v>
      </c>
      <c r="O16" s="61">
        <f t="shared" si="1"/>
        <v>9.954217700064003</v>
      </c>
    </row>
    <row r="17" spans="1:15" ht="18" customHeight="1">
      <c r="A17" s="38">
        <v>2551</v>
      </c>
      <c r="B17" s="53">
        <v>8.225280000000001</v>
      </c>
      <c r="C17" s="54">
        <v>4.231008</v>
      </c>
      <c r="D17" s="54">
        <v>4.978368000000001</v>
      </c>
      <c r="E17" s="54">
        <v>13.151808</v>
      </c>
      <c r="F17" s="54">
        <v>26.92051200000001</v>
      </c>
      <c r="G17" s="54">
        <v>106.158816</v>
      </c>
      <c r="H17" s="54">
        <v>85.883328</v>
      </c>
      <c r="I17" s="54">
        <v>77.30726400000003</v>
      </c>
      <c r="J17" s="54">
        <v>18.812736</v>
      </c>
      <c r="K17" s="54">
        <v>21.979296000000005</v>
      </c>
      <c r="L17" s="54">
        <v>18.650304000000006</v>
      </c>
      <c r="M17" s="55">
        <v>25.386048000000006</v>
      </c>
      <c r="N17" s="62">
        <v>411.684768</v>
      </c>
      <c r="O17" s="61">
        <f t="shared" si="1"/>
        <v>13.0544004878496</v>
      </c>
    </row>
    <row r="18" spans="1:15" ht="18" customHeight="1">
      <c r="A18" s="38">
        <v>2552</v>
      </c>
      <c r="B18" s="53">
        <v>15.411168000000002</v>
      </c>
      <c r="C18" s="54">
        <v>13.16736</v>
      </c>
      <c r="D18" s="54">
        <v>41.854752000000005</v>
      </c>
      <c r="E18" s="54">
        <v>32.06908799999997</v>
      </c>
      <c r="F18" s="54">
        <v>31.048704</v>
      </c>
      <c r="G18" s="54">
        <v>56.908224</v>
      </c>
      <c r="H18" s="54">
        <v>46.643903999999985</v>
      </c>
      <c r="I18" s="54">
        <v>10.569311999999998</v>
      </c>
      <c r="J18" s="54">
        <v>7.717248000000004</v>
      </c>
      <c r="K18" s="54">
        <v>6.626879999999997</v>
      </c>
      <c r="L18" s="54">
        <v>5.158079999999999</v>
      </c>
      <c r="M18" s="55">
        <v>7.941888000000002</v>
      </c>
      <c r="N18" s="62">
        <v>275.1166079999999</v>
      </c>
      <c r="O18" s="61">
        <f t="shared" si="1"/>
        <v>8.723865104697598</v>
      </c>
    </row>
    <row r="19" spans="1:15" ht="18" customHeight="1">
      <c r="A19" s="38">
        <v>2553</v>
      </c>
      <c r="B19" s="53">
        <v>7.130592</v>
      </c>
      <c r="C19" s="54">
        <v>3.1570560000000008</v>
      </c>
      <c r="D19" s="54">
        <v>11.110176000000001</v>
      </c>
      <c r="E19" s="54">
        <v>19.911744000000006</v>
      </c>
      <c r="F19" s="54">
        <v>224.93376</v>
      </c>
      <c r="G19" s="54">
        <v>183.96028800000002</v>
      </c>
      <c r="H19" s="54">
        <v>50.031648000000004</v>
      </c>
      <c r="I19" s="54">
        <v>36.700128</v>
      </c>
      <c r="J19" s="54">
        <v>16.074720000000003</v>
      </c>
      <c r="K19" s="54">
        <v>3.368736</v>
      </c>
      <c r="L19" s="54">
        <v>3.4559999999999995</v>
      </c>
      <c r="M19" s="55">
        <v>13.935456</v>
      </c>
      <c r="N19" s="62">
        <v>573.7703040000001</v>
      </c>
      <c r="O19" s="61">
        <f t="shared" si="1"/>
        <v>18.194084208748805</v>
      </c>
    </row>
    <row r="20" spans="1:15" ht="18" customHeight="1">
      <c r="A20" s="38">
        <v>2554</v>
      </c>
      <c r="B20" s="53">
        <v>52.90012800000001</v>
      </c>
      <c r="C20" s="54">
        <v>186.00364800000003</v>
      </c>
      <c r="D20" s="54">
        <v>72.04550400000001</v>
      </c>
      <c r="E20" s="54">
        <v>93.528864</v>
      </c>
      <c r="F20" s="54">
        <v>469.475136</v>
      </c>
      <c r="G20" s="54">
        <v>358.45372800000007</v>
      </c>
      <c r="H20" s="54">
        <v>145.440576</v>
      </c>
      <c r="I20" s="54">
        <v>50.269248</v>
      </c>
      <c r="J20" s="54">
        <v>25.747199999999992</v>
      </c>
      <c r="K20" s="54">
        <v>8.670240000000003</v>
      </c>
      <c r="L20" s="54">
        <v>35.716032000000006</v>
      </c>
      <c r="M20" s="55">
        <v>18.728928000000003</v>
      </c>
      <c r="N20" s="62">
        <v>1516.9792320000001</v>
      </c>
      <c r="O20" s="61">
        <f t="shared" si="1"/>
        <v>48.10295635295041</v>
      </c>
    </row>
    <row r="21" spans="1:15" ht="18" customHeight="1">
      <c r="A21" s="38">
        <v>2555</v>
      </c>
      <c r="B21" s="53">
        <v>15.456096000000002</v>
      </c>
      <c r="C21" s="54">
        <v>40.295232</v>
      </c>
      <c r="D21" s="54">
        <v>39.82867199999999</v>
      </c>
      <c r="E21" s="54">
        <v>26.711424</v>
      </c>
      <c r="F21" s="54">
        <v>32.558976</v>
      </c>
      <c r="G21" s="54">
        <v>170.0784</v>
      </c>
      <c r="H21" s="54">
        <v>68.81155200000003</v>
      </c>
      <c r="I21" s="54">
        <v>17.738784</v>
      </c>
      <c r="J21" s="54">
        <v>5.633280000000002</v>
      </c>
      <c r="K21" s="54">
        <v>9.696672000000001</v>
      </c>
      <c r="L21" s="54">
        <v>7.906464</v>
      </c>
      <c r="M21" s="55">
        <v>10.256544000000002</v>
      </c>
      <c r="N21" s="62">
        <v>444.97209599999996</v>
      </c>
      <c r="O21" s="61">
        <f t="shared" si="1"/>
        <v>14.109931672531198</v>
      </c>
    </row>
    <row r="22" spans="1:15" ht="18" customHeight="1">
      <c r="A22" s="38">
        <v>2556</v>
      </c>
      <c r="B22" s="53">
        <v>15.234912000000001</v>
      </c>
      <c r="C22" s="54">
        <v>9.354528000000002</v>
      </c>
      <c r="D22" s="54">
        <v>11.498976</v>
      </c>
      <c r="E22" s="54">
        <v>21.461760000000005</v>
      </c>
      <c r="F22" s="54">
        <v>38.441088</v>
      </c>
      <c r="G22" s="54">
        <v>77.624352</v>
      </c>
      <c r="H22" s="54">
        <v>130.253184</v>
      </c>
      <c r="I22" s="54">
        <v>39.74918399999999</v>
      </c>
      <c r="J22" s="54">
        <v>23.147423999999994</v>
      </c>
      <c r="K22" s="54">
        <v>11.644128000000004</v>
      </c>
      <c r="L22" s="54">
        <v>9.382176</v>
      </c>
      <c r="M22" s="55">
        <v>9.622368000000003</v>
      </c>
      <c r="N22" s="62">
        <v>397.4140800000001</v>
      </c>
      <c r="O22" s="61">
        <f t="shared" si="1"/>
        <v>12.601881252576003</v>
      </c>
    </row>
    <row r="23" spans="1:15" ht="18" customHeight="1">
      <c r="A23" s="38">
        <v>2557</v>
      </c>
      <c r="B23" s="63">
        <v>18.033407999999998</v>
      </c>
      <c r="C23" s="64">
        <v>29.485727999999984</v>
      </c>
      <c r="D23" s="64">
        <v>9.497952</v>
      </c>
      <c r="E23" s="64">
        <v>22.00608</v>
      </c>
      <c r="F23" s="64">
        <v>33.49814399999999</v>
      </c>
      <c r="G23" s="64">
        <v>94.75142400000003</v>
      </c>
      <c r="H23" s="64">
        <v>20.552832</v>
      </c>
      <c r="I23" s="64">
        <v>5.787936</v>
      </c>
      <c r="J23" s="64">
        <v>4.393440000000001</v>
      </c>
      <c r="K23" s="64">
        <v>10.636704000000002</v>
      </c>
      <c r="L23" s="64">
        <v>3.849984</v>
      </c>
      <c r="M23" s="65">
        <v>4.694112</v>
      </c>
      <c r="N23" s="66">
        <v>257.187744</v>
      </c>
      <c r="O23" s="61">
        <f t="shared" si="1"/>
        <v>8.1553462059168</v>
      </c>
    </row>
    <row r="24" spans="1:15" ht="18" customHeight="1">
      <c r="A24" s="38">
        <v>2558</v>
      </c>
      <c r="B24" s="63">
        <v>6.750432000000001</v>
      </c>
      <c r="C24" s="64">
        <v>2.4503040000000014</v>
      </c>
      <c r="D24" s="64">
        <v>1.5698880000000006</v>
      </c>
      <c r="E24" s="64">
        <v>7.7457600000000015</v>
      </c>
      <c r="F24" s="64">
        <v>10.101887999999999</v>
      </c>
      <c r="G24" s="64">
        <v>13.156128000000004</v>
      </c>
      <c r="H24" s="64">
        <v>9.777023999999999</v>
      </c>
      <c r="I24" s="64">
        <v>2.3760000000000012</v>
      </c>
      <c r="J24" s="64">
        <v>1.8800640000000002</v>
      </c>
      <c r="K24" s="64">
        <v>0.9616319999999998</v>
      </c>
      <c r="L24" s="64">
        <v>0.46828799999999404</v>
      </c>
      <c r="M24" s="65">
        <v>0.32486400000000004</v>
      </c>
      <c r="N24" s="66">
        <v>57.562272</v>
      </c>
      <c r="O24" s="61">
        <f t="shared" si="1"/>
        <v>1.8252823764384</v>
      </c>
    </row>
    <row r="25" spans="1:15" ht="18" customHeight="1">
      <c r="A25" s="38">
        <v>2559</v>
      </c>
      <c r="B25" s="63">
        <v>1.6632000000000002</v>
      </c>
      <c r="C25" s="64">
        <v>2.3803200000000007</v>
      </c>
      <c r="D25" s="64">
        <v>2.3759999999999994</v>
      </c>
      <c r="E25" s="64">
        <v>8.555328000000001</v>
      </c>
      <c r="F25" s="64">
        <v>19.494432000000003</v>
      </c>
      <c r="G25" s="64">
        <v>85.05475200000001</v>
      </c>
      <c r="H25" s="64">
        <v>124.26047999999999</v>
      </c>
      <c r="I25" s="64">
        <v>67.168224</v>
      </c>
      <c r="J25" s="64">
        <v>8.660736000000002</v>
      </c>
      <c r="K25" s="64">
        <v>8.655551999999998</v>
      </c>
      <c r="L25" s="64">
        <v>4.237055999999998</v>
      </c>
      <c r="M25" s="65">
        <v>5.507136</v>
      </c>
      <c r="N25" s="66">
        <v>338.013216</v>
      </c>
      <c r="O25" s="61">
        <f t="shared" si="1"/>
        <v>10.7182976753952</v>
      </c>
    </row>
    <row r="26" spans="1:15" ht="18" customHeight="1">
      <c r="A26" s="38">
        <v>2560</v>
      </c>
      <c r="B26" s="53">
        <v>9.212831999999999</v>
      </c>
      <c r="C26" s="54">
        <v>23.350464000000002</v>
      </c>
      <c r="D26" s="54">
        <v>28.971648000000013</v>
      </c>
      <c r="E26" s="54">
        <v>137.04508800000002</v>
      </c>
      <c r="F26" s="54">
        <v>88.102944</v>
      </c>
      <c r="G26" s="54">
        <v>117.147168</v>
      </c>
      <c r="H26" s="54">
        <v>211.23763199999996</v>
      </c>
      <c r="I26" s="54">
        <v>34.655040000000014</v>
      </c>
      <c r="J26" s="54">
        <v>6.407424000000001</v>
      </c>
      <c r="K26" s="54">
        <v>8.620128</v>
      </c>
      <c r="L26" s="54">
        <v>10.647071999999998</v>
      </c>
      <c r="M26" s="55">
        <v>7.794144</v>
      </c>
      <c r="N26" s="62">
        <v>683.191584</v>
      </c>
      <c r="O26" s="61">
        <f t="shared" si="1"/>
        <v>21.6638001711648</v>
      </c>
    </row>
    <row r="27" spans="1:15" ht="18" customHeight="1">
      <c r="A27" s="38">
        <v>2561</v>
      </c>
      <c r="B27" s="53">
        <v>46.132416</v>
      </c>
      <c r="C27" s="54">
        <v>48.63283200000001</v>
      </c>
      <c r="D27" s="54">
        <v>27.875232</v>
      </c>
      <c r="E27" s="54">
        <v>67.64774399999997</v>
      </c>
      <c r="F27" s="54">
        <v>66.127968</v>
      </c>
      <c r="G27" s="54">
        <v>26.841887999999997</v>
      </c>
      <c r="H27" s="54">
        <v>39.20918400000001</v>
      </c>
      <c r="I27" s="54">
        <v>28.765152000000008</v>
      </c>
      <c r="J27" s="54">
        <v>14.511743999999993</v>
      </c>
      <c r="K27" s="54">
        <v>31.37184000000001</v>
      </c>
      <c r="L27" s="54">
        <v>7.113312</v>
      </c>
      <c r="M27" s="55">
        <v>3.679776</v>
      </c>
      <c r="N27" s="62">
        <v>407.90908800000005</v>
      </c>
      <c r="O27" s="61">
        <f t="shared" si="1"/>
        <v>12.934674807753602</v>
      </c>
    </row>
    <row r="28" spans="1:15" ht="18" customHeight="1">
      <c r="A28" s="38">
        <v>2562</v>
      </c>
      <c r="B28" s="53">
        <v>11.941344</v>
      </c>
      <c r="C28" s="54">
        <v>4.809023999999999</v>
      </c>
      <c r="D28" s="54">
        <v>5.656608</v>
      </c>
      <c r="E28" s="54">
        <v>12.40704</v>
      </c>
      <c r="F28" s="54">
        <v>49.708512000000006</v>
      </c>
      <c r="G28" s="54">
        <v>60.56380800000003</v>
      </c>
      <c r="H28" s="54">
        <v>15.348096000000007</v>
      </c>
      <c r="I28" s="54">
        <v>8.289216000000001</v>
      </c>
      <c r="J28" s="54">
        <v>3.605472</v>
      </c>
      <c r="K28" s="54">
        <v>3.0136320000000003</v>
      </c>
      <c r="L28" s="54">
        <v>1.630367999999991</v>
      </c>
      <c r="M28" s="55">
        <v>2.6274240000000013</v>
      </c>
      <c r="N28" s="62">
        <v>179.60054400000004</v>
      </c>
      <c r="O28" s="61">
        <f t="shared" si="1"/>
        <v>5.695079370076801</v>
      </c>
    </row>
    <row r="29" spans="1:15" ht="18" customHeight="1">
      <c r="A29" s="38">
        <v>2563</v>
      </c>
      <c r="B29" s="53">
        <v>6.931008</v>
      </c>
      <c r="C29" s="54">
        <v>3.7886400000000005</v>
      </c>
      <c r="D29" s="54">
        <v>4.612896000000002</v>
      </c>
      <c r="E29" s="54">
        <v>13.423103999999999</v>
      </c>
      <c r="F29" s="54">
        <v>29.494368000000005</v>
      </c>
      <c r="G29" s="54">
        <v>25.408512</v>
      </c>
      <c r="H29" s="54">
        <v>19.224864</v>
      </c>
      <c r="I29" s="54">
        <v>8.224416000000002</v>
      </c>
      <c r="J29" s="54">
        <v>3.7912319999999995</v>
      </c>
      <c r="K29" s="54">
        <v>3.4128000000000003</v>
      </c>
      <c r="L29" s="54">
        <v>2.9980800000000003</v>
      </c>
      <c r="M29" s="55">
        <v>3.509568</v>
      </c>
      <c r="N29" s="62">
        <v>124.819488</v>
      </c>
      <c r="O29" s="61">
        <f t="shared" si="1"/>
        <v>3.9579885186336003</v>
      </c>
    </row>
    <row r="30" spans="1:15" ht="18" customHeight="1">
      <c r="A30" s="38">
        <v>2564</v>
      </c>
      <c r="B30" s="53">
        <v>9.389952</v>
      </c>
      <c r="C30" s="54">
        <v>2.7043199999999996</v>
      </c>
      <c r="D30" s="54">
        <v>4.0176</v>
      </c>
      <c r="E30" s="54">
        <v>10.888992000000002</v>
      </c>
      <c r="F30" s="54">
        <v>30.602016</v>
      </c>
      <c r="G30" s="54">
        <v>29.882304000000005</v>
      </c>
      <c r="H30" s="54">
        <v>20.951135999999998</v>
      </c>
      <c r="I30" s="54">
        <v>5.483808000000002</v>
      </c>
      <c r="J30" s="54">
        <v>2.534976000000001</v>
      </c>
      <c r="K30" s="54">
        <v>4.594752000000001</v>
      </c>
      <c r="L30" s="54">
        <v>4.843584</v>
      </c>
      <c r="M30" s="55">
        <v>7.134912</v>
      </c>
      <c r="N30" s="62">
        <v>133.028352</v>
      </c>
      <c r="O30" s="61">
        <f t="shared" si="1"/>
        <v>4.218289133414401</v>
      </c>
    </row>
    <row r="31" spans="1:15" ht="18" customHeight="1">
      <c r="A31" s="38">
        <v>2565</v>
      </c>
      <c r="B31" s="53">
        <v>5.959872000000001</v>
      </c>
      <c r="C31" s="54">
        <v>56.103840000000005</v>
      </c>
      <c r="D31" s="54">
        <v>8.403264</v>
      </c>
      <c r="E31" s="54">
        <v>54.417311999999995</v>
      </c>
      <c r="F31" s="54">
        <v>318.65875200000005</v>
      </c>
      <c r="G31" s="54">
        <v>374.57683199999997</v>
      </c>
      <c r="H31" s="54">
        <v>116.92339199999999</v>
      </c>
      <c r="I31" s="54">
        <v>23.711616000000006</v>
      </c>
      <c r="J31" s="54">
        <v>8.896608</v>
      </c>
      <c r="K31" s="54">
        <v>11.358144</v>
      </c>
      <c r="L31" s="54">
        <v>9.098784</v>
      </c>
      <c r="M31" s="55">
        <v>12.343967999999998</v>
      </c>
      <c r="N31" s="62">
        <v>1000.452384</v>
      </c>
      <c r="O31" s="61">
        <f t="shared" si="1"/>
        <v>31.7240449609248</v>
      </c>
    </row>
    <row r="32" spans="1:15" ht="18" customHeight="1">
      <c r="A32" s="38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5"/>
      <c r="N32" s="62"/>
      <c r="O32" s="61"/>
    </row>
    <row r="33" spans="1:15" ht="18" customHeight="1">
      <c r="A33" s="38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5"/>
      <c r="N33" s="62"/>
      <c r="O33" s="62"/>
    </row>
    <row r="34" spans="1:15" ht="18" customHeight="1">
      <c r="A34" s="47" t="s">
        <v>22</v>
      </c>
      <c r="B34" s="67">
        <f>+MAX(B8:B33)</f>
        <v>52.90012800000001</v>
      </c>
      <c r="C34" s="68">
        <f>+MAX(C8:C33)</f>
        <v>186.00364800000003</v>
      </c>
      <c r="D34" s="68">
        <f aca="true" t="shared" si="2" ref="D34:M34">+MAX(D8:D33)</f>
        <v>95.227</v>
      </c>
      <c r="E34" s="68">
        <f t="shared" si="2"/>
        <v>137.04508800000002</v>
      </c>
      <c r="F34" s="68">
        <f t="shared" si="2"/>
        <v>469.475136</v>
      </c>
      <c r="G34" s="68">
        <f t="shared" si="2"/>
        <v>498.1003200000001</v>
      </c>
      <c r="H34" s="68">
        <f t="shared" si="2"/>
        <v>211.23763199999996</v>
      </c>
      <c r="I34" s="68">
        <f t="shared" si="2"/>
        <v>164.019</v>
      </c>
      <c r="J34" s="68">
        <f t="shared" si="2"/>
        <v>78.399</v>
      </c>
      <c r="K34" s="68">
        <f t="shared" si="2"/>
        <v>31.37184000000001</v>
      </c>
      <c r="L34" s="68">
        <f t="shared" si="2"/>
        <v>35.716032000000006</v>
      </c>
      <c r="M34" s="68">
        <f t="shared" si="2"/>
        <v>25.386048000000006</v>
      </c>
      <c r="N34" s="69">
        <f>+MAX(N8:N33)</f>
        <v>1516.9792320000001</v>
      </c>
      <c r="O34" s="70">
        <f>MAX(O8:O33)</f>
        <v>48.10295635295041</v>
      </c>
    </row>
    <row r="35" spans="1:15" ht="18" customHeight="1">
      <c r="A35" s="40" t="s">
        <v>18</v>
      </c>
      <c r="B35" s="63">
        <f>+AVERAGE(B8:B33)</f>
        <v>12.339659000000003</v>
      </c>
      <c r="C35" s="64">
        <f>+AVERAGE(C8:C33)</f>
        <v>23.60102433333334</v>
      </c>
      <c r="D35" s="64">
        <f aca="true" t="shared" si="3" ref="D35:M35">+AVERAGE(D8:D33)</f>
        <v>22.72352666666667</v>
      </c>
      <c r="E35" s="64">
        <f t="shared" si="3"/>
        <v>34.56643200000001</v>
      </c>
      <c r="F35" s="64">
        <f t="shared" si="3"/>
        <v>96.49330200000001</v>
      </c>
      <c r="G35" s="64">
        <f t="shared" si="3"/>
        <v>171.25642533333334</v>
      </c>
      <c r="H35" s="64">
        <f t="shared" si="3"/>
        <v>74.11133566666668</v>
      </c>
      <c r="I35" s="64">
        <f t="shared" si="3"/>
        <v>39.28179266666667</v>
      </c>
      <c r="J35" s="64">
        <f t="shared" si="3"/>
        <v>13.49178</v>
      </c>
      <c r="K35" s="64">
        <f t="shared" si="3"/>
        <v>8.198844000000001</v>
      </c>
      <c r="L35" s="64">
        <f t="shared" si="3"/>
        <v>7.385621</v>
      </c>
      <c r="M35" s="64">
        <f t="shared" si="3"/>
        <v>8.710255999999998</v>
      </c>
      <c r="N35" s="66">
        <f>SUM(B35:M35)</f>
        <v>512.1599986666666</v>
      </c>
      <c r="O35" s="61">
        <f>AVERAGE(O8:O33)</f>
        <v>16.2404399097204</v>
      </c>
    </row>
    <row r="36" spans="1:15" ht="18" customHeight="1">
      <c r="A36" s="41" t="s">
        <v>23</v>
      </c>
      <c r="B36" s="63">
        <f>+MIN(B8:B33)</f>
        <v>1.583</v>
      </c>
      <c r="C36" s="64">
        <f>+MIN(C8:C33)</f>
        <v>2.275</v>
      </c>
      <c r="D36" s="64">
        <f aca="true" t="shared" si="4" ref="D36:M36">+MIN(D8:D33)</f>
        <v>1.5698880000000006</v>
      </c>
      <c r="E36" s="64">
        <f t="shared" si="4"/>
        <v>7.7457600000000015</v>
      </c>
      <c r="F36" s="64">
        <f t="shared" si="4"/>
        <v>10.101887999999999</v>
      </c>
      <c r="G36" s="64">
        <f t="shared" si="4"/>
        <v>13.156128000000004</v>
      </c>
      <c r="H36" s="64">
        <f t="shared" si="4"/>
        <v>9.777023999999999</v>
      </c>
      <c r="I36" s="64">
        <f t="shared" si="4"/>
        <v>2.3760000000000012</v>
      </c>
      <c r="J36" s="64">
        <f t="shared" si="4"/>
        <v>1.8800640000000002</v>
      </c>
      <c r="K36" s="64">
        <f t="shared" si="4"/>
        <v>0.8856</v>
      </c>
      <c r="L36" s="64">
        <f t="shared" si="4"/>
        <v>0.46828799999999404</v>
      </c>
      <c r="M36" s="64">
        <f t="shared" si="4"/>
        <v>0.32486400000000004</v>
      </c>
      <c r="N36" s="71">
        <f>+MIN(N8:N33)</f>
        <v>57.562272</v>
      </c>
      <c r="O36" s="72">
        <f>MIN(O8:O33)</f>
        <v>1.8252823764384</v>
      </c>
    </row>
    <row r="37" spans="1:15" ht="21" customHeight="1">
      <c r="A37" s="36" t="s">
        <v>25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ht="18" customHeight="1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ht="18" customHeight="1">
      <c r="A39" s="32"/>
      <c r="B39" s="33"/>
      <c r="C39" s="3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5"/>
      <c r="O39" s="35"/>
    </row>
    <row r="40" spans="1:15" ht="18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ht="24.75" customHeight="1">
      <c r="A41" s="24"/>
      <c r="B41" s="19"/>
      <c r="D41" s="16"/>
      <c r="E41" s="17"/>
      <c r="F41" s="17"/>
      <c r="G41" s="17"/>
      <c r="H41" s="17"/>
      <c r="I41" s="17"/>
      <c r="J41" s="17"/>
      <c r="K41" s="17"/>
      <c r="L41" s="19"/>
      <c r="M41" s="19"/>
      <c r="N41" s="19"/>
      <c r="O41" s="19"/>
    </row>
    <row r="42" spans="1:15" ht="18" customHeight="1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 ht="18" customHeight="1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 ht="18" customHeight="1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 ht="32.25" customHeight="1">
      <c r="A45" s="1"/>
      <c r="B45" s="2"/>
      <c r="C45" s="2"/>
      <c r="D45" s="2"/>
      <c r="E45" s="2"/>
      <c r="F45" s="2"/>
      <c r="G45" s="3"/>
      <c r="H45" s="2"/>
      <c r="I45" s="2"/>
      <c r="J45" s="2"/>
      <c r="K45" s="2"/>
      <c r="L45" s="2"/>
      <c r="M45" s="2"/>
      <c r="N45" s="2"/>
      <c r="O45" s="18"/>
    </row>
    <row r="46" ht="15" customHeight="1">
      <c r="O46" s="19"/>
    </row>
    <row r="47" spans="1:15" ht="26.25" customHeight="1">
      <c r="A47" s="6"/>
      <c r="B47" s="7"/>
      <c r="C47" s="7"/>
      <c r="D47" s="7"/>
      <c r="E47" s="7"/>
      <c r="F47" s="7"/>
      <c r="G47" s="7"/>
      <c r="H47" s="7"/>
      <c r="I47" s="7"/>
      <c r="J47" s="4"/>
      <c r="K47" s="7"/>
      <c r="L47" s="7"/>
      <c r="M47" s="8"/>
      <c r="N47" s="8"/>
      <c r="O47" s="20"/>
    </row>
    <row r="48" spans="1:15" ht="26.25" customHeight="1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  <c r="N48" s="8"/>
      <c r="O48" s="20"/>
    </row>
    <row r="49" spans="1:15" ht="23.25" customHeight="1">
      <c r="A49" s="21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1:15" ht="23.25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23.25" customHeight="1">
      <c r="A51" s="2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3"/>
    </row>
    <row r="52" spans="1:15" ht="18" customHeight="1">
      <c r="A52" s="2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8" customHeight="1">
      <c r="A53" s="2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8" customHeight="1">
      <c r="A54" s="2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8" customHeight="1">
      <c r="A55" s="24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8" customHeight="1">
      <c r="A56" s="24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8" customHeight="1">
      <c r="A57" s="2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8" customHeight="1">
      <c r="A58" s="2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8" customHeight="1">
      <c r="A59" s="2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25"/>
    </row>
    <row r="60" spans="1:15" ht="18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1:15" ht="18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 spans="1:15" ht="18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</row>
    <row r="63" spans="1:15" ht="18" customHeight="1">
      <c r="A63" s="2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ht="22.5" customHeight="1">
      <c r="A64" s="24"/>
      <c r="B64" s="19"/>
      <c r="C64" s="19"/>
      <c r="D64" s="26"/>
      <c r="E64" s="25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ht="18" customHeight="1">
      <c r="A65" s="24"/>
      <c r="B65" s="19"/>
      <c r="C65" s="19"/>
      <c r="D65" s="25"/>
      <c r="E65" s="17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ht="18" customHeight="1">
      <c r="A66" s="27"/>
      <c r="B66" s="28"/>
      <c r="C66" s="19"/>
      <c r="D66" s="25"/>
      <c r="E66" s="17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1:15" ht="18" customHeight="1">
      <c r="A67" s="24"/>
      <c r="B67" s="19"/>
      <c r="C67" s="19"/>
      <c r="D67" s="25"/>
      <c r="E67" s="17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ht="18" customHeight="1">
      <c r="A68" s="24"/>
      <c r="B68" s="19"/>
      <c r="C68" s="19"/>
      <c r="D68" s="25"/>
      <c r="E68" s="17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ht="18" customHeight="1">
      <c r="A69" s="24"/>
      <c r="B69" s="19"/>
      <c r="C69" s="19"/>
      <c r="D69" s="25"/>
      <c r="E69" s="17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5" ht="18" customHeight="1">
      <c r="A70" s="24"/>
      <c r="B70" s="19"/>
      <c r="C70" s="19"/>
      <c r="D70" s="25"/>
      <c r="E70" s="17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5" ht="18" customHeight="1">
      <c r="A71" s="24"/>
      <c r="B71" s="19"/>
      <c r="C71" s="19"/>
      <c r="D71" s="25"/>
      <c r="E71" s="17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 ht="18" customHeight="1">
      <c r="A72" s="24"/>
      <c r="B72" s="19"/>
      <c r="C72" s="19"/>
      <c r="D72" s="25"/>
      <c r="E72" s="17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ht="18" customHeight="1">
      <c r="A73" s="24"/>
      <c r="B73" s="19"/>
      <c r="C73" s="19"/>
      <c r="D73" s="25"/>
      <c r="E73" s="17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 ht="18" customHeight="1">
      <c r="A74" s="24"/>
      <c r="B74" s="19"/>
      <c r="C74" s="19"/>
      <c r="D74" s="25"/>
      <c r="E74" s="17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ht="18" customHeight="1">
      <c r="A75" s="24"/>
      <c r="B75" s="19"/>
      <c r="C75" s="19"/>
      <c r="D75" s="25"/>
      <c r="E75" s="17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5" ht="18" customHeight="1">
      <c r="A76" s="24"/>
      <c r="B76" s="19"/>
      <c r="C76" s="19"/>
      <c r="D76" s="25"/>
      <c r="E76" s="17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1:15" ht="18" customHeight="1">
      <c r="A77" s="24"/>
      <c r="B77" s="19"/>
      <c r="C77" s="19"/>
      <c r="D77" s="25"/>
      <c r="E77" s="17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1:15" ht="18" customHeight="1">
      <c r="A78" s="24"/>
      <c r="B78" s="19"/>
      <c r="C78" s="19"/>
      <c r="D78" s="25"/>
      <c r="E78" s="17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1:15" ht="18" customHeight="1">
      <c r="A79" s="24"/>
      <c r="B79" s="19"/>
      <c r="C79" s="19"/>
      <c r="D79" s="25"/>
      <c r="E79" s="17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1:15" ht="24.75" customHeight="1">
      <c r="A80" s="24"/>
      <c r="B80" s="19"/>
      <c r="C80" s="17"/>
      <c r="D80" s="17"/>
      <c r="E80" s="16"/>
      <c r="F80" s="17"/>
      <c r="G80" s="17"/>
      <c r="H80" s="17"/>
      <c r="I80" s="17"/>
      <c r="J80" s="17"/>
      <c r="K80" s="17"/>
      <c r="L80" s="19"/>
      <c r="M80" s="19"/>
      <c r="N80" s="19"/>
      <c r="O80" s="19"/>
    </row>
    <row r="81" spans="1:15" ht="24.75" customHeight="1">
      <c r="A81" s="24"/>
      <c r="B81" s="19"/>
      <c r="C81" s="25"/>
      <c r="D81" s="16"/>
      <c r="E81" s="25"/>
      <c r="F81" s="25"/>
      <c r="G81" s="25"/>
      <c r="H81" s="25"/>
      <c r="I81" s="25"/>
      <c r="J81" s="25"/>
      <c r="K81" s="25"/>
      <c r="L81" s="25"/>
      <c r="M81" s="19"/>
      <c r="N81" s="19"/>
      <c r="O81" s="19"/>
    </row>
    <row r="82" spans="1:15" ht="22.5" customHeight="1">
      <c r="A82" s="24"/>
      <c r="B82" s="19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19"/>
      <c r="N82" s="19"/>
      <c r="O82" s="19"/>
    </row>
    <row r="83" spans="2:15" ht="18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2:15" ht="18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2:15" ht="18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2:15" ht="18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2:15" ht="18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2:15" ht="18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2:15" ht="18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2:15" ht="18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2:15" ht="18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2:15" ht="18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2:15" ht="18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2:15" ht="18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2:15" ht="18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2:15" ht="18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2:15" ht="18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2:15" ht="18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2:15" ht="18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2:15" ht="18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8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8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8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8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8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8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8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8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8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8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8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8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8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8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8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8.75">
      <c r="B116" s="4"/>
      <c r="M116" s="4"/>
      <c r="N116" s="4"/>
      <c r="O116" s="4"/>
    </row>
    <row r="117" spans="2:15" ht="18.75">
      <c r="B117" s="4"/>
      <c r="M117" s="4"/>
      <c r="N117" s="4"/>
      <c r="O117" s="4"/>
    </row>
  </sheetData>
  <sheetProtection/>
  <printOptions/>
  <pageMargins left="0.9055118110236221" right="0.11811023622047245" top="0.5118110236220472" bottom="0.5118110236220472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4">
      <selection activeCell="U15" sqref="U15"/>
    </sheetView>
  </sheetViews>
  <sheetFormatPr defaultColWidth="9.140625" defaultRowHeight="21.75"/>
  <cols>
    <col min="1" max="1" width="13.421875" style="4" bestFit="1" customWidth="1"/>
    <col min="2" max="16384" width="9.140625" style="4" customWidth="1"/>
  </cols>
  <sheetData>
    <row r="1" spans="1:3" ht="18.75">
      <c r="A1" s="29" t="s">
        <v>4</v>
      </c>
      <c r="B1" s="23" t="s">
        <v>3</v>
      </c>
      <c r="C1" s="4" t="s">
        <v>27</v>
      </c>
    </row>
    <row r="2" spans="1:2" ht="18.75">
      <c r="A2" s="29"/>
      <c r="B2" s="23" t="s">
        <v>17</v>
      </c>
    </row>
    <row r="3" spans="1:3" ht="18.75">
      <c r="A3" s="30">
        <v>36432</v>
      </c>
      <c r="B3" s="56">
        <v>671.134</v>
      </c>
      <c r="C3" s="56">
        <v>512.16</v>
      </c>
    </row>
    <row r="4" spans="1:3" ht="18.75">
      <c r="A4" s="30">
        <v>36799</v>
      </c>
      <c r="B4" s="56">
        <v>443.003</v>
      </c>
      <c r="C4" s="56">
        <v>512.16</v>
      </c>
    </row>
    <row r="5" spans="1:3" ht="18.75">
      <c r="A5" s="30">
        <v>37166</v>
      </c>
      <c r="B5" s="56">
        <v>623.58</v>
      </c>
      <c r="C5" s="56">
        <v>512.16</v>
      </c>
    </row>
    <row r="6" spans="1:3" ht="18.75">
      <c r="A6" s="30">
        <v>37533</v>
      </c>
      <c r="B6" s="56">
        <v>834.993</v>
      </c>
      <c r="C6" s="56">
        <v>512.16</v>
      </c>
    </row>
    <row r="7" spans="1:3" ht="18.75">
      <c r="A7" s="30">
        <v>37900</v>
      </c>
      <c r="B7" s="56">
        <v>358.314</v>
      </c>
      <c r="C7" s="56">
        <v>512.16</v>
      </c>
    </row>
    <row r="8" spans="1:3" ht="18.75">
      <c r="A8" s="30">
        <v>38267</v>
      </c>
      <c r="B8" s="56">
        <v>459.42400000000004</v>
      </c>
      <c r="C8" s="56">
        <v>512.16</v>
      </c>
    </row>
    <row r="9" spans="1:3" ht="18.75">
      <c r="A9" s="30">
        <v>38634</v>
      </c>
      <c r="B9" s="56">
        <v>957.9038400000003</v>
      </c>
      <c r="C9" s="56">
        <v>512.16</v>
      </c>
    </row>
    <row r="10" spans="1:3" ht="18.75">
      <c r="A10" s="30">
        <v>39001</v>
      </c>
      <c r="B10" s="56">
        <v>828.87</v>
      </c>
      <c r="C10" s="56">
        <v>512.16</v>
      </c>
    </row>
    <row r="11" spans="1:3" ht="18.75">
      <c r="A11" s="30">
        <v>39368</v>
      </c>
      <c r="B11" s="56">
        <v>313.91712000000007</v>
      </c>
      <c r="C11" s="56">
        <v>512.16</v>
      </c>
    </row>
    <row r="12" spans="1:3" ht="18.75">
      <c r="A12" s="30">
        <v>39735</v>
      </c>
      <c r="B12" s="56">
        <v>411.68</v>
      </c>
      <c r="C12" s="56">
        <v>512.16</v>
      </c>
    </row>
    <row r="13" spans="1:3" ht="18.75">
      <c r="A13" s="30">
        <v>40102</v>
      </c>
      <c r="B13" s="56">
        <v>275.12</v>
      </c>
      <c r="C13" s="56">
        <v>512.16</v>
      </c>
    </row>
    <row r="14" spans="1:3" ht="18.75">
      <c r="A14" s="30">
        <v>40469</v>
      </c>
      <c r="B14" s="56">
        <v>573.77</v>
      </c>
      <c r="C14" s="56">
        <v>512.16</v>
      </c>
    </row>
    <row r="15" spans="1:3" ht="18.75">
      <c r="A15" s="30">
        <v>40836</v>
      </c>
      <c r="B15" s="56">
        <v>1516.98</v>
      </c>
      <c r="C15" s="56">
        <v>512.16</v>
      </c>
    </row>
    <row r="16" spans="1:3" ht="18.75">
      <c r="A16" s="30">
        <v>41203</v>
      </c>
      <c r="B16" s="56">
        <v>444.97</v>
      </c>
      <c r="C16" s="56">
        <v>512.16</v>
      </c>
    </row>
    <row r="17" spans="1:3" ht="18.75">
      <c r="A17" s="30">
        <v>41570</v>
      </c>
      <c r="B17" s="56">
        <v>397.41</v>
      </c>
      <c r="C17" s="56">
        <v>512.16</v>
      </c>
    </row>
    <row r="18" spans="1:3" ht="18.75">
      <c r="A18" s="30">
        <v>41937</v>
      </c>
      <c r="B18" s="56">
        <v>257.19</v>
      </c>
      <c r="C18" s="56">
        <v>512.16</v>
      </c>
    </row>
    <row r="19" spans="1:3" ht="18.75">
      <c r="A19" s="30">
        <v>42304</v>
      </c>
      <c r="B19" s="56">
        <v>57.56</v>
      </c>
      <c r="C19" s="56">
        <v>512.16</v>
      </c>
    </row>
    <row r="20" spans="1:3" ht="18.75">
      <c r="A20" s="30">
        <v>42671</v>
      </c>
      <c r="B20" s="56">
        <v>338.01</v>
      </c>
      <c r="C20" s="56">
        <v>512.16</v>
      </c>
    </row>
    <row r="21" spans="1:3" ht="18.75">
      <c r="A21" s="30">
        <v>43038</v>
      </c>
      <c r="B21" s="56">
        <v>683.19</v>
      </c>
      <c r="C21" s="56">
        <v>512.16</v>
      </c>
    </row>
    <row r="22" spans="1:3" ht="18.75">
      <c r="A22" s="30">
        <v>43405</v>
      </c>
      <c r="B22" s="56">
        <v>407.91</v>
      </c>
      <c r="C22" s="56">
        <v>512.16</v>
      </c>
    </row>
    <row r="23" spans="1:3" ht="18.75">
      <c r="A23" s="30">
        <v>43772</v>
      </c>
      <c r="B23" s="56">
        <v>179.6</v>
      </c>
      <c r="C23" s="56">
        <v>512.16</v>
      </c>
    </row>
    <row r="24" spans="1:3" ht="18.75">
      <c r="A24" s="30">
        <v>44139</v>
      </c>
      <c r="B24" s="56">
        <v>124.82</v>
      </c>
      <c r="C24" s="56">
        <v>512.16</v>
      </c>
    </row>
    <row r="25" spans="1:3" ht="18.75">
      <c r="A25" s="30">
        <v>44506</v>
      </c>
      <c r="B25" s="56">
        <v>133.03</v>
      </c>
      <c r="C25" s="56">
        <v>512.16</v>
      </c>
    </row>
    <row r="26" spans="1:3" ht="18.75">
      <c r="A26" s="30">
        <v>44873</v>
      </c>
      <c r="B26" s="56">
        <v>1000.45</v>
      </c>
      <c r="C26" s="56">
        <v>512.16</v>
      </c>
    </row>
    <row r="27" spans="1:3" ht="18.75">
      <c r="A27" s="30"/>
      <c r="B27" s="56"/>
      <c r="C27" s="56"/>
    </row>
    <row r="28" spans="1:3" ht="18.75">
      <c r="A28" s="30"/>
      <c r="B28" s="56"/>
      <c r="C28" s="56"/>
    </row>
    <row r="29" spans="1:3" ht="18.75">
      <c r="A29" s="30"/>
      <c r="B29" s="56"/>
      <c r="C29" s="56"/>
    </row>
    <row r="30" spans="1:3" ht="18.75">
      <c r="A30" s="30"/>
      <c r="B30" s="56"/>
      <c r="C30" s="56"/>
    </row>
    <row r="31" spans="1:3" ht="18.75">
      <c r="A31" s="30"/>
      <c r="B31" s="56"/>
      <c r="C31" s="56"/>
    </row>
    <row r="32" spans="1:3" ht="18.75">
      <c r="A32" s="30"/>
      <c r="B32" s="56"/>
      <c r="C32" s="56"/>
    </row>
    <row r="33" spans="1:3" ht="18.75">
      <c r="A33" s="30"/>
      <c r="B33" s="56"/>
      <c r="C33" s="56"/>
    </row>
    <row r="34" spans="1:3" ht="18.75">
      <c r="A34" s="30"/>
      <c r="B34" s="56"/>
      <c r="C34" s="56"/>
    </row>
    <row r="35" spans="1:3" ht="18.75">
      <c r="A35" s="30"/>
      <c r="B35" s="56"/>
      <c r="C35" s="56"/>
    </row>
    <row r="36" spans="1:3" ht="18.75">
      <c r="A36" s="30"/>
      <c r="B36" s="56"/>
      <c r="C36" s="56"/>
    </row>
    <row r="37" spans="1:3" ht="18.75">
      <c r="A37" s="30"/>
      <c r="B37" s="56"/>
      <c r="C37" s="56"/>
    </row>
    <row r="38" spans="1:3" ht="18.75">
      <c r="A38" s="30"/>
      <c r="B38" s="56"/>
      <c r="C38" s="56"/>
    </row>
    <row r="39" spans="1:3" ht="18.75">
      <c r="A39" s="30"/>
      <c r="B39" s="56"/>
      <c r="C39" s="56"/>
    </row>
    <row r="40" spans="1:3" ht="18.75">
      <c r="A40" s="30"/>
      <c r="B40" s="56"/>
      <c r="C40" s="56"/>
    </row>
    <row r="41" spans="1:3" ht="18.75">
      <c r="A41" s="30"/>
      <c r="B41" s="56"/>
      <c r="C41" s="56"/>
    </row>
    <row r="42" spans="1:3" ht="18.75">
      <c r="A42" s="30"/>
      <c r="B42" s="56"/>
      <c r="C42" s="56"/>
    </row>
    <row r="43" spans="1:3" ht="18.75">
      <c r="A43" s="30"/>
      <c r="B43" s="56"/>
      <c r="C43" s="56"/>
    </row>
    <row r="44" ht="18.75">
      <c r="A44" s="30"/>
    </row>
    <row r="45" ht="18.75">
      <c r="A45" s="30"/>
    </row>
    <row r="46" ht="18.75">
      <c r="A46" s="30"/>
    </row>
    <row r="47" ht="18.75">
      <c r="A47" s="30"/>
    </row>
    <row r="48" ht="18.75">
      <c r="A48" s="30"/>
    </row>
    <row r="49" ht="18.75">
      <c r="A49" s="30"/>
    </row>
    <row r="50" ht="18.75">
      <c r="A50" s="30"/>
    </row>
    <row r="51" ht="18.75">
      <c r="A51" s="30"/>
    </row>
    <row r="52" ht="18.75">
      <c r="A52" s="30"/>
    </row>
    <row r="53" ht="18.75">
      <c r="A53" s="30"/>
    </row>
    <row r="54" ht="18.75">
      <c r="A54" s="30"/>
    </row>
    <row r="55" ht="18.75">
      <c r="A55" s="30"/>
    </row>
    <row r="56" ht="18.75">
      <c r="A56" s="30"/>
    </row>
    <row r="57" ht="18.75">
      <c r="A57" s="30"/>
    </row>
    <row r="58" ht="18.75">
      <c r="A58" s="30"/>
    </row>
    <row r="59" ht="18.75">
      <c r="A59" s="30"/>
    </row>
    <row r="60" ht="18.75">
      <c r="A60" s="30"/>
    </row>
    <row r="61" ht="18.75">
      <c r="A61" s="30"/>
    </row>
    <row r="62" ht="18.75">
      <c r="A62" s="30"/>
    </row>
    <row r="63" ht="18.75">
      <c r="A63" s="30"/>
    </row>
    <row r="64" ht="18.75">
      <c r="A64" s="30"/>
    </row>
    <row r="65" ht="18.75">
      <c r="A65" s="30"/>
    </row>
    <row r="66" ht="18.75">
      <c r="A66" s="30"/>
    </row>
    <row r="67" ht="18.75">
      <c r="A67" s="30"/>
    </row>
    <row r="68" ht="18.75">
      <c r="A68" s="30"/>
    </row>
    <row r="69" ht="18.75">
      <c r="A69" s="30"/>
    </row>
    <row r="70" ht="18.75">
      <c r="A70" s="30"/>
    </row>
    <row r="71" ht="18.75">
      <c r="A71" s="30"/>
    </row>
    <row r="72" ht="18.75">
      <c r="A72" s="30"/>
    </row>
    <row r="73" ht="18.75">
      <c r="A73" s="30"/>
    </row>
    <row r="74" ht="18.75">
      <c r="A74" s="30"/>
    </row>
    <row r="75" ht="18.75">
      <c r="A75" s="30"/>
    </row>
    <row r="76" ht="18.75">
      <c r="A76" s="30"/>
    </row>
    <row r="77" ht="18.75">
      <c r="A77" s="30"/>
    </row>
    <row r="78" ht="18.75">
      <c r="A78" s="30"/>
    </row>
    <row r="79" ht="18.75">
      <c r="A79" s="30"/>
    </row>
    <row r="80" ht="18.75">
      <c r="A80" s="30"/>
    </row>
    <row r="81" ht="18.75">
      <c r="A81" s="30"/>
    </row>
    <row r="82" ht="18.75">
      <c r="A82" s="30"/>
    </row>
    <row r="83" ht="18.75">
      <c r="A83" s="30"/>
    </row>
    <row r="84" ht="18.75">
      <c r="A84" s="30"/>
    </row>
    <row r="85" ht="18.75">
      <c r="A85" s="30"/>
    </row>
    <row r="86" ht="18.75">
      <c r="A86" s="30"/>
    </row>
    <row r="87" ht="18.75">
      <c r="A87" s="30"/>
    </row>
    <row r="88" ht="18.75">
      <c r="A88" s="30"/>
    </row>
    <row r="89" ht="18.75">
      <c r="A89" s="30"/>
    </row>
    <row r="90" ht="18.75">
      <c r="A90" s="30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2010-09-21T03:56:00Z</cp:lastPrinted>
  <dcterms:created xsi:type="dcterms:W3CDTF">2000-08-03T07:53:12Z</dcterms:created>
  <dcterms:modified xsi:type="dcterms:W3CDTF">2023-06-07T03:20:46Z</dcterms:modified>
  <cp:category/>
  <cp:version/>
  <cp:contentType/>
  <cp:contentStatus/>
</cp:coreProperties>
</file>