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W.2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<sst xmlns="http://schemas.openxmlformats.org/spreadsheetml/2006/main" count="39" uniqueCount="24">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</sst>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  <numFmt numFmtId="211" formatCode="0_ ;\-0\ 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2" fontId="2" fillId="18" borderId="16" xfId="0" applyNumberFormat="1" applyFont="1" applyFill="1" applyBorder="1" applyAlignment="1">
      <alignment horizontal="center" vertical="center"/>
    </xf>
    <xf numFmtId="2" fontId="4" fillId="18" borderId="16" xfId="0" applyNumberFormat="1" applyFont="1" applyFill="1" applyBorder="1" applyAlignment="1">
      <alignment horizontal="center" vertical="center"/>
    </xf>
    <xf numFmtId="2" fontId="2" fillId="18" borderId="17" xfId="0" applyNumberFormat="1" applyFont="1" applyFill="1" applyBorder="1" applyAlignment="1">
      <alignment horizontal="center" vertical="center"/>
    </xf>
    <xf numFmtId="2" fontId="4" fillId="18" borderId="17" xfId="0" applyNumberFormat="1" applyFont="1" applyFill="1" applyBorder="1" applyAlignment="1">
      <alignment horizontal="center" vertical="center"/>
    </xf>
    <xf numFmtId="2" fontId="6" fillId="18" borderId="16" xfId="0" applyNumberFormat="1" applyFont="1" applyFill="1" applyBorder="1" applyAlignment="1">
      <alignment horizontal="center" vertical="center"/>
    </xf>
    <xf numFmtId="1" fontId="6" fillId="18" borderId="16" xfId="0" applyNumberFormat="1" applyFont="1" applyFill="1" applyBorder="1" applyAlignment="1">
      <alignment horizontal="right" vertical="center"/>
    </xf>
    <xf numFmtId="0" fontId="6" fillId="18" borderId="16" xfId="0" applyFont="1" applyFill="1" applyBorder="1" applyAlignment="1">
      <alignment/>
    </xf>
    <xf numFmtId="1" fontId="2" fillId="18" borderId="16" xfId="0" applyNumberFormat="1" applyFont="1" applyFill="1" applyBorder="1" applyAlignment="1">
      <alignment horizontal="right" vertical="center"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แม่น้ำวัง สถานี W.21 อ.เมือง จ.ลำปาง</a:t>
            </a:r>
          </a:p>
        </c:rich>
      </c:tx>
      <c:layout>
        <c:manualLayout>
          <c:xMode val="factor"/>
          <c:yMode val="factor"/>
          <c:x val="0.029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3"/>
          <c:w val="0.873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W.21'!$B$5:$B$25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W.21'!$C$5:$C$25</c:f>
              <c:numCache>
                <c:ptCount val="21"/>
                <c:pt idx="0">
                  <c:v>671.134</c:v>
                </c:pt>
                <c:pt idx="1">
                  <c:v>443.003</c:v>
                </c:pt>
                <c:pt idx="2">
                  <c:v>623.58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827.87</c:v>
                </c:pt>
                <c:pt idx="8">
                  <c:v>313.92</c:v>
                </c:pt>
                <c:pt idx="9">
                  <c:v>411.68</c:v>
                </c:pt>
                <c:pt idx="10">
                  <c:v>275.12</c:v>
                </c:pt>
                <c:pt idx="11">
                  <c:v>573.7703040000001</c:v>
                </c:pt>
                <c:pt idx="12">
                  <c:v>1516.9792320000001</c:v>
                </c:pt>
                <c:pt idx="13">
                  <c:v>444.97209599999996</c:v>
                </c:pt>
                <c:pt idx="14">
                  <c:v>397.4140800000001</c:v>
                </c:pt>
                <c:pt idx="15">
                  <c:v>257.187744</c:v>
                </c:pt>
                <c:pt idx="16">
                  <c:v>57.562272</c:v>
                </c:pt>
                <c:pt idx="17">
                  <c:v>338.013216</c:v>
                </c:pt>
                <c:pt idx="18">
                  <c:v>683.2</c:v>
                </c:pt>
                <c:pt idx="19">
                  <c:v>407.9</c:v>
                </c:pt>
                <c:pt idx="20">
                  <c:v>92.7</c:v>
                </c:pt>
              </c:numCache>
            </c:numRef>
          </c:val>
        </c:ser>
        <c:axId val="12491703"/>
        <c:axId val="45316464"/>
      </c:barChart>
      <c:lineChart>
        <c:grouping val="standard"/>
        <c:varyColors val="0"/>
        <c:ser>
          <c:idx val="1"/>
          <c:order val="1"/>
          <c:tx>
            <c:v>ค่าเฉลี่ย (2542 - 2561 )อยู่ระหว่างค่า+-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W.21'!$E$5:$E$24</c:f>
              <c:numCache>
                <c:ptCount val="20"/>
                <c:pt idx="0">
                  <c:v>542.6970392000001</c:v>
                </c:pt>
                <c:pt idx="1">
                  <c:v>542.6970392000001</c:v>
                </c:pt>
                <c:pt idx="2">
                  <c:v>542.6970392000001</c:v>
                </c:pt>
                <c:pt idx="3">
                  <c:v>542.6970392000001</c:v>
                </c:pt>
                <c:pt idx="4">
                  <c:v>542.6970392000001</c:v>
                </c:pt>
                <c:pt idx="5">
                  <c:v>542.6970392000001</c:v>
                </c:pt>
                <c:pt idx="6">
                  <c:v>542.6970392000001</c:v>
                </c:pt>
                <c:pt idx="7">
                  <c:v>542.6970392000001</c:v>
                </c:pt>
                <c:pt idx="8">
                  <c:v>542.6970392000001</c:v>
                </c:pt>
                <c:pt idx="9">
                  <c:v>542.6970392000001</c:v>
                </c:pt>
                <c:pt idx="10">
                  <c:v>542.6970392000001</c:v>
                </c:pt>
                <c:pt idx="11">
                  <c:v>542.6970392000001</c:v>
                </c:pt>
                <c:pt idx="12">
                  <c:v>542.6970392000001</c:v>
                </c:pt>
                <c:pt idx="13">
                  <c:v>542.6970392000001</c:v>
                </c:pt>
                <c:pt idx="14">
                  <c:v>542.6970392000001</c:v>
                </c:pt>
                <c:pt idx="15">
                  <c:v>542.6970392000001</c:v>
                </c:pt>
                <c:pt idx="16">
                  <c:v>542.6970392000001</c:v>
                </c:pt>
                <c:pt idx="17">
                  <c:v>542.6970392000001</c:v>
                </c:pt>
                <c:pt idx="18">
                  <c:v>542.6970392000001</c:v>
                </c:pt>
                <c:pt idx="19">
                  <c:v>542.6970392000001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W.21'!$H$5:$H$24</c:f>
              <c:numCache>
                <c:ptCount val="20"/>
                <c:pt idx="0">
                  <c:v>861.5514317011719</c:v>
                </c:pt>
                <c:pt idx="1">
                  <c:v>861.5514317011719</c:v>
                </c:pt>
                <c:pt idx="2">
                  <c:v>861.5514317011719</c:v>
                </c:pt>
                <c:pt idx="3">
                  <c:v>861.5514317011719</c:v>
                </c:pt>
                <c:pt idx="4">
                  <c:v>861.5514317011719</c:v>
                </c:pt>
                <c:pt idx="5">
                  <c:v>861.5514317011719</c:v>
                </c:pt>
                <c:pt idx="6">
                  <c:v>861.5514317011719</c:v>
                </c:pt>
                <c:pt idx="7">
                  <c:v>861.5514317011719</c:v>
                </c:pt>
                <c:pt idx="8">
                  <c:v>861.5514317011719</c:v>
                </c:pt>
                <c:pt idx="9">
                  <c:v>861.5514317011719</c:v>
                </c:pt>
                <c:pt idx="10">
                  <c:v>861.5514317011719</c:v>
                </c:pt>
                <c:pt idx="11">
                  <c:v>861.5514317011719</c:v>
                </c:pt>
                <c:pt idx="12">
                  <c:v>861.5514317011719</c:v>
                </c:pt>
                <c:pt idx="13">
                  <c:v>861.5514317011719</c:v>
                </c:pt>
                <c:pt idx="14">
                  <c:v>861.5514317011719</c:v>
                </c:pt>
                <c:pt idx="15">
                  <c:v>861.5514317011719</c:v>
                </c:pt>
                <c:pt idx="16">
                  <c:v>861.5514317011719</c:v>
                </c:pt>
                <c:pt idx="17">
                  <c:v>861.5514317011719</c:v>
                </c:pt>
                <c:pt idx="18">
                  <c:v>861.5514317011719</c:v>
                </c:pt>
                <c:pt idx="19">
                  <c:v>861.5514317011719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W.21'!$F$5:$F$24</c:f>
              <c:numCache>
                <c:ptCount val="20"/>
                <c:pt idx="0">
                  <c:v>223.84264669882822</c:v>
                </c:pt>
                <c:pt idx="1">
                  <c:v>223.84264669882822</c:v>
                </c:pt>
                <c:pt idx="2">
                  <c:v>223.84264669882822</c:v>
                </c:pt>
                <c:pt idx="3">
                  <c:v>223.84264669882822</c:v>
                </c:pt>
                <c:pt idx="4">
                  <c:v>223.84264669882822</c:v>
                </c:pt>
                <c:pt idx="5">
                  <c:v>223.84264669882822</c:v>
                </c:pt>
                <c:pt idx="6">
                  <c:v>223.84264669882822</c:v>
                </c:pt>
                <c:pt idx="7">
                  <c:v>223.84264669882822</c:v>
                </c:pt>
                <c:pt idx="8">
                  <c:v>223.84264669882822</c:v>
                </c:pt>
                <c:pt idx="9">
                  <c:v>223.84264669882822</c:v>
                </c:pt>
                <c:pt idx="10">
                  <c:v>223.84264669882822</c:v>
                </c:pt>
                <c:pt idx="11">
                  <c:v>223.84264669882822</c:v>
                </c:pt>
                <c:pt idx="12">
                  <c:v>223.84264669882822</c:v>
                </c:pt>
                <c:pt idx="13">
                  <c:v>223.84264669882822</c:v>
                </c:pt>
                <c:pt idx="14">
                  <c:v>223.84264669882822</c:v>
                </c:pt>
                <c:pt idx="15">
                  <c:v>223.84264669882822</c:v>
                </c:pt>
                <c:pt idx="16">
                  <c:v>223.84264669882822</c:v>
                </c:pt>
                <c:pt idx="17">
                  <c:v>223.84264669882822</c:v>
                </c:pt>
                <c:pt idx="18">
                  <c:v>223.84264669882822</c:v>
                </c:pt>
                <c:pt idx="19">
                  <c:v>223.84264669882822</c:v>
                </c:pt>
              </c:numCache>
            </c:numRef>
          </c:val>
          <c:smooth val="0"/>
        </c:ser>
        <c:axId val="12491703"/>
        <c:axId val="45316464"/>
      </c:lineChart>
      <c:catAx>
        <c:axId val="1249170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316464"/>
        <c:crossesAt val="0"/>
        <c:auto val="1"/>
        <c:lblOffset val="100"/>
        <c:tickLblSkip val="1"/>
        <c:noMultiLvlLbl val="0"/>
      </c:catAx>
      <c:valAx>
        <c:axId val="4531646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49170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425"/>
          <c:y val="0.858"/>
          <c:w val="0.8317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แม่น้ำวัง สถานี W.21 อ. เมือง จ.ลำปาง</a:t>
            </a:r>
          </a:p>
        </c:rich>
      </c:tx>
      <c:layout>
        <c:manualLayout>
          <c:xMode val="factor"/>
          <c:yMode val="factor"/>
          <c:x val="0.030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7325"/>
          <c:w val="0.86875"/>
          <c:h val="0.74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W.21'!$B$5:$B$25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W.21'!$C$5:$C$24</c:f>
              <c:numCache>
                <c:ptCount val="20"/>
                <c:pt idx="0">
                  <c:v>671.134</c:v>
                </c:pt>
                <c:pt idx="1">
                  <c:v>443.003</c:v>
                </c:pt>
                <c:pt idx="2">
                  <c:v>623.58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827.87</c:v>
                </c:pt>
                <c:pt idx="8">
                  <c:v>313.92</c:v>
                </c:pt>
                <c:pt idx="9">
                  <c:v>411.68</c:v>
                </c:pt>
                <c:pt idx="10">
                  <c:v>275.12</c:v>
                </c:pt>
                <c:pt idx="11">
                  <c:v>573.7703040000001</c:v>
                </c:pt>
                <c:pt idx="12">
                  <c:v>1516.9792320000001</c:v>
                </c:pt>
                <c:pt idx="13">
                  <c:v>444.97209599999996</c:v>
                </c:pt>
                <c:pt idx="14">
                  <c:v>397.4140800000001</c:v>
                </c:pt>
                <c:pt idx="15">
                  <c:v>257.187744</c:v>
                </c:pt>
                <c:pt idx="16">
                  <c:v>57.562272</c:v>
                </c:pt>
                <c:pt idx="17">
                  <c:v>338.013216</c:v>
                </c:pt>
                <c:pt idx="18">
                  <c:v>683.2</c:v>
                </c:pt>
                <c:pt idx="19">
                  <c:v>407.9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(2542 - 2561 )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W.21'!$E$5:$E$24</c:f>
              <c:numCache>
                <c:ptCount val="20"/>
                <c:pt idx="0">
                  <c:v>542.6970392000001</c:v>
                </c:pt>
                <c:pt idx="1">
                  <c:v>542.6970392000001</c:v>
                </c:pt>
                <c:pt idx="2">
                  <c:v>542.6970392000001</c:v>
                </c:pt>
                <c:pt idx="3">
                  <c:v>542.6970392000001</c:v>
                </c:pt>
                <c:pt idx="4">
                  <c:v>542.6970392000001</c:v>
                </c:pt>
                <c:pt idx="5">
                  <c:v>542.6970392000001</c:v>
                </c:pt>
                <c:pt idx="6">
                  <c:v>542.6970392000001</c:v>
                </c:pt>
                <c:pt idx="7">
                  <c:v>542.6970392000001</c:v>
                </c:pt>
                <c:pt idx="8">
                  <c:v>542.6970392000001</c:v>
                </c:pt>
                <c:pt idx="9">
                  <c:v>542.6970392000001</c:v>
                </c:pt>
                <c:pt idx="10">
                  <c:v>542.6970392000001</c:v>
                </c:pt>
                <c:pt idx="11">
                  <c:v>542.6970392000001</c:v>
                </c:pt>
                <c:pt idx="12">
                  <c:v>542.6970392000001</c:v>
                </c:pt>
                <c:pt idx="13">
                  <c:v>542.6970392000001</c:v>
                </c:pt>
                <c:pt idx="14">
                  <c:v>542.6970392000001</c:v>
                </c:pt>
                <c:pt idx="15">
                  <c:v>542.6970392000001</c:v>
                </c:pt>
                <c:pt idx="16">
                  <c:v>542.6970392000001</c:v>
                </c:pt>
                <c:pt idx="17">
                  <c:v>542.6970392000001</c:v>
                </c:pt>
                <c:pt idx="18">
                  <c:v>542.6970392000001</c:v>
                </c:pt>
                <c:pt idx="19">
                  <c:v>542.6970392000001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W.21'!$B$5:$B$25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W.21'!$D$5:$D$25</c:f>
              <c:numCache>
                <c:ptCount val="21"/>
                <c:pt idx="20">
                  <c:v>92.7</c:v>
                </c:pt>
              </c:numCache>
            </c:numRef>
          </c:val>
          <c:smooth val="0"/>
        </c:ser>
        <c:marker val="1"/>
        <c:axId val="5194993"/>
        <c:axId val="46754938"/>
      </c:lineChart>
      <c:catAx>
        <c:axId val="519499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754938"/>
        <c:crossesAt val="0"/>
        <c:auto val="1"/>
        <c:lblOffset val="100"/>
        <c:tickLblSkip val="1"/>
        <c:noMultiLvlLbl val="0"/>
      </c:catAx>
      <c:valAx>
        <c:axId val="4675493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19499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675"/>
          <c:y val="0.9285"/>
          <c:w val="0.835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0.4195</cdr:x>
      <cdr:y>0.59</cdr:y>
    </cdr:from>
    <cdr:to>
      <cdr:x>0.5595</cdr:x>
      <cdr:y>0.63275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3638550"/>
          <a:ext cx="131445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543 ล้าน ลบ.ม..</a:t>
          </a:r>
        </a:p>
      </cdr:txBody>
    </cdr:sp>
  </cdr:relSizeAnchor>
  <cdr:relSizeAnchor xmlns:cdr="http://schemas.openxmlformats.org/drawingml/2006/chartDrawing">
    <cdr:from>
      <cdr:x>0.568</cdr:x>
      <cdr:y>0.45175</cdr:y>
    </cdr:from>
    <cdr:to>
      <cdr:x>0.7155</cdr:x>
      <cdr:y>0.49375</cdr:y>
    </cdr:to>
    <cdr:sp>
      <cdr:nvSpPr>
        <cdr:cNvPr id="2" name="TextBox 1"/>
        <cdr:cNvSpPr txBox="1">
          <a:spLocks noChangeArrowheads="1"/>
        </cdr:cNvSpPr>
      </cdr:nvSpPr>
      <cdr:spPr>
        <a:xfrm>
          <a:off x="5334000" y="2781300"/>
          <a:ext cx="138112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862 ล้าน ลบ.ม.</a:t>
          </a:r>
        </a:p>
      </cdr:txBody>
    </cdr:sp>
  </cdr:relSizeAnchor>
  <cdr:relSizeAnchor xmlns:cdr="http://schemas.openxmlformats.org/drawingml/2006/chartDrawing">
    <cdr:from>
      <cdr:x>0.27675</cdr:x>
      <cdr:y>0.705</cdr:y>
    </cdr:from>
    <cdr:to>
      <cdr:x>0.4245</cdr:x>
      <cdr:y>0.747</cdr:y>
    </cdr:to>
    <cdr:sp>
      <cdr:nvSpPr>
        <cdr:cNvPr id="3" name="TextBox 1"/>
        <cdr:cNvSpPr txBox="1">
          <a:spLocks noChangeArrowheads="1"/>
        </cdr:cNvSpPr>
      </cdr:nvSpPr>
      <cdr:spPr>
        <a:xfrm>
          <a:off x="2590800" y="4343400"/>
          <a:ext cx="13906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224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0.39875</cdr:y>
    </cdr:from>
    <cdr:to>
      <cdr:x>0.2215</cdr:x>
      <cdr:y>0.6355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38275" y="2457450"/>
          <a:ext cx="638175" cy="1457325"/>
        </a:xfrm>
        <a:prstGeom prst="curvedConnector3">
          <a:avLst>
            <a:gd name="adj1" fmla="val 0"/>
            <a:gd name="adj2" fmla="val -654115"/>
            <a:gd name="adj3" fmla="val -149296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15" zoomScaleNormal="115" zoomScalePageLayoutView="0" workbookViewId="0" topLeftCell="A13">
      <selection activeCell="K25" sqref="K25:N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71">
        <v>671.134</v>
      </c>
      <c r="D5" s="72"/>
      <c r="E5" s="73">
        <f aca="true" t="shared" si="0" ref="E5:E24">$C$105</f>
        <v>542.6970392000001</v>
      </c>
      <c r="F5" s="74">
        <f aca="true" t="shared" si="1" ref="F5:F24">+$C$108</f>
        <v>223.84264669882822</v>
      </c>
      <c r="G5" s="75">
        <f aca="true" t="shared" si="2" ref="G5:G24">$C$106</f>
        <v>318.85439250117184</v>
      </c>
      <c r="H5" s="76">
        <f aca="true" t="shared" si="3" ref="H5:H24">+$C$109</f>
        <v>861.5514317011719</v>
      </c>
      <c r="I5" s="2">
        <v>1</v>
      </c>
    </row>
    <row r="6" spans="2:9" ht="11.25">
      <c r="B6" s="22">
        <v>2543</v>
      </c>
      <c r="C6" s="77">
        <v>443.003</v>
      </c>
      <c r="D6" s="72"/>
      <c r="E6" s="78">
        <f t="shared" si="0"/>
        <v>542.6970392000001</v>
      </c>
      <c r="F6" s="79">
        <f t="shared" si="1"/>
        <v>223.84264669882822</v>
      </c>
      <c r="G6" s="80">
        <f t="shared" si="2"/>
        <v>318.85439250117184</v>
      </c>
      <c r="H6" s="81">
        <f t="shared" si="3"/>
        <v>861.5514317011719</v>
      </c>
      <c r="I6" s="2">
        <f>I5+1</f>
        <v>2</v>
      </c>
    </row>
    <row r="7" spans="2:9" ht="11.25">
      <c r="B7" s="22">
        <v>2544</v>
      </c>
      <c r="C7" s="77">
        <v>623.58</v>
      </c>
      <c r="D7" s="72"/>
      <c r="E7" s="78">
        <f t="shared" si="0"/>
        <v>542.6970392000001</v>
      </c>
      <c r="F7" s="79">
        <f t="shared" si="1"/>
        <v>223.84264669882822</v>
      </c>
      <c r="G7" s="80">
        <f t="shared" si="2"/>
        <v>318.85439250117184</v>
      </c>
      <c r="H7" s="81">
        <f t="shared" si="3"/>
        <v>861.5514317011719</v>
      </c>
      <c r="I7" s="2">
        <f aca="true" t="shared" si="4" ref="I7:I24">I6+1</f>
        <v>3</v>
      </c>
    </row>
    <row r="8" spans="2:9" ht="11.25">
      <c r="B8" s="22">
        <v>2545</v>
      </c>
      <c r="C8" s="77">
        <v>834.993</v>
      </c>
      <c r="D8" s="72"/>
      <c r="E8" s="78">
        <f t="shared" si="0"/>
        <v>542.6970392000001</v>
      </c>
      <c r="F8" s="79">
        <f t="shared" si="1"/>
        <v>223.84264669882822</v>
      </c>
      <c r="G8" s="80">
        <f t="shared" si="2"/>
        <v>318.85439250117184</v>
      </c>
      <c r="H8" s="81">
        <f t="shared" si="3"/>
        <v>861.5514317011719</v>
      </c>
      <c r="I8" s="2">
        <f t="shared" si="4"/>
        <v>4</v>
      </c>
    </row>
    <row r="9" spans="2:9" ht="11.25">
      <c r="B9" s="22">
        <v>2546</v>
      </c>
      <c r="C9" s="77">
        <v>358.314</v>
      </c>
      <c r="D9" s="72"/>
      <c r="E9" s="78">
        <f t="shared" si="0"/>
        <v>542.6970392000001</v>
      </c>
      <c r="F9" s="79">
        <f t="shared" si="1"/>
        <v>223.84264669882822</v>
      </c>
      <c r="G9" s="80">
        <f t="shared" si="2"/>
        <v>318.85439250117184</v>
      </c>
      <c r="H9" s="81">
        <f t="shared" si="3"/>
        <v>861.5514317011719</v>
      </c>
      <c r="I9" s="2">
        <f t="shared" si="4"/>
        <v>5</v>
      </c>
    </row>
    <row r="10" spans="2:9" ht="11.25">
      <c r="B10" s="22">
        <v>2547</v>
      </c>
      <c r="C10" s="77">
        <v>459.42400000000004</v>
      </c>
      <c r="D10" s="72"/>
      <c r="E10" s="78">
        <f t="shared" si="0"/>
        <v>542.6970392000001</v>
      </c>
      <c r="F10" s="79">
        <f t="shared" si="1"/>
        <v>223.84264669882822</v>
      </c>
      <c r="G10" s="80">
        <f t="shared" si="2"/>
        <v>318.85439250117184</v>
      </c>
      <c r="H10" s="81">
        <f t="shared" si="3"/>
        <v>861.5514317011719</v>
      </c>
      <c r="I10" s="2">
        <f t="shared" si="4"/>
        <v>6</v>
      </c>
    </row>
    <row r="11" spans="2:9" ht="11.25">
      <c r="B11" s="22">
        <v>2548</v>
      </c>
      <c r="C11" s="77">
        <v>957.9038400000003</v>
      </c>
      <c r="D11" s="72"/>
      <c r="E11" s="78">
        <f t="shared" si="0"/>
        <v>542.6970392000001</v>
      </c>
      <c r="F11" s="79">
        <f t="shared" si="1"/>
        <v>223.84264669882822</v>
      </c>
      <c r="G11" s="80">
        <f t="shared" si="2"/>
        <v>318.85439250117184</v>
      </c>
      <c r="H11" s="81">
        <f t="shared" si="3"/>
        <v>861.5514317011719</v>
      </c>
      <c r="I11" s="2">
        <f t="shared" si="4"/>
        <v>7</v>
      </c>
    </row>
    <row r="12" spans="2:9" ht="11.25">
      <c r="B12" s="22">
        <v>2549</v>
      </c>
      <c r="C12" s="77">
        <v>827.87</v>
      </c>
      <c r="D12" s="72"/>
      <c r="E12" s="78">
        <f t="shared" si="0"/>
        <v>542.6970392000001</v>
      </c>
      <c r="F12" s="79">
        <f t="shared" si="1"/>
        <v>223.84264669882822</v>
      </c>
      <c r="G12" s="80">
        <f t="shared" si="2"/>
        <v>318.85439250117184</v>
      </c>
      <c r="H12" s="81">
        <f t="shared" si="3"/>
        <v>861.5514317011719</v>
      </c>
      <c r="I12" s="2">
        <f t="shared" si="4"/>
        <v>8</v>
      </c>
    </row>
    <row r="13" spans="2:9" ht="11.25">
      <c r="B13" s="22">
        <v>2550</v>
      </c>
      <c r="C13" s="77">
        <v>313.92</v>
      </c>
      <c r="D13" s="72"/>
      <c r="E13" s="78">
        <f t="shared" si="0"/>
        <v>542.6970392000001</v>
      </c>
      <c r="F13" s="79">
        <f t="shared" si="1"/>
        <v>223.84264669882822</v>
      </c>
      <c r="G13" s="80">
        <f t="shared" si="2"/>
        <v>318.85439250117184</v>
      </c>
      <c r="H13" s="81">
        <f t="shared" si="3"/>
        <v>861.5514317011719</v>
      </c>
      <c r="I13" s="2">
        <f t="shared" si="4"/>
        <v>9</v>
      </c>
    </row>
    <row r="14" spans="2:9" ht="11.25">
      <c r="B14" s="22">
        <v>2551</v>
      </c>
      <c r="C14" s="77">
        <v>411.68</v>
      </c>
      <c r="D14" s="72"/>
      <c r="E14" s="78">
        <f t="shared" si="0"/>
        <v>542.6970392000001</v>
      </c>
      <c r="F14" s="79">
        <f t="shared" si="1"/>
        <v>223.84264669882822</v>
      </c>
      <c r="G14" s="80">
        <f t="shared" si="2"/>
        <v>318.85439250117184</v>
      </c>
      <c r="H14" s="81">
        <f t="shared" si="3"/>
        <v>861.5514317011719</v>
      </c>
      <c r="I14" s="2">
        <f t="shared" si="4"/>
        <v>10</v>
      </c>
    </row>
    <row r="15" spans="2:9" ht="11.25">
      <c r="B15" s="22">
        <v>2552</v>
      </c>
      <c r="C15" s="77">
        <v>275.12</v>
      </c>
      <c r="D15" s="72"/>
      <c r="E15" s="78">
        <f t="shared" si="0"/>
        <v>542.6970392000001</v>
      </c>
      <c r="F15" s="79">
        <f t="shared" si="1"/>
        <v>223.84264669882822</v>
      </c>
      <c r="G15" s="80">
        <f t="shared" si="2"/>
        <v>318.85439250117184</v>
      </c>
      <c r="H15" s="81">
        <f t="shared" si="3"/>
        <v>861.5514317011719</v>
      </c>
      <c r="I15" s="2">
        <f t="shared" si="4"/>
        <v>11</v>
      </c>
    </row>
    <row r="16" spans="2:9" ht="11.25">
      <c r="B16" s="22">
        <v>2553</v>
      </c>
      <c r="C16" s="77">
        <v>573.7703040000001</v>
      </c>
      <c r="D16" s="72"/>
      <c r="E16" s="78">
        <f t="shared" si="0"/>
        <v>542.6970392000001</v>
      </c>
      <c r="F16" s="79">
        <f t="shared" si="1"/>
        <v>223.84264669882822</v>
      </c>
      <c r="G16" s="80">
        <f t="shared" si="2"/>
        <v>318.85439250117184</v>
      </c>
      <c r="H16" s="81">
        <f t="shared" si="3"/>
        <v>861.5514317011719</v>
      </c>
      <c r="I16" s="2">
        <f t="shared" si="4"/>
        <v>12</v>
      </c>
    </row>
    <row r="17" spans="2:9" ht="11.25">
      <c r="B17" s="22">
        <v>2554</v>
      </c>
      <c r="C17" s="77">
        <v>1516.9792320000001</v>
      </c>
      <c r="D17" s="72"/>
      <c r="E17" s="78">
        <f t="shared" si="0"/>
        <v>542.6970392000001</v>
      </c>
      <c r="F17" s="79">
        <f t="shared" si="1"/>
        <v>223.84264669882822</v>
      </c>
      <c r="G17" s="80">
        <f t="shared" si="2"/>
        <v>318.85439250117184</v>
      </c>
      <c r="H17" s="81">
        <f t="shared" si="3"/>
        <v>861.5514317011719</v>
      </c>
      <c r="I17" s="2">
        <f t="shared" si="4"/>
        <v>13</v>
      </c>
    </row>
    <row r="18" spans="2:9" ht="11.25">
      <c r="B18" s="22">
        <v>2555</v>
      </c>
      <c r="C18" s="77">
        <v>444.97209599999996</v>
      </c>
      <c r="D18" s="72"/>
      <c r="E18" s="78">
        <f t="shared" si="0"/>
        <v>542.6970392000001</v>
      </c>
      <c r="F18" s="79">
        <f t="shared" si="1"/>
        <v>223.84264669882822</v>
      </c>
      <c r="G18" s="80">
        <f t="shared" si="2"/>
        <v>318.85439250117184</v>
      </c>
      <c r="H18" s="81">
        <f t="shared" si="3"/>
        <v>861.5514317011719</v>
      </c>
      <c r="I18" s="2">
        <f t="shared" si="4"/>
        <v>14</v>
      </c>
    </row>
    <row r="19" spans="2:9" ht="11.25">
      <c r="B19" s="22">
        <v>2556</v>
      </c>
      <c r="C19" s="77">
        <v>397.4140800000001</v>
      </c>
      <c r="D19" s="72"/>
      <c r="E19" s="78">
        <f t="shared" si="0"/>
        <v>542.6970392000001</v>
      </c>
      <c r="F19" s="79">
        <f t="shared" si="1"/>
        <v>223.84264669882822</v>
      </c>
      <c r="G19" s="80">
        <f t="shared" si="2"/>
        <v>318.85439250117184</v>
      </c>
      <c r="H19" s="81">
        <f t="shared" si="3"/>
        <v>861.5514317011719</v>
      </c>
      <c r="I19" s="2">
        <f t="shared" si="4"/>
        <v>15</v>
      </c>
    </row>
    <row r="20" spans="2:9" ht="11.25">
      <c r="B20" s="22">
        <v>2557</v>
      </c>
      <c r="C20" s="77">
        <v>257.187744</v>
      </c>
      <c r="D20" s="72"/>
      <c r="E20" s="78">
        <f t="shared" si="0"/>
        <v>542.6970392000001</v>
      </c>
      <c r="F20" s="79">
        <f t="shared" si="1"/>
        <v>223.84264669882822</v>
      </c>
      <c r="G20" s="80">
        <f t="shared" si="2"/>
        <v>318.85439250117184</v>
      </c>
      <c r="H20" s="81">
        <f t="shared" si="3"/>
        <v>861.5514317011719</v>
      </c>
      <c r="I20" s="2">
        <f t="shared" si="4"/>
        <v>16</v>
      </c>
    </row>
    <row r="21" spans="2:9" ht="11.25">
      <c r="B21" s="22">
        <v>2558</v>
      </c>
      <c r="C21" s="77">
        <v>57.562272</v>
      </c>
      <c r="D21" s="72"/>
      <c r="E21" s="78">
        <f t="shared" si="0"/>
        <v>542.6970392000001</v>
      </c>
      <c r="F21" s="79">
        <f t="shared" si="1"/>
        <v>223.84264669882822</v>
      </c>
      <c r="G21" s="80">
        <f t="shared" si="2"/>
        <v>318.85439250117184</v>
      </c>
      <c r="H21" s="81">
        <f t="shared" si="3"/>
        <v>861.5514317011719</v>
      </c>
      <c r="I21" s="2">
        <f t="shared" si="4"/>
        <v>17</v>
      </c>
    </row>
    <row r="22" spans="2:9" ht="11.25">
      <c r="B22" s="22">
        <v>2559</v>
      </c>
      <c r="C22" s="77">
        <v>338.013216</v>
      </c>
      <c r="D22" s="72"/>
      <c r="E22" s="78">
        <f t="shared" si="0"/>
        <v>542.6970392000001</v>
      </c>
      <c r="F22" s="79">
        <f t="shared" si="1"/>
        <v>223.84264669882822</v>
      </c>
      <c r="G22" s="80">
        <f t="shared" si="2"/>
        <v>318.85439250117184</v>
      </c>
      <c r="H22" s="81">
        <f t="shared" si="3"/>
        <v>861.5514317011719</v>
      </c>
      <c r="I22" s="2">
        <f t="shared" si="4"/>
        <v>18</v>
      </c>
    </row>
    <row r="23" spans="2:9" ht="12" customHeight="1">
      <c r="B23" s="22">
        <v>2560</v>
      </c>
      <c r="C23" s="77">
        <v>683.2</v>
      </c>
      <c r="D23" s="72"/>
      <c r="E23" s="78">
        <f t="shared" si="0"/>
        <v>542.6970392000001</v>
      </c>
      <c r="F23" s="79">
        <f t="shared" si="1"/>
        <v>223.84264669882822</v>
      </c>
      <c r="G23" s="80">
        <f t="shared" si="2"/>
        <v>318.85439250117184</v>
      </c>
      <c r="H23" s="81">
        <f t="shared" si="3"/>
        <v>861.5514317011719</v>
      </c>
      <c r="I23" s="2">
        <f t="shared" si="4"/>
        <v>19</v>
      </c>
    </row>
    <row r="24" spans="2:9" ht="12" customHeight="1">
      <c r="B24" s="96">
        <v>2561</v>
      </c>
      <c r="C24" s="96">
        <v>407.9</v>
      </c>
      <c r="D24" s="72"/>
      <c r="E24" s="78">
        <f t="shared" si="0"/>
        <v>542.6970392000001</v>
      </c>
      <c r="F24" s="79">
        <f t="shared" si="1"/>
        <v>223.84264669882822</v>
      </c>
      <c r="G24" s="80">
        <f t="shared" si="2"/>
        <v>318.85439250117184</v>
      </c>
      <c r="H24" s="81">
        <f t="shared" si="3"/>
        <v>861.5514317011719</v>
      </c>
      <c r="I24" s="2">
        <f t="shared" si="4"/>
        <v>20</v>
      </c>
    </row>
    <row r="25" spans="2:14" ht="11.25">
      <c r="B25" s="95">
        <v>2562</v>
      </c>
      <c r="C25" s="94">
        <v>107.5</v>
      </c>
      <c r="D25" s="72">
        <f>C25</f>
        <v>107.5</v>
      </c>
      <c r="E25" s="78"/>
      <c r="F25" s="79"/>
      <c r="G25" s="80"/>
      <c r="H25" s="81"/>
      <c r="K25" s="100" t="s">
        <v>23</v>
      </c>
      <c r="L25" s="100"/>
      <c r="M25" s="100"/>
      <c r="N25" s="100"/>
    </row>
    <row r="26" spans="2:8" ht="11.25">
      <c r="B26" s="94"/>
      <c r="C26" s="94"/>
      <c r="D26" s="72"/>
      <c r="E26" s="78"/>
      <c r="F26" s="79"/>
      <c r="G26" s="80"/>
      <c r="H26" s="81"/>
    </row>
    <row r="27" spans="2:8" ht="11.25">
      <c r="B27" s="94"/>
      <c r="C27" s="94"/>
      <c r="D27" s="72"/>
      <c r="E27" s="78"/>
      <c r="F27" s="79"/>
      <c r="G27" s="80"/>
      <c r="H27" s="81"/>
    </row>
    <row r="28" spans="2:8" ht="11.25">
      <c r="B28" s="94"/>
      <c r="C28" s="94"/>
      <c r="D28" s="72"/>
      <c r="E28" s="78"/>
      <c r="F28" s="79"/>
      <c r="G28" s="80"/>
      <c r="H28" s="81"/>
    </row>
    <row r="29" spans="2:8" ht="11.25">
      <c r="B29" s="94"/>
      <c r="C29" s="94"/>
      <c r="D29" s="72"/>
      <c r="E29" s="78"/>
      <c r="F29" s="79"/>
      <c r="G29" s="80"/>
      <c r="H29" s="81"/>
    </row>
    <row r="30" spans="2:8" ht="11.25">
      <c r="B30" s="94"/>
      <c r="C30" s="94"/>
      <c r="D30" s="72"/>
      <c r="E30" s="78"/>
      <c r="F30" s="79"/>
      <c r="G30" s="80"/>
      <c r="H30" s="81"/>
    </row>
    <row r="31" spans="2:8" ht="11.25">
      <c r="B31" s="94"/>
      <c r="C31" s="94"/>
      <c r="D31" s="72"/>
      <c r="E31" s="78"/>
      <c r="F31" s="79"/>
      <c r="G31" s="80"/>
      <c r="H31" s="81"/>
    </row>
    <row r="32" spans="2:8" ht="11.25">
      <c r="B32" s="94"/>
      <c r="C32" s="94"/>
      <c r="D32" s="72"/>
      <c r="E32" s="78"/>
      <c r="F32" s="79"/>
      <c r="G32" s="80"/>
      <c r="H32" s="81"/>
    </row>
    <row r="33" spans="2:8" ht="11.25">
      <c r="B33" s="89"/>
      <c r="C33" s="94"/>
      <c r="D33" s="72"/>
      <c r="E33" s="78"/>
      <c r="F33" s="79"/>
      <c r="G33" s="80"/>
      <c r="H33" s="81"/>
    </row>
    <row r="34" spans="2:8" ht="11.25">
      <c r="B34" s="89"/>
      <c r="C34" s="94"/>
      <c r="D34" s="72"/>
      <c r="E34" s="78"/>
      <c r="F34" s="79"/>
      <c r="G34" s="80"/>
      <c r="H34" s="81"/>
    </row>
    <row r="35" spans="2:8" ht="11.25">
      <c r="B35" s="89"/>
      <c r="C35" s="90"/>
      <c r="D35" s="72"/>
      <c r="E35" s="78"/>
      <c r="F35" s="79"/>
      <c r="G35" s="80"/>
      <c r="H35" s="81"/>
    </row>
    <row r="36" spans="2:16" ht="12.75">
      <c r="B36" s="89"/>
      <c r="C36" s="90"/>
      <c r="D36" s="72"/>
      <c r="E36" s="78"/>
      <c r="F36" s="79"/>
      <c r="G36" s="80"/>
      <c r="H36" s="81"/>
      <c r="P36"/>
    </row>
    <row r="37" spans="2:8" ht="11.25">
      <c r="B37" s="89"/>
      <c r="C37" s="90"/>
      <c r="D37" s="72"/>
      <c r="E37" s="78"/>
      <c r="F37" s="79"/>
      <c r="G37" s="80"/>
      <c r="H37" s="81"/>
    </row>
    <row r="38" spans="2:8" ht="11.25">
      <c r="B38" s="89"/>
      <c r="C38" s="90"/>
      <c r="D38" s="72"/>
      <c r="E38" s="78"/>
      <c r="F38" s="79"/>
      <c r="G38" s="80"/>
      <c r="H38" s="81"/>
    </row>
    <row r="39" spans="2:8" ht="11.25">
      <c r="B39" s="89"/>
      <c r="C39" s="90"/>
      <c r="D39" s="72"/>
      <c r="E39" s="78"/>
      <c r="F39" s="79"/>
      <c r="G39" s="80"/>
      <c r="H39" s="81"/>
    </row>
    <row r="40" spans="2:8" ht="11.25">
      <c r="B40" s="89"/>
      <c r="C40" s="90"/>
      <c r="D40" s="72"/>
      <c r="E40" s="78"/>
      <c r="F40" s="79"/>
      <c r="G40" s="80"/>
      <c r="H40" s="81"/>
    </row>
    <row r="41" spans="2:8" ht="11.25">
      <c r="B41" s="89"/>
      <c r="C41" s="90"/>
      <c r="D41" s="72"/>
      <c r="E41" s="78"/>
      <c r="F41" s="79"/>
      <c r="G41" s="80"/>
      <c r="H41" s="81"/>
    </row>
    <row r="42" spans="2:8" ht="11.25">
      <c r="B42" s="89"/>
      <c r="C42" s="90"/>
      <c r="D42" s="72"/>
      <c r="E42" s="78"/>
      <c r="F42" s="79"/>
      <c r="G42" s="80"/>
      <c r="H42" s="81"/>
    </row>
    <row r="43" spans="2:8" ht="11.25">
      <c r="B43" s="89"/>
      <c r="C43" s="90"/>
      <c r="D43" s="72"/>
      <c r="E43" s="78"/>
      <c r="F43" s="79"/>
      <c r="G43" s="80"/>
      <c r="H43" s="81"/>
    </row>
    <row r="44" spans="2:8" ht="11.25">
      <c r="B44" s="89"/>
      <c r="C44" s="90"/>
      <c r="D44" s="72"/>
      <c r="E44" s="78"/>
      <c r="F44" s="79"/>
      <c r="G44" s="80"/>
      <c r="H44" s="81"/>
    </row>
    <row r="45" spans="2:8" ht="11.25">
      <c r="B45" s="89"/>
      <c r="C45" s="90"/>
      <c r="D45" s="72"/>
      <c r="E45" s="78"/>
      <c r="F45" s="79"/>
      <c r="G45" s="80"/>
      <c r="H45" s="81"/>
    </row>
    <row r="46" spans="2:8" ht="11.25">
      <c r="B46" s="89"/>
      <c r="C46" s="90"/>
      <c r="D46" s="72"/>
      <c r="E46" s="78"/>
      <c r="F46" s="79"/>
      <c r="G46" s="80"/>
      <c r="H46" s="81"/>
    </row>
    <row r="47" spans="2:8" ht="11.25">
      <c r="B47" s="89"/>
      <c r="C47" s="90"/>
      <c r="D47" s="72"/>
      <c r="E47" s="78"/>
      <c r="F47" s="79"/>
      <c r="G47" s="80"/>
      <c r="H47" s="81"/>
    </row>
    <row r="48" spans="2:8" ht="11.25">
      <c r="B48" s="89"/>
      <c r="C48" s="90"/>
      <c r="D48" s="72"/>
      <c r="E48" s="78"/>
      <c r="F48" s="79"/>
      <c r="G48" s="80"/>
      <c r="H48" s="81"/>
    </row>
    <row r="49" spans="2:8" ht="11.25">
      <c r="B49" s="89"/>
      <c r="C49" s="90"/>
      <c r="D49" s="72"/>
      <c r="E49" s="78"/>
      <c r="F49" s="79"/>
      <c r="G49" s="80"/>
      <c r="H49" s="81"/>
    </row>
    <row r="50" spans="2:8" ht="11.25">
      <c r="B50" s="89"/>
      <c r="C50" s="90"/>
      <c r="D50" s="72"/>
      <c r="E50" s="78"/>
      <c r="F50" s="79"/>
      <c r="G50" s="80"/>
      <c r="H50" s="81"/>
    </row>
    <row r="51" spans="2:8" ht="11.25">
      <c r="B51" s="89"/>
      <c r="C51" s="90"/>
      <c r="D51" s="72"/>
      <c r="E51" s="78"/>
      <c r="F51" s="79"/>
      <c r="G51" s="80"/>
      <c r="H51" s="81"/>
    </row>
    <row r="52" spans="2:14" ht="11.25">
      <c r="B52" s="89"/>
      <c r="C52" s="90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89"/>
      <c r="C53" s="90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91"/>
      <c r="C54" s="92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91"/>
      <c r="C55" s="92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89"/>
      <c r="C56" s="90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89"/>
      <c r="C57" s="90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89"/>
      <c r="C58" s="90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89"/>
      <c r="C59" s="90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89"/>
      <c r="C60" s="90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89"/>
      <c r="C61" s="90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89"/>
      <c r="C62" s="90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89"/>
      <c r="C63" s="90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89"/>
      <c r="C64" s="90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89"/>
      <c r="C65" s="90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89"/>
      <c r="C66" s="90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89"/>
      <c r="C67" s="90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89"/>
      <c r="C68" s="93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89"/>
      <c r="C69" s="90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89"/>
      <c r="C70" s="90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89"/>
      <c r="C71" s="90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89"/>
      <c r="C72" s="90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89"/>
      <c r="C73" s="90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89"/>
      <c r="C74" s="90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89"/>
      <c r="C75" s="90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89"/>
      <c r="C76" s="90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89"/>
      <c r="C77" s="90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89"/>
      <c r="C78" s="90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89"/>
      <c r="C79" s="90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89"/>
      <c r="C80" s="90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89"/>
      <c r="C81" s="90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AVERAGE(C5:C24)</f>
        <v>542.6970392000001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STDEV(C5:C24)</f>
        <v>318.85439250117184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0.5875366354885612</v>
      </c>
      <c r="D107" s="48"/>
      <c r="E107" s="59">
        <f>C107*100</f>
        <v>58.75366354885612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223.84264669882822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861.5514317011719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20</v>
      </c>
    </row>
    <row r="113" ht="11.25">
      <c r="C113" s="2">
        <f>COUNTIF(C5:C24,"&gt;862")</f>
        <v>2</v>
      </c>
    </row>
    <row r="114" ht="11.25">
      <c r="C114" s="2">
        <f>COUNTIF(C5:C24,"&lt;224")</f>
        <v>1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2020-04-23T07:04:06Z</dcterms:modified>
  <cp:category/>
  <cp:version/>
  <cp:contentType/>
  <cp:contentStatus/>
</cp:coreProperties>
</file>